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iachen\Dropbox\Cervical Cancer -Jun 12 2015\Codes\"/>
    </mc:Choice>
  </mc:AlternateContent>
  <bookViews>
    <workbookView xWindow="0" yWindow="0" windowWidth="28800" windowHeight="12435" tabRatio="943" activeTab="3"/>
  </bookViews>
  <sheets>
    <sheet name="Sheet3" sheetId="22" r:id="rId1"/>
    <sheet name="Cervical-Data" sheetId="21" r:id="rId2"/>
    <sheet name="SumofExpo" sheetId="24" r:id="rId3"/>
    <sheet name="Cervical" sheetId="7" r:id="rId4"/>
    <sheet name="ValidateCervical" sheetId="23" r:id="rId5"/>
  </sheets>
  <externalReferences>
    <externalReference r:id="rId6"/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84" i="7" l="1"/>
  <c r="Y84" i="7"/>
  <c r="AC84" i="7"/>
  <c r="AC81" i="7"/>
  <c r="Y81" i="7"/>
  <c r="V81" i="7" l="1"/>
  <c r="B361" i="7" l="1"/>
  <c r="B362" i="7"/>
  <c r="B360" i="7"/>
  <c r="B359" i="7"/>
  <c r="B358" i="7"/>
  <c r="B357" i="7"/>
  <c r="B42" i="7" l="1"/>
  <c r="D255" i="7"/>
  <c r="H323" i="7" l="1"/>
  <c r="H324" i="7"/>
  <c r="H325" i="7"/>
  <c r="H326" i="7"/>
  <c r="G323" i="7"/>
  <c r="G324" i="7"/>
  <c r="G325" i="7"/>
  <c r="G326" i="7"/>
  <c r="F323" i="7"/>
  <c r="F324" i="7"/>
  <c r="F325" i="7"/>
  <c r="F326" i="7"/>
  <c r="E323" i="7"/>
  <c r="E324" i="7"/>
  <c r="E325" i="7"/>
  <c r="E326" i="7"/>
  <c r="D323" i="7"/>
  <c r="D324" i="7"/>
  <c r="D325" i="7"/>
  <c r="D326" i="7"/>
  <c r="C323" i="7"/>
  <c r="C324" i="7"/>
  <c r="C325" i="7"/>
  <c r="C326" i="7"/>
  <c r="D284" i="7" l="1"/>
  <c r="D285" i="7"/>
  <c r="D286" i="7"/>
  <c r="D287" i="7"/>
  <c r="D288" i="7"/>
  <c r="D289" i="7"/>
  <c r="D263" i="7" l="1"/>
  <c r="D264" i="7"/>
  <c r="D265" i="7"/>
  <c r="D262" i="7"/>
  <c r="B363" i="7"/>
  <c r="D261" i="7" l="1"/>
  <c r="D340" i="7" l="1"/>
  <c r="E340" i="7"/>
  <c r="F340" i="7"/>
  <c r="G340" i="7"/>
  <c r="H340" i="7"/>
  <c r="D341" i="7"/>
  <c r="E341" i="7"/>
  <c r="F341" i="7"/>
  <c r="G341" i="7"/>
  <c r="H341" i="7"/>
  <c r="D342" i="7"/>
  <c r="E342" i="7"/>
  <c r="F342" i="7"/>
  <c r="G342" i="7"/>
  <c r="H342" i="7"/>
  <c r="D343" i="7"/>
  <c r="E343" i="7"/>
  <c r="F343" i="7"/>
  <c r="G343" i="7"/>
  <c r="H343" i="7"/>
  <c r="D344" i="7"/>
  <c r="E344" i="7"/>
  <c r="F344" i="7"/>
  <c r="G344" i="7"/>
  <c r="H344" i="7"/>
  <c r="D345" i="7"/>
  <c r="E345" i="7"/>
  <c r="F345" i="7"/>
  <c r="G345" i="7"/>
  <c r="H345" i="7"/>
  <c r="D346" i="7"/>
  <c r="E346" i="7"/>
  <c r="F346" i="7"/>
  <c r="G346" i="7"/>
  <c r="H346" i="7"/>
  <c r="D347" i="7"/>
  <c r="E347" i="7"/>
  <c r="F347" i="7"/>
  <c r="G347" i="7"/>
  <c r="H347" i="7"/>
  <c r="D348" i="7"/>
  <c r="E348" i="7"/>
  <c r="F348" i="7"/>
  <c r="G348" i="7"/>
  <c r="H348" i="7"/>
  <c r="D349" i="7"/>
  <c r="E349" i="7"/>
  <c r="F349" i="7"/>
  <c r="G349" i="7"/>
  <c r="H349" i="7"/>
  <c r="D350" i="7"/>
  <c r="E350" i="7"/>
  <c r="F350" i="7"/>
  <c r="G350" i="7"/>
  <c r="H350" i="7"/>
  <c r="C341" i="7"/>
  <c r="C342" i="7"/>
  <c r="C343" i="7"/>
  <c r="C344" i="7"/>
  <c r="C345" i="7"/>
  <c r="C346" i="7"/>
  <c r="C347" i="7"/>
  <c r="C348" i="7"/>
  <c r="C349" i="7"/>
  <c r="C350" i="7"/>
  <c r="C340" i="7"/>
  <c r="D335" i="7"/>
  <c r="E335" i="7"/>
  <c r="F335" i="7"/>
  <c r="G335" i="7"/>
  <c r="H335" i="7"/>
  <c r="D336" i="7"/>
  <c r="E336" i="7"/>
  <c r="F336" i="7"/>
  <c r="G336" i="7"/>
  <c r="H336" i="7"/>
  <c r="D337" i="7"/>
  <c r="E337" i="7"/>
  <c r="F337" i="7"/>
  <c r="G337" i="7"/>
  <c r="H337" i="7"/>
  <c r="D338" i="7"/>
  <c r="E338" i="7"/>
  <c r="F338" i="7"/>
  <c r="G338" i="7"/>
  <c r="H338" i="7"/>
  <c r="D339" i="7"/>
  <c r="E339" i="7"/>
  <c r="F339" i="7"/>
  <c r="G339" i="7"/>
  <c r="H339" i="7"/>
  <c r="D327" i="7"/>
  <c r="E327" i="7"/>
  <c r="F327" i="7"/>
  <c r="G327" i="7"/>
  <c r="H327" i="7"/>
  <c r="D328" i="7"/>
  <c r="E328" i="7"/>
  <c r="F328" i="7"/>
  <c r="G328" i="7"/>
  <c r="H328" i="7"/>
  <c r="D329" i="7"/>
  <c r="E329" i="7"/>
  <c r="F329" i="7"/>
  <c r="G329" i="7"/>
  <c r="H329" i="7"/>
  <c r="D330" i="7"/>
  <c r="E330" i="7"/>
  <c r="F330" i="7"/>
  <c r="G330" i="7"/>
  <c r="H330" i="7"/>
  <c r="D331" i="7"/>
  <c r="E331" i="7"/>
  <c r="F331" i="7"/>
  <c r="G331" i="7"/>
  <c r="H331" i="7"/>
  <c r="D332" i="7"/>
  <c r="E332" i="7"/>
  <c r="F332" i="7"/>
  <c r="G332" i="7"/>
  <c r="H332" i="7"/>
  <c r="D333" i="7"/>
  <c r="E333" i="7"/>
  <c r="F333" i="7"/>
  <c r="G333" i="7"/>
  <c r="H333" i="7"/>
  <c r="D334" i="7"/>
  <c r="E334" i="7"/>
  <c r="F334" i="7"/>
  <c r="G334" i="7"/>
  <c r="H334" i="7"/>
  <c r="C328" i="7"/>
  <c r="C329" i="7"/>
  <c r="C330" i="7"/>
  <c r="C331" i="7"/>
  <c r="C332" i="7"/>
  <c r="C333" i="7"/>
  <c r="C334" i="7"/>
  <c r="C327" i="7"/>
  <c r="D322" i="7"/>
  <c r="E322" i="7"/>
  <c r="F322" i="7"/>
  <c r="G322" i="7"/>
  <c r="H322" i="7"/>
  <c r="C339" i="7"/>
  <c r="C338" i="7"/>
  <c r="C337" i="7"/>
  <c r="C336" i="7"/>
  <c r="C335" i="7"/>
  <c r="C322" i="7"/>
  <c r="D280" i="7" l="1"/>
  <c r="H280" i="7" s="1"/>
  <c r="L280" i="7" s="1"/>
  <c r="D281" i="7"/>
  <c r="H281" i="7" s="1"/>
  <c r="L281" i="7" s="1"/>
  <c r="D282" i="7"/>
  <c r="H282" i="7" s="1"/>
  <c r="L282" i="7" s="1"/>
  <c r="D283" i="7"/>
  <c r="H283" i="7" s="1"/>
  <c r="L283" i="7" s="1"/>
  <c r="H284" i="7"/>
  <c r="L284" i="7" s="1"/>
  <c r="H285" i="7"/>
  <c r="L285" i="7" s="1"/>
  <c r="H286" i="7"/>
  <c r="L286" i="7" s="1"/>
  <c r="H287" i="7"/>
  <c r="L287" i="7" s="1"/>
  <c r="H288" i="7"/>
  <c r="L288" i="7" s="1"/>
  <c r="H289" i="7"/>
  <c r="L289" i="7" s="1"/>
  <c r="D279" i="7"/>
  <c r="H279" i="7" s="1"/>
  <c r="L279" i="7" s="1"/>
  <c r="D275" i="7"/>
  <c r="H275" i="7" s="1"/>
  <c r="L275" i="7" s="1"/>
  <c r="D276" i="7"/>
  <c r="H276" i="7" s="1"/>
  <c r="L276" i="7" s="1"/>
  <c r="D277" i="7"/>
  <c r="H277" i="7" s="1"/>
  <c r="L277" i="7" s="1"/>
  <c r="D278" i="7"/>
  <c r="H278" i="7" s="1"/>
  <c r="L278" i="7" s="1"/>
  <c r="D273" i="7"/>
  <c r="H273" i="7" s="1"/>
  <c r="L273" i="7" s="1"/>
  <c r="D274" i="7"/>
  <c r="H274" i="7" s="1"/>
  <c r="L274" i="7" s="1"/>
  <c r="D267" i="7"/>
  <c r="H267" i="7" s="1"/>
  <c r="L267" i="7" s="1"/>
  <c r="D268" i="7"/>
  <c r="H268" i="7" s="1"/>
  <c r="L268" i="7" s="1"/>
  <c r="D269" i="7"/>
  <c r="H269" i="7" s="1"/>
  <c r="L269" i="7" s="1"/>
  <c r="D270" i="7"/>
  <c r="H270" i="7" s="1"/>
  <c r="L270" i="7" s="1"/>
  <c r="D271" i="7"/>
  <c r="H271" i="7" s="1"/>
  <c r="L271" i="7" s="1"/>
  <c r="D272" i="7"/>
  <c r="H272" i="7" s="1"/>
  <c r="L272" i="7" s="1"/>
  <c r="D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61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62" i="7"/>
  <c r="E263" i="7"/>
  <c r="E264" i="7"/>
  <c r="E265" i="7"/>
  <c r="E266" i="7"/>
  <c r="E267" i="7"/>
  <c r="E268" i="7"/>
  <c r="E269" i="7"/>
  <c r="E270" i="7"/>
  <c r="E261" i="7"/>
  <c r="A247" i="7" l="1"/>
  <c r="B247" i="7"/>
  <c r="A248" i="7"/>
  <c r="B248" i="7"/>
  <c r="A242" i="7"/>
  <c r="B242" i="7"/>
  <c r="A243" i="7"/>
  <c r="B243" i="7"/>
  <c r="A244" i="7"/>
  <c r="B244" i="7"/>
  <c r="A245" i="7"/>
  <c r="B245" i="7"/>
  <c r="A246" i="7"/>
  <c r="B246" i="7"/>
  <c r="A241" i="7"/>
  <c r="B241" i="7"/>
  <c r="A232" i="7"/>
  <c r="B232" i="7"/>
  <c r="A233" i="7"/>
  <c r="B233" i="7"/>
  <c r="A234" i="7"/>
  <c r="B234" i="7"/>
  <c r="A235" i="7"/>
  <c r="B235" i="7"/>
  <c r="A236" i="7"/>
  <c r="B236" i="7"/>
  <c r="A231" i="7"/>
  <c r="B231" i="7"/>
  <c r="A221" i="7"/>
  <c r="B221" i="7"/>
  <c r="A222" i="7"/>
  <c r="B222" i="7"/>
  <c r="A223" i="7"/>
  <c r="B223" i="7"/>
  <c r="A224" i="7"/>
  <c r="B224" i="7"/>
  <c r="A225" i="7"/>
  <c r="B225" i="7"/>
  <c r="A226" i="7"/>
  <c r="B226" i="7"/>
  <c r="A227" i="7"/>
  <c r="B227" i="7"/>
  <c r="A220" i="7"/>
  <c r="B220" i="7"/>
  <c r="A217" i="7"/>
  <c r="B217" i="7"/>
  <c r="A211" i="7"/>
  <c r="B211" i="7"/>
  <c r="A212" i="7"/>
  <c r="B212" i="7"/>
  <c r="A213" i="7"/>
  <c r="B213" i="7"/>
  <c r="A214" i="7"/>
  <c r="B214" i="7"/>
  <c r="A215" i="7"/>
  <c r="B215" i="7"/>
  <c r="A216" i="7"/>
  <c r="B216" i="7"/>
  <c r="A210" i="7"/>
  <c r="B210" i="7"/>
  <c r="A201" i="7"/>
  <c r="B201" i="7"/>
  <c r="AJ211" i="7" s="1" a="1"/>
  <c r="AJ211" i="7" s="1"/>
  <c r="A202" i="7"/>
  <c r="B202" i="7"/>
  <c r="Q212" i="7" s="1" a="1"/>
  <c r="Q212" i="7" s="1"/>
  <c r="A203" i="7"/>
  <c r="B203" i="7"/>
  <c r="A204" i="7"/>
  <c r="B204" i="7"/>
  <c r="AQ214" i="7" s="1" a="1"/>
  <c r="AQ214" i="7" s="1"/>
  <c r="A205" i="7"/>
  <c r="B205" i="7"/>
  <c r="X215" i="7" s="1" a="1"/>
  <c r="X215" i="7" s="1"/>
  <c r="A206" i="7"/>
  <c r="B206" i="7"/>
  <c r="E216" i="7" s="1" a="1"/>
  <c r="E216" i="7" s="1"/>
  <c r="A207" i="7"/>
  <c r="B207" i="7"/>
  <c r="E217" i="7" s="1" a="1"/>
  <c r="E217" i="7" s="1"/>
  <c r="A200" i="7"/>
  <c r="B200" i="7"/>
  <c r="BC210" i="7" s="1" a="1"/>
  <c r="BC210" i="7" s="1"/>
  <c r="AG200" i="7" a="1"/>
  <c r="AG200" i="7" s="1"/>
  <c r="BM200" i="7" a="1"/>
  <c r="BM200" i="7" s="1"/>
  <c r="E201" i="7" a="1"/>
  <c r="E201" i="7" s="1"/>
  <c r="G201" i="7" a="1"/>
  <c r="G201" i="7" s="1"/>
  <c r="H201" i="7" a="1"/>
  <c r="H201" i="7" s="1"/>
  <c r="I201" i="7" a="1"/>
  <c r="I201" i="7" s="1"/>
  <c r="J201" i="7" a="1"/>
  <c r="J201" i="7" s="1"/>
  <c r="K201" i="7" a="1"/>
  <c r="K201" i="7" s="1"/>
  <c r="M201" i="7" a="1"/>
  <c r="M201" i="7" s="1"/>
  <c r="O201" i="7" a="1"/>
  <c r="O201" i="7" s="1"/>
  <c r="P201" i="7" a="1"/>
  <c r="P201" i="7" s="1"/>
  <c r="Q201" i="7" a="1"/>
  <c r="Q201" i="7" s="1"/>
  <c r="R201" i="7" a="1"/>
  <c r="R201" i="7" s="1"/>
  <c r="S201" i="7" a="1"/>
  <c r="S201" i="7" s="1"/>
  <c r="T201" i="7" a="1"/>
  <c r="T201" i="7" s="1"/>
  <c r="U201" i="7" a="1"/>
  <c r="U201" i="7" s="1"/>
  <c r="V201" i="7" a="1"/>
  <c r="V201" i="7" s="1"/>
  <c r="W201" i="7" a="1"/>
  <c r="W201" i="7" s="1"/>
  <c r="X201" i="7" a="1"/>
  <c r="X201" i="7" s="1"/>
  <c r="Y201" i="7" a="1"/>
  <c r="Y201" i="7" s="1"/>
  <c r="Z201" i="7" a="1"/>
  <c r="Z201" i="7" s="1"/>
  <c r="AA201" i="7" a="1"/>
  <c r="AA201" i="7" s="1"/>
  <c r="AB201" i="7" a="1"/>
  <c r="AB201" i="7" s="1"/>
  <c r="AC201" i="7" a="1"/>
  <c r="AC201" i="7" s="1"/>
  <c r="AD201" i="7" a="1"/>
  <c r="AD201" i="7" s="1"/>
  <c r="AE201" i="7" a="1"/>
  <c r="AE201" i="7" s="1"/>
  <c r="AF201" i="7" a="1"/>
  <c r="AF201" i="7" s="1"/>
  <c r="AG201" i="7" a="1"/>
  <c r="AG201" i="7" s="1"/>
  <c r="AH201" i="7" a="1"/>
  <c r="AH201" i="7" s="1"/>
  <c r="AI201" i="7" a="1"/>
  <c r="AI201" i="7" s="1"/>
  <c r="AJ201" i="7" a="1"/>
  <c r="AJ201" i="7" s="1"/>
  <c r="AK201" i="7" a="1"/>
  <c r="AK201" i="7" s="1"/>
  <c r="AL201" i="7" a="1"/>
  <c r="AL201" i="7" s="1"/>
  <c r="AM201" i="7" a="1"/>
  <c r="AM201" i="7" s="1"/>
  <c r="AN201" i="7" a="1"/>
  <c r="AN201" i="7" s="1"/>
  <c r="AO201" i="7" a="1"/>
  <c r="AO201" i="7" s="1"/>
  <c r="AP201" i="7" a="1"/>
  <c r="AP201" i="7" s="1"/>
  <c r="AQ201" i="7" a="1"/>
  <c r="AQ201" i="7" s="1"/>
  <c r="AR201" i="7" a="1"/>
  <c r="AR201" i="7" s="1"/>
  <c r="AS201" i="7" a="1"/>
  <c r="AS201" i="7" s="1"/>
  <c r="AT201" i="7" a="1"/>
  <c r="AT201" i="7" s="1"/>
  <c r="AU201" i="7" a="1"/>
  <c r="AU201" i="7" s="1"/>
  <c r="AV201" i="7" a="1"/>
  <c r="AV201" i="7" s="1"/>
  <c r="AW201" i="7" a="1"/>
  <c r="AW201" i="7" s="1"/>
  <c r="AX201" i="7" a="1"/>
  <c r="AX201" i="7" s="1"/>
  <c r="AY201" i="7" a="1"/>
  <c r="AY201" i="7" s="1"/>
  <c r="AZ201" i="7" a="1"/>
  <c r="AZ201" i="7" s="1"/>
  <c r="BA201" i="7" a="1"/>
  <c r="BA201" i="7" s="1"/>
  <c r="BB201" i="7" a="1"/>
  <c r="BB201" i="7" s="1"/>
  <c r="BC201" i="7" a="1"/>
  <c r="BC201" i="7" s="1"/>
  <c r="BD201" i="7" a="1"/>
  <c r="BD201" i="7" s="1"/>
  <c r="BE201" i="7" a="1"/>
  <c r="BE201" i="7" s="1"/>
  <c r="BF201" i="7" a="1"/>
  <c r="BF201" i="7" s="1"/>
  <c r="BG201" i="7" a="1"/>
  <c r="BG201" i="7" s="1"/>
  <c r="BH201" i="7" a="1"/>
  <c r="BH201" i="7" s="1"/>
  <c r="BI201" i="7" a="1"/>
  <c r="BI201" i="7" s="1"/>
  <c r="BJ201" i="7" a="1"/>
  <c r="BJ201" i="7" s="1"/>
  <c r="BK201" i="7" a="1"/>
  <c r="BK201" i="7" s="1"/>
  <c r="BL201" i="7" a="1"/>
  <c r="BL201" i="7" s="1"/>
  <c r="BM201" i="7" a="1"/>
  <c r="BM201" i="7" s="1"/>
  <c r="BN201" i="7" a="1"/>
  <c r="BN201" i="7" s="1"/>
  <c r="BO201" i="7" a="1"/>
  <c r="BO201" i="7" s="1"/>
  <c r="BP201" i="7" a="1"/>
  <c r="BP201" i="7" s="1"/>
  <c r="BQ201" i="7" a="1"/>
  <c r="BQ201" i="7" s="1"/>
  <c r="BR201" i="7" a="1"/>
  <c r="BR201" i="7" s="1"/>
  <c r="BS201" i="7" a="1"/>
  <c r="BS201" i="7" s="1"/>
  <c r="BT201" i="7" a="1"/>
  <c r="BT201" i="7" s="1"/>
  <c r="BU201" i="7" a="1"/>
  <c r="BU201" i="7" s="1"/>
  <c r="BV201" i="7" a="1"/>
  <c r="BV201" i="7" s="1"/>
  <c r="BW201" i="7" a="1"/>
  <c r="BW201" i="7" s="1"/>
  <c r="BX201" i="7" a="1"/>
  <c r="BX201" i="7" s="1"/>
  <c r="BY201" i="7" a="1"/>
  <c r="BY201" i="7" s="1"/>
  <c r="BZ201" i="7" a="1"/>
  <c r="BZ201" i="7" s="1"/>
  <c r="CA201" i="7" a="1"/>
  <c r="CA201" i="7" s="1"/>
  <c r="CB201" i="7" a="1"/>
  <c r="CB201" i="7" s="1"/>
  <c r="CC201" i="7" a="1"/>
  <c r="CC201" i="7" s="1"/>
  <c r="CD201" i="7" a="1"/>
  <c r="CD201" i="7" s="1"/>
  <c r="CE201" i="7" a="1"/>
  <c r="CE201" i="7" s="1"/>
  <c r="CF201" i="7" a="1"/>
  <c r="CF201" i="7" s="1"/>
  <c r="CG201" i="7" a="1"/>
  <c r="CG201" i="7" s="1"/>
  <c r="CH201" i="7" a="1"/>
  <c r="CH201" i="7" s="1"/>
  <c r="CI201" i="7" a="1"/>
  <c r="CI201" i="7" s="1"/>
  <c r="CJ201" i="7" a="1"/>
  <c r="CJ201" i="7" s="1"/>
  <c r="CK201" i="7" a="1"/>
  <c r="CK201" i="7" s="1"/>
  <c r="CL201" i="7" a="1"/>
  <c r="CL201" i="7" s="1"/>
  <c r="CM201" i="7" a="1"/>
  <c r="CM201" i="7" s="1"/>
  <c r="CN201" i="7" a="1"/>
  <c r="CN201" i="7" s="1"/>
  <c r="CO201" i="7" a="1"/>
  <c r="CO201" i="7" s="1"/>
  <c r="CP201" i="7" a="1"/>
  <c r="CP201" i="7" s="1"/>
  <c r="CQ201" i="7" a="1"/>
  <c r="CQ201" i="7" s="1"/>
  <c r="CR201" i="7" a="1"/>
  <c r="CR201" i="7" s="1"/>
  <c r="CS201" i="7" a="1"/>
  <c r="CS201" i="7" s="1"/>
  <c r="CT201" i="7" a="1"/>
  <c r="CT201" i="7" s="1"/>
  <c r="CU201" i="7" a="1"/>
  <c r="CU201" i="7" s="1"/>
  <c r="CV201" i="7" a="1"/>
  <c r="CV201" i="7" s="1"/>
  <c r="CW201" i="7" a="1"/>
  <c r="CW201" i="7" s="1"/>
  <c r="CX201" i="7" a="1"/>
  <c r="CX201" i="7" s="1"/>
  <c r="D202" i="7" a="1"/>
  <c r="D202" i="7" s="1"/>
  <c r="E202" i="7" a="1"/>
  <c r="E202" i="7" s="1"/>
  <c r="F202" i="7" a="1"/>
  <c r="F202" i="7" s="1"/>
  <c r="G202" i="7" a="1"/>
  <c r="G202" i="7" s="1"/>
  <c r="H202" i="7" a="1"/>
  <c r="H202" i="7" s="1"/>
  <c r="I202" i="7" a="1"/>
  <c r="I202" i="7" s="1"/>
  <c r="J202" i="7" a="1"/>
  <c r="J202" i="7" s="1"/>
  <c r="K202" i="7" a="1"/>
  <c r="K202" i="7" s="1"/>
  <c r="L202" i="7" a="1"/>
  <c r="L202" i="7" s="1"/>
  <c r="M202" i="7" a="1"/>
  <c r="M202" i="7" s="1"/>
  <c r="N202" i="7" a="1"/>
  <c r="N202" i="7" s="1"/>
  <c r="O202" i="7" a="1"/>
  <c r="O202" i="7" s="1"/>
  <c r="P202" i="7" a="1"/>
  <c r="P202" i="7" s="1"/>
  <c r="Q202" i="7" a="1"/>
  <c r="Q202" i="7" s="1"/>
  <c r="R202" i="7" a="1"/>
  <c r="R202" i="7" s="1"/>
  <c r="S202" i="7" a="1"/>
  <c r="S202" i="7" s="1"/>
  <c r="T202" i="7" a="1"/>
  <c r="T202" i="7" s="1"/>
  <c r="U202" i="7" a="1"/>
  <c r="U202" i="7" s="1"/>
  <c r="V202" i="7" a="1"/>
  <c r="V202" i="7" s="1"/>
  <c r="W202" i="7" a="1"/>
  <c r="W202" i="7" s="1"/>
  <c r="X202" i="7" a="1"/>
  <c r="X202" i="7" s="1"/>
  <c r="Y202" i="7" a="1"/>
  <c r="Y202" i="7" s="1"/>
  <c r="Z202" i="7" a="1"/>
  <c r="Z202" i="7" s="1"/>
  <c r="AA202" i="7" a="1"/>
  <c r="AA202" i="7" s="1"/>
  <c r="AB202" i="7" a="1"/>
  <c r="AB202" i="7" s="1"/>
  <c r="AC202" i="7" a="1"/>
  <c r="AC202" i="7" s="1"/>
  <c r="AD202" i="7" a="1"/>
  <c r="AD202" i="7" s="1"/>
  <c r="AE202" i="7" a="1"/>
  <c r="AE202" i="7" s="1"/>
  <c r="AF202" i="7" a="1"/>
  <c r="AF202" i="7" s="1"/>
  <c r="AG202" i="7" a="1"/>
  <c r="AG202" i="7" s="1"/>
  <c r="AH202" i="7" a="1"/>
  <c r="AH202" i="7" s="1"/>
  <c r="AI202" i="7" a="1"/>
  <c r="AI202" i="7" s="1"/>
  <c r="AJ202" i="7" a="1"/>
  <c r="AJ202" i="7" s="1"/>
  <c r="AK202" i="7" a="1"/>
  <c r="AK202" i="7" s="1"/>
  <c r="AL202" i="7" a="1"/>
  <c r="AL202" i="7" s="1"/>
  <c r="AM202" i="7" a="1"/>
  <c r="AM202" i="7" s="1"/>
  <c r="AN202" i="7" a="1"/>
  <c r="AN202" i="7" s="1"/>
  <c r="AO202" i="7" a="1"/>
  <c r="AO202" i="7" s="1"/>
  <c r="AP202" i="7" a="1"/>
  <c r="AP202" i="7" s="1"/>
  <c r="AQ202" i="7" a="1"/>
  <c r="AQ202" i="7" s="1"/>
  <c r="AR202" i="7" a="1"/>
  <c r="AR202" i="7" s="1"/>
  <c r="AS202" i="7" a="1"/>
  <c r="AS202" i="7" s="1"/>
  <c r="AT202" i="7" a="1"/>
  <c r="AT202" i="7" s="1"/>
  <c r="AU202" i="7" a="1"/>
  <c r="AU202" i="7" s="1"/>
  <c r="AV202" i="7" a="1"/>
  <c r="AV202" i="7" s="1"/>
  <c r="AW202" i="7" a="1"/>
  <c r="AW202" i="7" s="1"/>
  <c r="AX202" i="7" a="1"/>
  <c r="AX202" i="7" s="1"/>
  <c r="AY202" i="7" a="1"/>
  <c r="AY202" i="7" s="1"/>
  <c r="AZ202" i="7" a="1"/>
  <c r="AZ202" i="7" s="1"/>
  <c r="BA202" i="7" a="1"/>
  <c r="BA202" i="7" s="1"/>
  <c r="BB202" i="7" a="1"/>
  <c r="BB202" i="7" s="1"/>
  <c r="BC202" i="7" a="1"/>
  <c r="BC202" i="7" s="1"/>
  <c r="BD202" i="7" a="1"/>
  <c r="BD202" i="7" s="1"/>
  <c r="BE202" i="7" a="1"/>
  <c r="BE202" i="7" s="1"/>
  <c r="BF202" i="7" a="1"/>
  <c r="BF202" i="7" s="1"/>
  <c r="BG202" i="7" a="1"/>
  <c r="BG202" i="7" s="1"/>
  <c r="BH202" i="7" a="1"/>
  <c r="BH202" i="7" s="1"/>
  <c r="BI202" i="7" a="1"/>
  <c r="BI202" i="7" s="1"/>
  <c r="BJ202" i="7" a="1"/>
  <c r="BJ202" i="7" s="1"/>
  <c r="BK202" i="7" a="1"/>
  <c r="BK202" i="7" s="1"/>
  <c r="BL202" i="7" a="1"/>
  <c r="BL202" i="7" s="1"/>
  <c r="BM202" i="7" a="1"/>
  <c r="BM202" i="7" s="1"/>
  <c r="BN202" i="7" a="1"/>
  <c r="BN202" i="7" s="1"/>
  <c r="BO202" i="7" a="1"/>
  <c r="BO202" i="7" s="1"/>
  <c r="BP202" i="7" a="1"/>
  <c r="BP202" i="7" s="1"/>
  <c r="BQ202" i="7" a="1"/>
  <c r="BQ202" i="7" s="1"/>
  <c r="BR202" i="7" a="1"/>
  <c r="BR202" i="7" s="1"/>
  <c r="BS202" i="7" a="1"/>
  <c r="BS202" i="7" s="1"/>
  <c r="BT202" i="7" a="1"/>
  <c r="BT202" i="7" s="1"/>
  <c r="BU202" i="7" a="1"/>
  <c r="BU202" i="7" s="1"/>
  <c r="BV202" i="7" a="1"/>
  <c r="BV202" i="7" s="1"/>
  <c r="BW202" i="7" a="1"/>
  <c r="BW202" i="7" s="1"/>
  <c r="BX202" i="7" a="1"/>
  <c r="BX202" i="7" s="1"/>
  <c r="BY202" i="7" a="1"/>
  <c r="BY202" i="7" s="1"/>
  <c r="BZ202" i="7" a="1"/>
  <c r="BZ202" i="7" s="1"/>
  <c r="CA202" i="7" a="1"/>
  <c r="CA202" i="7" s="1"/>
  <c r="CB202" i="7" a="1"/>
  <c r="CB202" i="7" s="1"/>
  <c r="CC202" i="7" a="1"/>
  <c r="CC202" i="7" s="1"/>
  <c r="CD202" i="7" a="1"/>
  <c r="CD202" i="7" s="1"/>
  <c r="CE202" i="7" a="1"/>
  <c r="CE202" i="7" s="1"/>
  <c r="CF202" i="7" a="1"/>
  <c r="CF202" i="7" s="1"/>
  <c r="CG202" i="7" a="1"/>
  <c r="CG202" i="7" s="1"/>
  <c r="CH202" i="7" a="1"/>
  <c r="CH202" i="7" s="1"/>
  <c r="CI202" i="7" a="1"/>
  <c r="CI202" i="7" s="1"/>
  <c r="CJ202" i="7" a="1"/>
  <c r="CJ202" i="7" s="1"/>
  <c r="CK202" i="7" a="1"/>
  <c r="CK202" i="7" s="1"/>
  <c r="CL202" i="7" a="1"/>
  <c r="CL202" i="7" s="1"/>
  <c r="CM202" i="7" a="1"/>
  <c r="CM202" i="7" s="1"/>
  <c r="CN202" i="7" a="1"/>
  <c r="CN202" i="7" s="1"/>
  <c r="CO202" i="7" a="1"/>
  <c r="CO202" i="7" s="1"/>
  <c r="CP202" i="7" a="1"/>
  <c r="CP202" i="7" s="1"/>
  <c r="CQ202" i="7" a="1"/>
  <c r="CQ202" i="7" s="1"/>
  <c r="CR202" i="7" a="1"/>
  <c r="CR202" i="7" s="1"/>
  <c r="CS202" i="7" a="1"/>
  <c r="CS202" i="7" s="1"/>
  <c r="CT202" i="7" a="1"/>
  <c r="CT202" i="7" s="1"/>
  <c r="CU202" i="7" a="1"/>
  <c r="CU202" i="7" s="1"/>
  <c r="CV202" i="7" a="1"/>
  <c r="CV202" i="7" s="1"/>
  <c r="CW202" i="7" a="1"/>
  <c r="CW202" i="7" s="1"/>
  <c r="CX202" i="7" a="1"/>
  <c r="CX202" i="7" s="1"/>
  <c r="D203" i="7" a="1"/>
  <c r="D203" i="7" s="1"/>
  <c r="L203" i="7" a="1"/>
  <c r="L203" i="7" s="1"/>
  <c r="T203" i="7" a="1"/>
  <c r="T203" i="7" s="1"/>
  <c r="AB203" i="7" a="1"/>
  <c r="AB203" i="7" s="1"/>
  <c r="AJ203" i="7" a="1"/>
  <c r="AJ203" i="7" s="1"/>
  <c r="AR203" i="7" a="1"/>
  <c r="AR203" i="7" s="1"/>
  <c r="AZ203" i="7" a="1"/>
  <c r="AZ203" i="7" s="1"/>
  <c r="BH203" i="7" a="1"/>
  <c r="BH203" i="7" s="1"/>
  <c r="BP203" i="7" a="1"/>
  <c r="BP203" i="7" s="1"/>
  <c r="BX203" i="7" a="1"/>
  <c r="BX203" i="7" s="1"/>
  <c r="CF203" i="7" a="1"/>
  <c r="CF203" i="7" s="1"/>
  <c r="CN203" i="7" a="1"/>
  <c r="CN203" i="7" s="1"/>
  <c r="CV203" i="7" a="1"/>
  <c r="CV203" i="7" s="1"/>
  <c r="AW204" i="7" a="1"/>
  <c r="AW204" i="7" s="1"/>
  <c r="D205" i="7" a="1"/>
  <c r="D205" i="7" s="1"/>
  <c r="E205" i="7" a="1"/>
  <c r="E205" i="7" s="1"/>
  <c r="F205" i="7" a="1"/>
  <c r="F205" i="7" s="1"/>
  <c r="G205" i="7" a="1"/>
  <c r="G205" i="7" s="1"/>
  <c r="H205" i="7" a="1"/>
  <c r="H205" i="7" s="1"/>
  <c r="I205" i="7" a="1"/>
  <c r="I205" i="7" s="1"/>
  <c r="J205" i="7" a="1"/>
  <c r="J205" i="7" s="1"/>
  <c r="K205" i="7" a="1"/>
  <c r="K205" i="7" s="1"/>
  <c r="L205" i="7" a="1"/>
  <c r="L205" i="7" s="1"/>
  <c r="M205" i="7" a="1"/>
  <c r="M205" i="7" s="1"/>
  <c r="N205" i="7" a="1"/>
  <c r="N205" i="7" s="1"/>
  <c r="O205" i="7" a="1"/>
  <c r="O205" i="7" s="1"/>
  <c r="P205" i="7" a="1"/>
  <c r="P205" i="7" s="1"/>
  <c r="Q205" i="7" a="1"/>
  <c r="Q205" i="7" s="1"/>
  <c r="R205" i="7" a="1"/>
  <c r="R205" i="7" s="1"/>
  <c r="S205" i="7" a="1"/>
  <c r="S205" i="7" s="1"/>
  <c r="T205" i="7" a="1"/>
  <c r="T205" i="7" s="1"/>
  <c r="U205" i="7" a="1"/>
  <c r="U205" i="7" s="1"/>
  <c r="V205" i="7" a="1"/>
  <c r="V205" i="7" s="1"/>
  <c r="W205" i="7" a="1"/>
  <c r="W205" i="7" s="1"/>
  <c r="X205" i="7" a="1"/>
  <c r="X205" i="7" s="1"/>
  <c r="Y205" i="7" a="1"/>
  <c r="Y205" i="7" s="1"/>
  <c r="Z205" i="7" a="1"/>
  <c r="Z205" i="7" s="1"/>
  <c r="AA205" i="7" a="1"/>
  <c r="AA205" i="7" s="1"/>
  <c r="AB205" i="7" a="1"/>
  <c r="AB205" i="7" s="1"/>
  <c r="AC205" i="7" a="1"/>
  <c r="AC205" i="7" s="1"/>
  <c r="AD205" i="7" a="1"/>
  <c r="AD205" i="7" s="1"/>
  <c r="AE205" i="7" a="1"/>
  <c r="AE205" i="7" s="1"/>
  <c r="AF205" i="7" a="1"/>
  <c r="AF205" i="7" s="1"/>
  <c r="AG205" i="7" a="1"/>
  <c r="AG205" i="7" s="1"/>
  <c r="AH205" i="7" a="1"/>
  <c r="AH205" i="7" s="1"/>
  <c r="AI205" i="7" a="1"/>
  <c r="AI205" i="7" s="1"/>
  <c r="AJ205" i="7" a="1"/>
  <c r="AJ205" i="7" s="1"/>
  <c r="AK205" i="7" a="1"/>
  <c r="AK205" i="7" s="1"/>
  <c r="AL205" i="7" a="1"/>
  <c r="AL205" i="7" s="1"/>
  <c r="AM205" i="7" a="1"/>
  <c r="AM205" i="7" s="1"/>
  <c r="AN205" i="7" a="1"/>
  <c r="AN205" i="7" s="1"/>
  <c r="AO205" i="7" a="1"/>
  <c r="AO205" i="7" s="1"/>
  <c r="AP205" i="7" a="1"/>
  <c r="AP205" i="7" s="1"/>
  <c r="AQ205" i="7" a="1"/>
  <c r="AQ205" i="7" s="1"/>
  <c r="AR205" i="7" a="1"/>
  <c r="AR205" i="7" s="1"/>
  <c r="AS205" i="7" a="1"/>
  <c r="AS205" i="7" s="1"/>
  <c r="AT205" i="7" a="1"/>
  <c r="AT205" i="7" s="1"/>
  <c r="AU205" i="7" a="1"/>
  <c r="AU205" i="7" s="1"/>
  <c r="AV205" i="7" a="1"/>
  <c r="AV205" i="7" s="1"/>
  <c r="AW205" i="7" a="1"/>
  <c r="AW205" i="7" s="1"/>
  <c r="AX205" i="7" a="1"/>
  <c r="AX205" i="7" s="1"/>
  <c r="AY205" i="7" a="1"/>
  <c r="AY205" i="7" s="1"/>
  <c r="AZ205" i="7" a="1"/>
  <c r="AZ205" i="7" s="1"/>
  <c r="BA205" i="7" a="1"/>
  <c r="BA205" i="7" s="1"/>
  <c r="BB205" i="7" a="1"/>
  <c r="BB205" i="7" s="1"/>
  <c r="BC205" i="7" a="1"/>
  <c r="BC205" i="7" s="1"/>
  <c r="BD205" i="7" a="1"/>
  <c r="BD205" i="7" s="1"/>
  <c r="BE205" i="7" a="1"/>
  <c r="BE205" i="7" s="1"/>
  <c r="BF205" i="7" a="1"/>
  <c r="BF205" i="7" s="1"/>
  <c r="BG205" i="7" a="1"/>
  <c r="BG205" i="7" s="1"/>
  <c r="BH205" i="7" a="1"/>
  <c r="BH205" i="7" s="1"/>
  <c r="BI205" i="7" a="1"/>
  <c r="BI205" i="7" s="1"/>
  <c r="BJ205" i="7" a="1"/>
  <c r="BJ205" i="7" s="1"/>
  <c r="BK205" i="7" a="1"/>
  <c r="BK205" i="7" s="1"/>
  <c r="BL205" i="7" a="1"/>
  <c r="BL205" i="7" s="1"/>
  <c r="BM205" i="7" a="1"/>
  <c r="BM205" i="7" s="1"/>
  <c r="BN205" i="7" a="1"/>
  <c r="BN205" i="7" s="1"/>
  <c r="BO205" i="7" a="1"/>
  <c r="BO205" i="7" s="1"/>
  <c r="BP205" i="7" a="1"/>
  <c r="BP205" i="7" s="1"/>
  <c r="BQ205" i="7" a="1"/>
  <c r="BQ205" i="7" s="1"/>
  <c r="BR205" i="7" a="1"/>
  <c r="BR205" i="7" s="1"/>
  <c r="BS205" i="7" a="1"/>
  <c r="BS205" i="7" s="1"/>
  <c r="BT205" i="7" a="1"/>
  <c r="BT205" i="7" s="1"/>
  <c r="BU205" i="7" a="1"/>
  <c r="BU205" i="7" s="1"/>
  <c r="BV205" i="7" a="1"/>
  <c r="BV205" i="7" s="1"/>
  <c r="BW205" i="7" a="1"/>
  <c r="BW205" i="7" s="1"/>
  <c r="BX205" i="7" a="1"/>
  <c r="BX205" i="7" s="1"/>
  <c r="BY205" i="7" a="1"/>
  <c r="BY205" i="7" s="1"/>
  <c r="BZ205" i="7" a="1"/>
  <c r="BZ205" i="7" s="1"/>
  <c r="CA205" i="7" a="1"/>
  <c r="CA205" i="7" s="1"/>
  <c r="CB205" i="7" a="1"/>
  <c r="CB205" i="7" s="1"/>
  <c r="CC205" i="7" a="1"/>
  <c r="CC205" i="7" s="1"/>
  <c r="CD205" i="7" a="1"/>
  <c r="CD205" i="7" s="1"/>
  <c r="CE205" i="7" a="1"/>
  <c r="CE205" i="7" s="1"/>
  <c r="CF205" i="7" a="1"/>
  <c r="CF205" i="7" s="1"/>
  <c r="CG205" i="7" a="1"/>
  <c r="CG205" i="7" s="1"/>
  <c r="CH205" i="7" a="1"/>
  <c r="CH205" i="7" s="1"/>
  <c r="CI205" i="7" a="1"/>
  <c r="CI205" i="7" s="1"/>
  <c r="CJ205" i="7" a="1"/>
  <c r="CJ205" i="7" s="1"/>
  <c r="CK205" i="7" a="1"/>
  <c r="CK205" i="7" s="1"/>
  <c r="CL205" i="7" a="1"/>
  <c r="CL205" i="7" s="1"/>
  <c r="CM205" i="7" a="1"/>
  <c r="CM205" i="7" s="1"/>
  <c r="CN205" i="7" a="1"/>
  <c r="CN205" i="7" s="1"/>
  <c r="CO205" i="7" a="1"/>
  <c r="CO205" i="7" s="1"/>
  <c r="CP205" i="7" a="1"/>
  <c r="CP205" i="7" s="1"/>
  <c r="CQ205" i="7" a="1"/>
  <c r="CQ205" i="7" s="1"/>
  <c r="CR205" i="7" a="1"/>
  <c r="CR205" i="7" s="1"/>
  <c r="CS205" i="7" a="1"/>
  <c r="CS205" i="7" s="1"/>
  <c r="CT205" i="7" a="1"/>
  <c r="CT205" i="7" s="1"/>
  <c r="CU205" i="7" a="1"/>
  <c r="CU205" i="7" s="1"/>
  <c r="CV205" i="7" a="1"/>
  <c r="CV205" i="7" s="1"/>
  <c r="CW205" i="7" a="1"/>
  <c r="CW205" i="7" s="1"/>
  <c r="CX205" i="7" a="1"/>
  <c r="CX205" i="7" s="1"/>
  <c r="D206" i="7" a="1"/>
  <c r="D206" i="7" s="1"/>
  <c r="E206" i="7" a="1"/>
  <c r="E206" i="7" s="1"/>
  <c r="F206" i="7" a="1"/>
  <c r="F206" i="7" s="1"/>
  <c r="G206" i="7" a="1"/>
  <c r="G206" i="7" s="1"/>
  <c r="H206" i="7" a="1"/>
  <c r="H206" i="7" s="1"/>
  <c r="I206" i="7" a="1"/>
  <c r="I206" i="7" s="1"/>
  <c r="J206" i="7" a="1"/>
  <c r="J206" i="7" s="1"/>
  <c r="K206" i="7" a="1"/>
  <c r="K206" i="7" s="1"/>
  <c r="L206" i="7" a="1"/>
  <c r="L206" i="7" s="1"/>
  <c r="M206" i="7" a="1"/>
  <c r="M206" i="7" s="1"/>
  <c r="N206" i="7" a="1"/>
  <c r="N206" i="7" s="1"/>
  <c r="O206" i="7" a="1"/>
  <c r="O206" i="7" s="1"/>
  <c r="P206" i="7" a="1"/>
  <c r="P206" i="7" s="1"/>
  <c r="Q206" i="7" a="1"/>
  <c r="Q206" i="7" s="1"/>
  <c r="R206" i="7" a="1"/>
  <c r="R206" i="7" s="1"/>
  <c r="S206" i="7" a="1"/>
  <c r="S206" i="7" s="1"/>
  <c r="T206" i="7" a="1"/>
  <c r="T206" i="7" s="1"/>
  <c r="U206" i="7" a="1"/>
  <c r="U206" i="7" s="1"/>
  <c r="V206" i="7" a="1"/>
  <c r="V206" i="7" s="1"/>
  <c r="W206" i="7" a="1"/>
  <c r="W206" i="7" s="1"/>
  <c r="X206" i="7" a="1"/>
  <c r="X206" i="7" s="1"/>
  <c r="Y206" i="7" a="1"/>
  <c r="Y206" i="7" s="1"/>
  <c r="Z206" i="7" a="1"/>
  <c r="Z206" i="7" s="1"/>
  <c r="AA206" i="7" a="1"/>
  <c r="AA206" i="7" s="1"/>
  <c r="AB206" i="7" a="1"/>
  <c r="AB206" i="7" s="1"/>
  <c r="AC206" i="7" a="1"/>
  <c r="AC206" i="7" s="1"/>
  <c r="AD206" i="7" a="1"/>
  <c r="AD206" i="7" s="1"/>
  <c r="AE206" i="7" a="1"/>
  <c r="AE206" i="7" s="1"/>
  <c r="AF206" i="7" a="1"/>
  <c r="AF206" i="7" s="1"/>
  <c r="AG206" i="7" a="1"/>
  <c r="AG206" i="7" s="1"/>
  <c r="AH206" i="7" a="1"/>
  <c r="AH206" i="7" s="1"/>
  <c r="AI206" i="7" a="1"/>
  <c r="AI206" i="7" s="1"/>
  <c r="AJ206" i="7" a="1"/>
  <c r="AJ206" i="7" s="1"/>
  <c r="AK206" i="7" a="1"/>
  <c r="AK206" i="7" s="1"/>
  <c r="AL206" i="7" a="1"/>
  <c r="AL206" i="7" s="1"/>
  <c r="AM206" i="7" a="1"/>
  <c r="AM206" i="7" s="1"/>
  <c r="AN206" i="7" a="1"/>
  <c r="AN206" i="7" s="1"/>
  <c r="AO206" i="7" a="1"/>
  <c r="AO206" i="7" s="1"/>
  <c r="AP206" i="7" a="1"/>
  <c r="AP206" i="7" s="1"/>
  <c r="AQ206" i="7" a="1"/>
  <c r="AQ206" i="7" s="1"/>
  <c r="AR206" i="7" a="1"/>
  <c r="AR206" i="7" s="1"/>
  <c r="AS206" i="7" a="1"/>
  <c r="AS206" i="7" s="1"/>
  <c r="AT206" i="7" a="1"/>
  <c r="AT206" i="7" s="1"/>
  <c r="AU206" i="7" a="1"/>
  <c r="AU206" i="7" s="1"/>
  <c r="AV206" i="7" a="1"/>
  <c r="AV206" i="7" s="1"/>
  <c r="AW206" i="7" a="1"/>
  <c r="AW206" i="7" s="1"/>
  <c r="AX206" i="7" a="1"/>
  <c r="AX206" i="7" s="1"/>
  <c r="AY206" i="7" a="1"/>
  <c r="AY206" i="7" s="1"/>
  <c r="AZ206" i="7" a="1"/>
  <c r="AZ206" i="7" s="1"/>
  <c r="BA206" i="7" a="1"/>
  <c r="BA206" i="7" s="1"/>
  <c r="BB206" i="7" a="1"/>
  <c r="BB206" i="7" s="1"/>
  <c r="BC206" i="7" a="1"/>
  <c r="BC206" i="7" s="1"/>
  <c r="BD206" i="7" a="1"/>
  <c r="BD206" i="7" s="1"/>
  <c r="BE206" i="7" a="1"/>
  <c r="BE206" i="7" s="1"/>
  <c r="BF206" i="7" a="1"/>
  <c r="BF206" i="7" s="1"/>
  <c r="BG206" i="7" a="1"/>
  <c r="BG206" i="7" s="1"/>
  <c r="BH206" i="7" a="1"/>
  <c r="BH206" i="7" s="1"/>
  <c r="BI206" i="7" a="1"/>
  <c r="BI206" i="7" s="1"/>
  <c r="BJ206" i="7" a="1"/>
  <c r="BJ206" i="7" s="1"/>
  <c r="BK206" i="7" a="1"/>
  <c r="BK206" i="7" s="1"/>
  <c r="BL206" i="7" a="1"/>
  <c r="BL206" i="7" s="1"/>
  <c r="BM206" i="7" a="1"/>
  <c r="BM206" i="7" s="1"/>
  <c r="BN206" i="7" a="1"/>
  <c r="BN206" i="7" s="1"/>
  <c r="BO206" i="7" a="1"/>
  <c r="BO206" i="7" s="1"/>
  <c r="BP206" i="7" a="1"/>
  <c r="BP206" i="7" s="1"/>
  <c r="BQ206" i="7" a="1"/>
  <c r="BQ206" i="7" s="1"/>
  <c r="BR206" i="7" a="1"/>
  <c r="BR206" i="7" s="1"/>
  <c r="BS206" i="7" a="1"/>
  <c r="BS206" i="7" s="1"/>
  <c r="BT206" i="7" a="1"/>
  <c r="BT206" i="7" s="1"/>
  <c r="BU206" i="7" a="1"/>
  <c r="BU206" i="7" s="1"/>
  <c r="BV206" i="7" a="1"/>
  <c r="BV206" i="7" s="1"/>
  <c r="BW206" i="7" a="1"/>
  <c r="BW206" i="7" s="1"/>
  <c r="BX206" i="7" a="1"/>
  <c r="BX206" i="7" s="1"/>
  <c r="BY206" i="7" a="1"/>
  <c r="BY206" i="7" s="1"/>
  <c r="BZ206" i="7" a="1"/>
  <c r="BZ206" i="7" s="1"/>
  <c r="CA206" i="7" a="1"/>
  <c r="CA206" i="7" s="1"/>
  <c r="CB206" i="7" a="1"/>
  <c r="CB206" i="7" s="1"/>
  <c r="CC206" i="7" a="1"/>
  <c r="CC206" i="7" s="1"/>
  <c r="CD206" i="7" a="1"/>
  <c r="CD206" i="7" s="1"/>
  <c r="CE206" i="7" a="1"/>
  <c r="CE206" i="7" s="1"/>
  <c r="CF206" i="7" a="1"/>
  <c r="CF206" i="7" s="1"/>
  <c r="CG206" i="7" a="1"/>
  <c r="CG206" i="7" s="1"/>
  <c r="CH206" i="7" a="1"/>
  <c r="CH206" i="7" s="1"/>
  <c r="CI206" i="7" a="1"/>
  <c r="CI206" i="7" s="1"/>
  <c r="CJ206" i="7" a="1"/>
  <c r="CJ206" i="7" s="1"/>
  <c r="CK206" i="7" a="1"/>
  <c r="CK206" i="7" s="1"/>
  <c r="CL206" i="7" a="1"/>
  <c r="CL206" i="7" s="1"/>
  <c r="CM206" i="7" a="1"/>
  <c r="CM206" i="7" s="1"/>
  <c r="CN206" i="7" a="1"/>
  <c r="CN206" i="7" s="1"/>
  <c r="CO206" i="7" a="1"/>
  <c r="CO206" i="7" s="1"/>
  <c r="CP206" i="7" a="1"/>
  <c r="CP206" i="7" s="1"/>
  <c r="CQ206" i="7" a="1"/>
  <c r="CQ206" i="7" s="1"/>
  <c r="CR206" i="7" a="1"/>
  <c r="CR206" i="7" s="1"/>
  <c r="CS206" i="7" a="1"/>
  <c r="CS206" i="7" s="1"/>
  <c r="CT206" i="7" a="1"/>
  <c r="CT206" i="7" s="1"/>
  <c r="CU206" i="7" a="1"/>
  <c r="CU206" i="7" s="1"/>
  <c r="CV206" i="7" a="1"/>
  <c r="CV206" i="7" s="1"/>
  <c r="CW206" i="7" a="1"/>
  <c r="CW206" i="7" s="1"/>
  <c r="CX206" i="7" a="1"/>
  <c r="CX206" i="7" s="1"/>
  <c r="G207" i="7" a="1"/>
  <c r="G207" i="7" s="1"/>
  <c r="O207" i="7" a="1"/>
  <c r="O207" i="7" s="1"/>
  <c r="W207" i="7" a="1"/>
  <c r="W207" i="7" s="1"/>
  <c r="AE207" i="7" a="1"/>
  <c r="AE207" i="7" s="1"/>
  <c r="AM207" i="7" a="1"/>
  <c r="AM207" i="7" s="1"/>
  <c r="AU207" i="7" a="1"/>
  <c r="AU207" i="7" s="1"/>
  <c r="BC207" i="7" a="1"/>
  <c r="BC207" i="7" s="1"/>
  <c r="BK207" i="7" a="1"/>
  <c r="BK207" i="7" s="1"/>
  <c r="BS207" i="7" a="1"/>
  <c r="BS207" i="7" s="1"/>
  <c r="CA207" i="7" a="1"/>
  <c r="CA207" i="7" s="1"/>
  <c r="CI207" i="7" a="1"/>
  <c r="CI207" i="7" s="1"/>
  <c r="CQ207" i="7" a="1"/>
  <c r="CQ207" i="7" s="1"/>
  <c r="C203" i="7" a="1"/>
  <c r="C203" i="7" s="1"/>
  <c r="C205" i="7" a="1"/>
  <c r="C205" i="7" s="1"/>
  <c r="C206" i="7" a="1"/>
  <c r="C206" i="7" s="1"/>
  <c r="C201" i="7" a="1"/>
  <c r="C201" i="7" s="1"/>
  <c r="C202" i="7" a="1"/>
  <c r="C202" i="7" s="1"/>
  <c r="I193" i="7"/>
  <c r="I194" i="7"/>
  <c r="CQ216" i="7" l="1" a="1"/>
  <c r="CQ216" i="7" s="1"/>
  <c r="N201" i="7" a="1"/>
  <c r="N201" i="7" s="1"/>
  <c r="F201" i="7" a="1"/>
  <c r="F201" i="7" s="1"/>
  <c r="Y212" i="7" a="1"/>
  <c r="Y212" i="7" s="1"/>
  <c r="BH211" i="7" a="1"/>
  <c r="BH211" i="7" s="1"/>
  <c r="L201" i="7" a="1"/>
  <c r="L201" i="7" s="1"/>
  <c r="D201" i="7" a="1"/>
  <c r="D201" i="7" s="1"/>
  <c r="CQ200" i="7" a="1"/>
  <c r="CQ200" i="7" s="1"/>
  <c r="CG200" i="7" a="1"/>
  <c r="CG200" i="7" s="1"/>
  <c r="C214" i="7" a="1"/>
  <c r="C214" i="7" s="1"/>
  <c r="CX200" i="7" a="1"/>
  <c r="CX200" i="7" s="1"/>
  <c r="CP200" i="7" a="1"/>
  <c r="CP200" i="7" s="1"/>
  <c r="CF200" i="7" a="1"/>
  <c r="CF200" i="7" s="1"/>
  <c r="BL200" i="7" a="1"/>
  <c r="BL200" i="7" s="1"/>
  <c r="AF200" i="7" a="1"/>
  <c r="AF200" i="7" s="1"/>
  <c r="AO204" i="7" a="1"/>
  <c r="AO204" i="7" s="1"/>
  <c r="CW200" i="7" a="1"/>
  <c r="CW200" i="7" s="1"/>
  <c r="CO200" i="7" a="1"/>
  <c r="CO200" i="7" s="1"/>
  <c r="CE200" i="7" a="1"/>
  <c r="CE200" i="7" s="1"/>
  <c r="BE200" i="7" a="1"/>
  <c r="BE200" i="7" s="1"/>
  <c r="Y200" i="7" a="1"/>
  <c r="Y200" i="7" s="1"/>
  <c r="BY216" i="7" a="1"/>
  <c r="BY216" i="7" s="1"/>
  <c r="CQ210" i="7" a="1"/>
  <c r="CQ210" i="7" s="1"/>
  <c r="CK204" i="7" a="1"/>
  <c r="CK204" i="7" s="1"/>
  <c r="Z204" i="7" a="1"/>
  <c r="Z204" i="7" s="1"/>
  <c r="CV200" i="7" a="1"/>
  <c r="CV200" i="7" s="1"/>
  <c r="CN200" i="7" a="1"/>
  <c r="CN200" i="7" s="1"/>
  <c r="CD200" i="7" a="1"/>
  <c r="CD200" i="7" s="1"/>
  <c r="BD200" i="7" a="1"/>
  <c r="BD200" i="7" s="1"/>
  <c r="X200" i="7" a="1"/>
  <c r="X200" i="7" s="1"/>
  <c r="M216" i="7" a="1"/>
  <c r="M216" i="7" s="1"/>
  <c r="AE210" i="7" a="1"/>
  <c r="AE210" i="7" s="1"/>
  <c r="CC204" i="7" a="1"/>
  <c r="CC204" i="7" s="1"/>
  <c r="R204" i="7" a="1"/>
  <c r="R204" i="7" s="1"/>
  <c r="CU200" i="7" a="1"/>
  <c r="CU200" i="7" s="1"/>
  <c r="CM200" i="7" a="1"/>
  <c r="CM200" i="7" s="1"/>
  <c r="CC200" i="7" a="1"/>
  <c r="CC200" i="7" s="1"/>
  <c r="AW200" i="7" a="1"/>
  <c r="AW200" i="7" s="1"/>
  <c r="Q200" i="7" a="1"/>
  <c r="Q200" i="7" s="1"/>
  <c r="AV215" i="7" a="1"/>
  <c r="AV215" i="7" s="1"/>
  <c r="CS204" i="7" a="1"/>
  <c r="CS204" i="7" s="1"/>
  <c r="AG204" i="7" a="1"/>
  <c r="AG204" i="7" s="1"/>
  <c r="BU204" i="7" a="1"/>
  <c r="BU204" i="7" s="1"/>
  <c r="J204" i="7" a="1"/>
  <c r="J204" i="7" s="1"/>
  <c r="CT200" i="7" a="1"/>
  <c r="CT200" i="7" s="1"/>
  <c r="CL200" i="7" a="1"/>
  <c r="CL200" i="7" s="1"/>
  <c r="CB200" i="7" a="1"/>
  <c r="CB200" i="7" s="1"/>
  <c r="AV200" i="7" a="1"/>
  <c r="AV200" i="7" s="1"/>
  <c r="P200" i="7" a="1"/>
  <c r="P200" i="7" s="1"/>
  <c r="CE214" i="7" a="1"/>
  <c r="CE214" i="7" s="1"/>
  <c r="BM204" i="7" a="1"/>
  <c r="BM204" i="7" s="1"/>
  <c r="CS200" i="7" a="1"/>
  <c r="CS200" i="7" s="1"/>
  <c r="CK200" i="7" a="1"/>
  <c r="CK200" i="7" s="1"/>
  <c r="BU200" i="7" a="1"/>
  <c r="BU200" i="7" s="1"/>
  <c r="AO200" i="7" a="1"/>
  <c r="AO200" i="7" s="1"/>
  <c r="I200" i="7" a="1"/>
  <c r="I200" i="7" s="1"/>
  <c r="S214" i="7" a="1"/>
  <c r="S214" i="7" s="1"/>
  <c r="C200" i="7" a="1"/>
  <c r="C200" i="7" s="1"/>
  <c r="BE204" i="7" a="1"/>
  <c r="BE204" i="7" s="1"/>
  <c r="CR200" i="7" a="1"/>
  <c r="CR200" i="7" s="1"/>
  <c r="CJ200" i="7" a="1"/>
  <c r="CJ200" i="7" s="1"/>
  <c r="BT200" i="7" a="1"/>
  <c r="BT200" i="7" s="1"/>
  <c r="AN200" i="7" a="1"/>
  <c r="AN200" i="7" s="1"/>
  <c r="H200" i="7" a="1"/>
  <c r="H200" i="7" s="1"/>
  <c r="CK212" i="7" a="1"/>
  <c r="CK212" i="7" s="1"/>
  <c r="G213" i="7" a="1"/>
  <c r="G213" i="7" s="1"/>
  <c r="O213" i="7" a="1"/>
  <c r="O213" i="7" s="1"/>
  <c r="W213" i="7" a="1"/>
  <c r="W213" i="7" s="1"/>
  <c r="AE213" i="7" a="1"/>
  <c r="AE213" i="7" s="1"/>
  <c r="AM213" i="7" a="1"/>
  <c r="AM213" i="7" s="1"/>
  <c r="AU213" i="7" a="1"/>
  <c r="AU213" i="7" s="1"/>
  <c r="BC213" i="7" a="1"/>
  <c r="BC213" i="7" s="1"/>
  <c r="BK213" i="7" a="1"/>
  <c r="BK213" i="7" s="1"/>
  <c r="BS213" i="7" a="1"/>
  <c r="BS213" i="7" s="1"/>
  <c r="CA213" i="7" a="1"/>
  <c r="CA213" i="7" s="1"/>
  <c r="CI213" i="7" a="1"/>
  <c r="CI213" i="7" s="1"/>
  <c r="CQ213" i="7" a="1"/>
  <c r="CQ213" i="7" s="1"/>
  <c r="H213" i="7" a="1"/>
  <c r="H213" i="7" s="1"/>
  <c r="P213" i="7" a="1"/>
  <c r="P213" i="7" s="1"/>
  <c r="X213" i="7" a="1"/>
  <c r="X213" i="7" s="1"/>
  <c r="AF213" i="7" a="1"/>
  <c r="AF213" i="7" s="1"/>
  <c r="AN213" i="7" a="1"/>
  <c r="AN213" i="7" s="1"/>
  <c r="AV213" i="7" a="1"/>
  <c r="AV213" i="7" s="1"/>
  <c r="BD213" i="7" a="1"/>
  <c r="BD213" i="7" s="1"/>
  <c r="BL213" i="7" a="1"/>
  <c r="BL213" i="7" s="1"/>
  <c r="BT213" i="7" a="1"/>
  <c r="BT213" i="7" s="1"/>
  <c r="CB213" i="7" a="1"/>
  <c r="CB213" i="7" s="1"/>
  <c r="CJ213" i="7" a="1"/>
  <c r="CJ213" i="7" s="1"/>
  <c r="CR213" i="7" a="1"/>
  <c r="CR213" i="7" s="1"/>
  <c r="I213" i="7" a="1"/>
  <c r="I213" i="7" s="1"/>
  <c r="Q213" i="7" a="1"/>
  <c r="Q213" i="7" s="1"/>
  <c r="Y213" i="7" a="1"/>
  <c r="Y213" i="7" s="1"/>
  <c r="AG213" i="7" a="1"/>
  <c r="AG213" i="7" s="1"/>
  <c r="AO213" i="7" a="1"/>
  <c r="AO213" i="7" s="1"/>
  <c r="AW213" i="7" a="1"/>
  <c r="AW213" i="7" s="1"/>
  <c r="BE213" i="7" a="1"/>
  <c r="BE213" i="7" s="1"/>
  <c r="BM213" i="7" a="1"/>
  <c r="BM213" i="7" s="1"/>
  <c r="BU213" i="7" a="1"/>
  <c r="BU213" i="7" s="1"/>
  <c r="CC213" i="7" a="1"/>
  <c r="CC213" i="7" s="1"/>
  <c r="CK213" i="7" a="1"/>
  <c r="CK213" i="7" s="1"/>
  <c r="CS213" i="7" a="1"/>
  <c r="CS213" i="7" s="1"/>
  <c r="J213" i="7" a="1"/>
  <c r="J213" i="7" s="1"/>
  <c r="R213" i="7" a="1"/>
  <c r="R213" i="7" s="1"/>
  <c r="Z213" i="7" a="1"/>
  <c r="Z213" i="7" s="1"/>
  <c r="AH213" i="7" a="1"/>
  <c r="AH213" i="7" s="1"/>
  <c r="AP213" i="7" a="1"/>
  <c r="AP213" i="7" s="1"/>
  <c r="AX213" i="7" a="1"/>
  <c r="AX213" i="7" s="1"/>
  <c r="BF213" i="7" a="1"/>
  <c r="BF213" i="7" s="1"/>
  <c r="BN213" i="7" a="1"/>
  <c r="BN213" i="7" s="1"/>
  <c r="BV213" i="7" a="1"/>
  <c r="BV213" i="7" s="1"/>
  <c r="CD213" i="7" a="1"/>
  <c r="CD213" i="7" s="1"/>
  <c r="CL213" i="7" a="1"/>
  <c r="CL213" i="7" s="1"/>
  <c r="CT213" i="7" a="1"/>
  <c r="CT213" i="7" s="1"/>
  <c r="K213" i="7" a="1"/>
  <c r="K213" i="7" s="1"/>
  <c r="S213" i="7" a="1"/>
  <c r="S213" i="7" s="1"/>
  <c r="AA213" i="7" a="1"/>
  <c r="AA213" i="7" s="1"/>
  <c r="AI213" i="7" a="1"/>
  <c r="AI213" i="7" s="1"/>
  <c r="AQ213" i="7" a="1"/>
  <c r="AQ213" i="7" s="1"/>
  <c r="AY213" i="7" a="1"/>
  <c r="AY213" i="7" s="1"/>
  <c r="BG213" i="7" a="1"/>
  <c r="BG213" i="7" s="1"/>
  <c r="BO213" i="7" a="1"/>
  <c r="BO213" i="7" s="1"/>
  <c r="BW213" i="7" a="1"/>
  <c r="BW213" i="7" s="1"/>
  <c r="CE213" i="7" a="1"/>
  <c r="CE213" i="7" s="1"/>
  <c r="CM213" i="7" a="1"/>
  <c r="CM213" i="7" s="1"/>
  <c r="CU213" i="7" a="1"/>
  <c r="CU213" i="7" s="1"/>
  <c r="D213" i="7" a="1"/>
  <c r="D213" i="7" s="1"/>
  <c r="L213" i="7" a="1"/>
  <c r="L213" i="7" s="1"/>
  <c r="T213" i="7" a="1"/>
  <c r="T213" i="7" s="1"/>
  <c r="AB213" i="7" a="1"/>
  <c r="AB213" i="7" s="1"/>
  <c r="AJ213" i="7" a="1"/>
  <c r="AJ213" i="7" s="1"/>
  <c r="AR213" i="7" a="1"/>
  <c r="AR213" i="7" s="1"/>
  <c r="AZ213" i="7" a="1"/>
  <c r="AZ213" i="7" s="1"/>
  <c r="BH213" i="7" a="1"/>
  <c r="BH213" i="7" s="1"/>
  <c r="BP213" i="7" a="1"/>
  <c r="BP213" i="7" s="1"/>
  <c r="BX213" i="7" a="1"/>
  <c r="BX213" i="7" s="1"/>
  <c r="CF213" i="7" a="1"/>
  <c r="CF213" i="7" s="1"/>
  <c r="CN213" i="7" a="1"/>
  <c r="CN213" i="7" s="1"/>
  <c r="CV213" i="7" a="1"/>
  <c r="CV213" i="7" s="1"/>
  <c r="E213" i="7" a="1"/>
  <c r="E213" i="7" s="1"/>
  <c r="M213" i="7" a="1"/>
  <c r="M213" i="7" s="1"/>
  <c r="U213" i="7" a="1"/>
  <c r="U213" i="7" s="1"/>
  <c r="AC213" i="7" a="1"/>
  <c r="AC213" i="7" s="1"/>
  <c r="AK213" i="7" a="1"/>
  <c r="AK213" i="7" s="1"/>
  <c r="AS213" i="7" a="1"/>
  <c r="AS213" i="7" s="1"/>
  <c r="BA213" i="7" a="1"/>
  <c r="BA213" i="7" s="1"/>
  <c r="BI213" i="7" a="1"/>
  <c r="BI213" i="7" s="1"/>
  <c r="BQ213" i="7" a="1"/>
  <c r="BQ213" i="7" s="1"/>
  <c r="BY213" i="7" a="1"/>
  <c r="BY213" i="7" s="1"/>
  <c r="CG213" i="7" a="1"/>
  <c r="CG213" i="7" s="1"/>
  <c r="CO213" i="7" a="1"/>
  <c r="CO213" i="7" s="1"/>
  <c r="CW213" i="7" a="1"/>
  <c r="CW213" i="7" s="1"/>
  <c r="CX207" i="7" a="1"/>
  <c r="CX207" i="7" s="1"/>
  <c r="CP207" i="7" a="1"/>
  <c r="CP207" i="7" s="1"/>
  <c r="CH207" i="7" a="1"/>
  <c r="CH207" i="7" s="1"/>
  <c r="BZ207" i="7" a="1"/>
  <c r="BZ207" i="7" s="1"/>
  <c r="BR207" i="7" a="1"/>
  <c r="BR207" i="7" s="1"/>
  <c r="BJ207" i="7" a="1"/>
  <c r="BJ207" i="7" s="1"/>
  <c r="BB207" i="7" a="1"/>
  <c r="BB207" i="7" s="1"/>
  <c r="AT207" i="7" a="1"/>
  <c r="AT207" i="7" s="1"/>
  <c r="AL207" i="7" a="1"/>
  <c r="AL207" i="7" s="1"/>
  <c r="AD207" i="7" a="1"/>
  <c r="AD207" i="7" s="1"/>
  <c r="V207" i="7" a="1"/>
  <c r="V207" i="7" s="1"/>
  <c r="N207" i="7" a="1"/>
  <c r="N207" i="7" s="1"/>
  <c r="F207" i="7" a="1"/>
  <c r="F207" i="7" s="1"/>
  <c r="CU203" i="7" a="1"/>
  <c r="CU203" i="7" s="1"/>
  <c r="CM203" i="7" a="1"/>
  <c r="CM203" i="7" s="1"/>
  <c r="CE203" i="7" a="1"/>
  <c r="CE203" i="7" s="1"/>
  <c r="BW203" i="7" a="1"/>
  <c r="BW203" i="7" s="1"/>
  <c r="BO203" i="7" a="1"/>
  <c r="BO203" i="7" s="1"/>
  <c r="BG203" i="7" a="1"/>
  <c r="BG203" i="7" s="1"/>
  <c r="AY203" i="7" a="1"/>
  <c r="AY203" i="7" s="1"/>
  <c r="AQ203" i="7" a="1"/>
  <c r="AQ203" i="7" s="1"/>
  <c r="AI203" i="7" a="1"/>
  <c r="AI203" i="7" s="1"/>
  <c r="AA203" i="7" a="1"/>
  <c r="AA203" i="7" s="1"/>
  <c r="S203" i="7" a="1"/>
  <c r="S203" i="7" s="1"/>
  <c r="K203" i="7" a="1"/>
  <c r="K203" i="7" s="1"/>
  <c r="C213" i="7" a="1"/>
  <c r="C213" i="7" s="1"/>
  <c r="CU217" i="7" a="1"/>
  <c r="CU217" i="7" s="1"/>
  <c r="CM217" i="7" a="1"/>
  <c r="CM217" i="7" s="1"/>
  <c r="CE217" i="7" a="1"/>
  <c r="CE217" i="7" s="1"/>
  <c r="BW217" i="7" a="1"/>
  <c r="BW217" i="7" s="1"/>
  <c r="BO217" i="7" a="1"/>
  <c r="BO217" i="7" s="1"/>
  <c r="BG217" i="7" a="1"/>
  <c r="BG217" i="7" s="1"/>
  <c r="AY217" i="7" a="1"/>
  <c r="AY217" i="7" s="1"/>
  <c r="AQ217" i="7" a="1"/>
  <c r="AQ217" i="7" s="1"/>
  <c r="AI217" i="7" a="1"/>
  <c r="AI217" i="7" s="1"/>
  <c r="AA217" i="7" a="1"/>
  <c r="AA217" i="7" s="1"/>
  <c r="S217" i="7" a="1"/>
  <c r="S217" i="7" s="1"/>
  <c r="K217" i="7" a="1"/>
  <c r="K217" i="7" s="1"/>
  <c r="CX216" i="7" a="1"/>
  <c r="CX216" i="7" s="1"/>
  <c r="CP216" i="7" a="1"/>
  <c r="CP216" i="7" s="1"/>
  <c r="BQ216" i="7" a="1"/>
  <c r="BQ216" i="7" s="1"/>
  <c r="AN215" i="7" a="1"/>
  <c r="AN215" i="7" s="1"/>
  <c r="BW214" i="7" a="1"/>
  <c r="BW214" i="7" s="1"/>
  <c r="K214" i="7" a="1"/>
  <c r="K214" i="7" s="1"/>
  <c r="AT213" i="7" a="1"/>
  <c r="AT213" i="7" s="1"/>
  <c r="CC212" i="7" a="1"/>
  <c r="CC212" i="7" s="1"/>
  <c r="AZ211" i="7" a="1"/>
  <c r="AZ211" i="7" s="1"/>
  <c r="CI210" i="7" a="1"/>
  <c r="CI210" i="7" s="1"/>
  <c r="W210" i="7" a="1"/>
  <c r="W210" i="7" s="1"/>
  <c r="CT203" i="7" a="1"/>
  <c r="CT203" i="7" s="1"/>
  <c r="CL203" i="7" a="1"/>
  <c r="CL203" i="7" s="1"/>
  <c r="CD203" i="7" a="1"/>
  <c r="CD203" i="7" s="1"/>
  <c r="BV203" i="7" a="1"/>
  <c r="BV203" i="7" s="1"/>
  <c r="BN203" i="7" a="1"/>
  <c r="BN203" i="7" s="1"/>
  <c r="BF203" i="7" a="1"/>
  <c r="BF203" i="7" s="1"/>
  <c r="AX203" i="7" a="1"/>
  <c r="AX203" i="7" s="1"/>
  <c r="AP203" i="7" a="1"/>
  <c r="AP203" i="7" s="1"/>
  <c r="AH203" i="7" a="1"/>
  <c r="AH203" i="7" s="1"/>
  <c r="Z203" i="7" a="1"/>
  <c r="Z203" i="7" s="1"/>
  <c r="R203" i="7" a="1"/>
  <c r="R203" i="7" s="1"/>
  <c r="J203" i="7" a="1"/>
  <c r="J203" i="7" s="1"/>
  <c r="F216" i="7" a="1"/>
  <c r="F216" i="7" s="1"/>
  <c r="N216" i="7" a="1"/>
  <c r="N216" i="7" s="1"/>
  <c r="V216" i="7" a="1"/>
  <c r="V216" i="7" s="1"/>
  <c r="AD216" i="7" a="1"/>
  <c r="AD216" i="7" s="1"/>
  <c r="AL216" i="7" a="1"/>
  <c r="AL216" i="7" s="1"/>
  <c r="AT216" i="7" a="1"/>
  <c r="AT216" i="7" s="1"/>
  <c r="BB216" i="7" a="1"/>
  <c r="BB216" i="7" s="1"/>
  <c r="BJ216" i="7" a="1"/>
  <c r="BJ216" i="7" s="1"/>
  <c r="BR216" i="7" a="1"/>
  <c r="BR216" i="7" s="1"/>
  <c r="BZ216" i="7" a="1"/>
  <c r="BZ216" i="7" s="1"/>
  <c r="CH216" i="7" a="1"/>
  <c r="CH216" i="7" s="1"/>
  <c r="G216" i="7" a="1"/>
  <c r="G216" i="7" s="1"/>
  <c r="O216" i="7" a="1"/>
  <c r="O216" i="7" s="1"/>
  <c r="W216" i="7" a="1"/>
  <c r="W216" i="7" s="1"/>
  <c r="AE216" i="7" a="1"/>
  <c r="AE216" i="7" s="1"/>
  <c r="AM216" i="7" a="1"/>
  <c r="AM216" i="7" s="1"/>
  <c r="AU216" i="7" a="1"/>
  <c r="AU216" i="7" s="1"/>
  <c r="BC216" i="7" a="1"/>
  <c r="BC216" i="7" s="1"/>
  <c r="BK216" i="7" a="1"/>
  <c r="BK216" i="7" s="1"/>
  <c r="BS216" i="7" a="1"/>
  <c r="BS216" i="7" s="1"/>
  <c r="CA216" i="7" a="1"/>
  <c r="CA216" i="7" s="1"/>
  <c r="CI216" i="7" a="1"/>
  <c r="CI216" i="7" s="1"/>
  <c r="H216" i="7" a="1"/>
  <c r="H216" i="7" s="1"/>
  <c r="P216" i="7" a="1"/>
  <c r="P216" i="7" s="1"/>
  <c r="X216" i="7" a="1"/>
  <c r="X216" i="7" s="1"/>
  <c r="AF216" i="7" a="1"/>
  <c r="AF216" i="7" s="1"/>
  <c r="AN216" i="7" a="1"/>
  <c r="AN216" i="7" s="1"/>
  <c r="AV216" i="7" a="1"/>
  <c r="AV216" i="7" s="1"/>
  <c r="BD216" i="7" a="1"/>
  <c r="BD216" i="7" s="1"/>
  <c r="BL216" i="7" a="1"/>
  <c r="BL216" i="7" s="1"/>
  <c r="BT216" i="7" a="1"/>
  <c r="BT216" i="7" s="1"/>
  <c r="CB216" i="7" a="1"/>
  <c r="CB216" i="7" s="1"/>
  <c r="CJ216" i="7" a="1"/>
  <c r="CJ216" i="7" s="1"/>
  <c r="I216" i="7" a="1"/>
  <c r="I216" i="7" s="1"/>
  <c r="Q216" i="7" a="1"/>
  <c r="Q216" i="7" s="1"/>
  <c r="Y216" i="7" a="1"/>
  <c r="Y216" i="7" s="1"/>
  <c r="AG216" i="7" a="1"/>
  <c r="AG216" i="7" s="1"/>
  <c r="AO216" i="7" a="1"/>
  <c r="AO216" i="7" s="1"/>
  <c r="AW216" i="7" a="1"/>
  <c r="AW216" i="7" s="1"/>
  <c r="BE216" i="7" a="1"/>
  <c r="BE216" i="7" s="1"/>
  <c r="BM216" i="7" a="1"/>
  <c r="BM216" i="7" s="1"/>
  <c r="BU216" i="7" a="1"/>
  <c r="BU216" i="7" s="1"/>
  <c r="CC216" i="7" a="1"/>
  <c r="CC216" i="7" s="1"/>
  <c r="J216" i="7" a="1"/>
  <c r="J216" i="7" s="1"/>
  <c r="R216" i="7" a="1"/>
  <c r="R216" i="7" s="1"/>
  <c r="Z216" i="7" a="1"/>
  <c r="Z216" i="7" s="1"/>
  <c r="AH216" i="7" a="1"/>
  <c r="AH216" i="7" s="1"/>
  <c r="AP216" i="7" a="1"/>
  <c r="AP216" i="7" s="1"/>
  <c r="AX216" i="7" a="1"/>
  <c r="AX216" i="7" s="1"/>
  <c r="BF216" i="7" a="1"/>
  <c r="BF216" i="7" s="1"/>
  <c r="BN216" i="7" a="1"/>
  <c r="BN216" i="7" s="1"/>
  <c r="BV216" i="7" a="1"/>
  <c r="BV216" i="7" s="1"/>
  <c r="CD216" i="7" a="1"/>
  <c r="CD216" i="7" s="1"/>
  <c r="K216" i="7" a="1"/>
  <c r="K216" i="7" s="1"/>
  <c r="S216" i="7" a="1"/>
  <c r="S216" i="7" s="1"/>
  <c r="AA216" i="7" a="1"/>
  <c r="AA216" i="7" s="1"/>
  <c r="AI216" i="7" a="1"/>
  <c r="AI216" i="7" s="1"/>
  <c r="AQ216" i="7" a="1"/>
  <c r="AQ216" i="7" s="1"/>
  <c r="AY216" i="7" a="1"/>
  <c r="AY216" i="7" s="1"/>
  <c r="BG216" i="7" a="1"/>
  <c r="BG216" i="7" s="1"/>
  <c r="BO216" i="7" a="1"/>
  <c r="BO216" i="7" s="1"/>
  <c r="BW216" i="7" a="1"/>
  <c r="BW216" i="7" s="1"/>
  <c r="CE216" i="7" a="1"/>
  <c r="CE216" i="7" s="1"/>
  <c r="D216" i="7" a="1"/>
  <c r="D216" i="7" s="1"/>
  <c r="L216" i="7" a="1"/>
  <c r="L216" i="7" s="1"/>
  <c r="T216" i="7" a="1"/>
  <c r="T216" i="7" s="1"/>
  <c r="AB216" i="7" a="1"/>
  <c r="AB216" i="7" s="1"/>
  <c r="AJ216" i="7" a="1"/>
  <c r="AJ216" i="7" s="1"/>
  <c r="AR216" i="7" a="1"/>
  <c r="AR216" i="7" s="1"/>
  <c r="AZ216" i="7" a="1"/>
  <c r="AZ216" i="7" s="1"/>
  <c r="BH216" i="7" a="1"/>
  <c r="BH216" i="7" s="1"/>
  <c r="BP216" i="7" a="1"/>
  <c r="BP216" i="7" s="1"/>
  <c r="BX216" i="7" a="1"/>
  <c r="BX216" i="7" s="1"/>
  <c r="CF216" i="7" a="1"/>
  <c r="CF216" i="7" s="1"/>
  <c r="J212" i="7" a="1"/>
  <c r="J212" i="7" s="1"/>
  <c r="R212" i="7" a="1"/>
  <c r="R212" i="7" s="1"/>
  <c r="Z212" i="7" a="1"/>
  <c r="Z212" i="7" s="1"/>
  <c r="AH212" i="7" a="1"/>
  <c r="AH212" i="7" s="1"/>
  <c r="AP212" i="7" a="1"/>
  <c r="AP212" i="7" s="1"/>
  <c r="AX212" i="7" a="1"/>
  <c r="AX212" i="7" s="1"/>
  <c r="BF212" i="7" a="1"/>
  <c r="BF212" i="7" s="1"/>
  <c r="BN212" i="7" a="1"/>
  <c r="BN212" i="7" s="1"/>
  <c r="BV212" i="7" a="1"/>
  <c r="BV212" i="7" s="1"/>
  <c r="CD212" i="7" a="1"/>
  <c r="CD212" i="7" s="1"/>
  <c r="CL212" i="7" a="1"/>
  <c r="CL212" i="7" s="1"/>
  <c r="CT212" i="7" a="1"/>
  <c r="CT212" i="7" s="1"/>
  <c r="K212" i="7" a="1"/>
  <c r="K212" i="7" s="1"/>
  <c r="S212" i="7" a="1"/>
  <c r="S212" i="7" s="1"/>
  <c r="AA212" i="7" a="1"/>
  <c r="AA212" i="7" s="1"/>
  <c r="AI212" i="7" a="1"/>
  <c r="AI212" i="7" s="1"/>
  <c r="AQ212" i="7" a="1"/>
  <c r="AQ212" i="7" s="1"/>
  <c r="AY212" i="7" a="1"/>
  <c r="AY212" i="7" s="1"/>
  <c r="BG212" i="7" a="1"/>
  <c r="BG212" i="7" s="1"/>
  <c r="BO212" i="7" a="1"/>
  <c r="BO212" i="7" s="1"/>
  <c r="BW212" i="7" a="1"/>
  <c r="BW212" i="7" s="1"/>
  <c r="CE212" i="7" a="1"/>
  <c r="CE212" i="7" s="1"/>
  <c r="CM212" i="7" a="1"/>
  <c r="CM212" i="7" s="1"/>
  <c r="CU212" i="7" a="1"/>
  <c r="CU212" i="7" s="1"/>
  <c r="D212" i="7" a="1"/>
  <c r="D212" i="7" s="1"/>
  <c r="L212" i="7" a="1"/>
  <c r="L212" i="7" s="1"/>
  <c r="T212" i="7" a="1"/>
  <c r="T212" i="7" s="1"/>
  <c r="AB212" i="7" a="1"/>
  <c r="AB212" i="7" s="1"/>
  <c r="AJ212" i="7" a="1"/>
  <c r="AJ212" i="7" s="1"/>
  <c r="AR212" i="7" a="1"/>
  <c r="AR212" i="7" s="1"/>
  <c r="AZ212" i="7" a="1"/>
  <c r="AZ212" i="7" s="1"/>
  <c r="BH212" i="7" a="1"/>
  <c r="BH212" i="7" s="1"/>
  <c r="BP212" i="7" a="1"/>
  <c r="BP212" i="7" s="1"/>
  <c r="BX212" i="7" a="1"/>
  <c r="BX212" i="7" s="1"/>
  <c r="CF212" i="7" a="1"/>
  <c r="CF212" i="7" s="1"/>
  <c r="CN212" i="7" a="1"/>
  <c r="CN212" i="7" s="1"/>
  <c r="CV212" i="7" a="1"/>
  <c r="CV212" i="7" s="1"/>
  <c r="E212" i="7" a="1"/>
  <c r="E212" i="7" s="1"/>
  <c r="M212" i="7" a="1"/>
  <c r="M212" i="7" s="1"/>
  <c r="U212" i="7" a="1"/>
  <c r="U212" i="7" s="1"/>
  <c r="AC212" i="7" a="1"/>
  <c r="AC212" i="7" s="1"/>
  <c r="AK212" i="7" a="1"/>
  <c r="AK212" i="7" s="1"/>
  <c r="AS212" i="7" a="1"/>
  <c r="AS212" i="7" s="1"/>
  <c r="BA212" i="7" a="1"/>
  <c r="BA212" i="7" s="1"/>
  <c r="BI212" i="7" a="1"/>
  <c r="BI212" i="7" s="1"/>
  <c r="BQ212" i="7" a="1"/>
  <c r="BQ212" i="7" s="1"/>
  <c r="BY212" i="7" a="1"/>
  <c r="BY212" i="7" s="1"/>
  <c r="CG212" i="7" a="1"/>
  <c r="CG212" i="7" s="1"/>
  <c r="CO212" i="7" a="1"/>
  <c r="CO212" i="7" s="1"/>
  <c r="CW212" i="7" a="1"/>
  <c r="CW212" i="7" s="1"/>
  <c r="F212" i="7" a="1"/>
  <c r="F212" i="7" s="1"/>
  <c r="N212" i="7" a="1"/>
  <c r="N212" i="7" s="1"/>
  <c r="V212" i="7" a="1"/>
  <c r="V212" i="7" s="1"/>
  <c r="AD212" i="7" a="1"/>
  <c r="AD212" i="7" s="1"/>
  <c r="AL212" i="7" a="1"/>
  <c r="AL212" i="7" s="1"/>
  <c r="AT212" i="7" a="1"/>
  <c r="AT212" i="7" s="1"/>
  <c r="BB212" i="7" a="1"/>
  <c r="BB212" i="7" s="1"/>
  <c r="BJ212" i="7" a="1"/>
  <c r="BJ212" i="7" s="1"/>
  <c r="BR212" i="7" a="1"/>
  <c r="BR212" i="7" s="1"/>
  <c r="BZ212" i="7" a="1"/>
  <c r="BZ212" i="7" s="1"/>
  <c r="CH212" i="7" a="1"/>
  <c r="CH212" i="7" s="1"/>
  <c r="CP212" i="7" a="1"/>
  <c r="CP212" i="7" s="1"/>
  <c r="CX212" i="7" a="1"/>
  <c r="CX212" i="7" s="1"/>
  <c r="G212" i="7" a="1"/>
  <c r="G212" i="7" s="1"/>
  <c r="O212" i="7" a="1"/>
  <c r="O212" i="7" s="1"/>
  <c r="W212" i="7" a="1"/>
  <c r="W212" i="7" s="1"/>
  <c r="AE212" i="7" a="1"/>
  <c r="AE212" i="7" s="1"/>
  <c r="AM212" i="7" a="1"/>
  <c r="AM212" i="7" s="1"/>
  <c r="AU212" i="7" a="1"/>
  <c r="AU212" i="7" s="1"/>
  <c r="BC212" i="7" a="1"/>
  <c r="BC212" i="7" s="1"/>
  <c r="BK212" i="7" a="1"/>
  <c r="BK212" i="7" s="1"/>
  <c r="BS212" i="7" a="1"/>
  <c r="BS212" i="7" s="1"/>
  <c r="CA212" i="7" a="1"/>
  <c r="CA212" i="7" s="1"/>
  <c r="CI212" i="7" a="1"/>
  <c r="CI212" i="7" s="1"/>
  <c r="CQ212" i="7" a="1"/>
  <c r="CQ212" i="7" s="1"/>
  <c r="H212" i="7" a="1"/>
  <c r="H212" i="7" s="1"/>
  <c r="P212" i="7" a="1"/>
  <c r="P212" i="7" s="1"/>
  <c r="X212" i="7" a="1"/>
  <c r="X212" i="7" s="1"/>
  <c r="AF212" i="7" a="1"/>
  <c r="AF212" i="7" s="1"/>
  <c r="AN212" i="7" a="1"/>
  <c r="AN212" i="7" s="1"/>
  <c r="AV212" i="7" a="1"/>
  <c r="AV212" i="7" s="1"/>
  <c r="BD212" i="7" a="1"/>
  <c r="BD212" i="7" s="1"/>
  <c r="BL212" i="7" a="1"/>
  <c r="BL212" i="7" s="1"/>
  <c r="BT212" i="7" a="1"/>
  <c r="BT212" i="7" s="1"/>
  <c r="CB212" i="7" a="1"/>
  <c r="CB212" i="7" s="1"/>
  <c r="CJ212" i="7" a="1"/>
  <c r="CJ212" i="7" s="1"/>
  <c r="CR212" i="7" a="1"/>
  <c r="CR212" i="7" s="1"/>
  <c r="C212" i="7" a="1"/>
  <c r="C212" i="7" s="1"/>
  <c r="CT217" i="7" a="1"/>
  <c r="CT217" i="7" s="1"/>
  <c r="CL217" i="7" a="1"/>
  <c r="CL217" i="7" s="1"/>
  <c r="CD217" i="7" a="1"/>
  <c r="CD217" i="7" s="1"/>
  <c r="BV217" i="7" a="1"/>
  <c r="BV217" i="7" s="1"/>
  <c r="BN217" i="7" a="1"/>
  <c r="BN217" i="7" s="1"/>
  <c r="BF217" i="7" a="1"/>
  <c r="BF217" i="7" s="1"/>
  <c r="AX217" i="7" a="1"/>
  <c r="AX217" i="7" s="1"/>
  <c r="AP217" i="7" a="1"/>
  <c r="AP217" i="7" s="1"/>
  <c r="AH217" i="7" a="1"/>
  <c r="AH217" i="7" s="1"/>
  <c r="Z217" i="7" a="1"/>
  <c r="Z217" i="7" s="1"/>
  <c r="R217" i="7" a="1"/>
  <c r="R217" i="7" s="1"/>
  <c r="J217" i="7" a="1"/>
  <c r="J217" i="7" s="1"/>
  <c r="CW216" i="7" a="1"/>
  <c r="CW216" i="7" s="1"/>
  <c r="CO216" i="7" a="1"/>
  <c r="CO216" i="7" s="1"/>
  <c r="BI216" i="7" a="1"/>
  <c r="BI216" i="7" s="1"/>
  <c r="CR215" i="7" a="1"/>
  <c r="CR215" i="7" s="1"/>
  <c r="AF215" i="7" a="1"/>
  <c r="AF215" i="7" s="1"/>
  <c r="BO214" i="7" a="1"/>
  <c r="BO214" i="7" s="1"/>
  <c r="CX213" i="7" a="1"/>
  <c r="CX213" i="7" s="1"/>
  <c r="AL213" i="7" a="1"/>
  <c r="AL213" i="7" s="1"/>
  <c r="BU212" i="7" a="1"/>
  <c r="BU212" i="7" s="1"/>
  <c r="I212" i="7" a="1"/>
  <c r="I212" i="7" s="1"/>
  <c r="AR211" i="7" a="1"/>
  <c r="AR211" i="7" s="1"/>
  <c r="CA210" i="7" a="1"/>
  <c r="CA210" i="7" s="1"/>
  <c r="O210" i="7" a="1"/>
  <c r="O210" i="7" s="1"/>
  <c r="CO207" i="7" a="1"/>
  <c r="CO207" i="7" s="1"/>
  <c r="BY207" i="7" a="1"/>
  <c r="BY207" i="7" s="1"/>
  <c r="AS207" i="7" a="1"/>
  <c r="AS207" i="7" s="1"/>
  <c r="CS203" i="7" a="1"/>
  <c r="CS203" i="7" s="1"/>
  <c r="CK203" i="7" a="1"/>
  <c r="CK203" i="7" s="1"/>
  <c r="CC203" i="7" a="1"/>
  <c r="CC203" i="7" s="1"/>
  <c r="BU203" i="7" a="1"/>
  <c r="BU203" i="7" s="1"/>
  <c r="BM203" i="7" a="1"/>
  <c r="BM203" i="7" s="1"/>
  <c r="BE203" i="7" a="1"/>
  <c r="BE203" i="7" s="1"/>
  <c r="AW203" i="7" a="1"/>
  <c r="AW203" i="7" s="1"/>
  <c r="AO203" i="7" a="1"/>
  <c r="AO203" i="7" s="1"/>
  <c r="AG203" i="7" a="1"/>
  <c r="AG203" i="7" s="1"/>
  <c r="Y203" i="7" a="1"/>
  <c r="Y203" i="7" s="1"/>
  <c r="Q203" i="7" a="1"/>
  <c r="Q203" i="7" s="1"/>
  <c r="I203" i="7" a="1"/>
  <c r="I203" i="7" s="1"/>
  <c r="C211" i="7" a="1"/>
  <c r="C211" i="7" s="1"/>
  <c r="CS217" i="7" a="1"/>
  <c r="CS217" i="7" s="1"/>
  <c r="CK217" i="7" a="1"/>
  <c r="CK217" i="7" s="1"/>
  <c r="CC217" i="7" a="1"/>
  <c r="CC217" i="7" s="1"/>
  <c r="BU217" i="7" a="1"/>
  <c r="BU217" i="7" s="1"/>
  <c r="BM217" i="7" a="1"/>
  <c r="BM217" i="7" s="1"/>
  <c r="BE217" i="7" a="1"/>
  <c r="BE217" i="7" s="1"/>
  <c r="AW217" i="7" a="1"/>
  <c r="AW217" i="7" s="1"/>
  <c r="AO217" i="7" a="1"/>
  <c r="AO217" i="7" s="1"/>
  <c r="AG217" i="7" a="1"/>
  <c r="AG217" i="7" s="1"/>
  <c r="Y217" i="7" a="1"/>
  <c r="Y217" i="7" s="1"/>
  <c r="Q217" i="7" a="1"/>
  <c r="Q217" i="7" s="1"/>
  <c r="I217" i="7" a="1"/>
  <c r="I217" i="7" s="1"/>
  <c r="CV216" i="7" a="1"/>
  <c r="CV216" i="7" s="1"/>
  <c r="CN216" i="7" a="1"/>
  <c r="CN216" i="7" s="1"/>
  <c r="BA216" i="7" a="1"/>
  <c r="BA216" i="7" s="1"/>
  <c r="CJ215" i="7" a="1"/>
  <c r="CJ215" i="7" s="1"/>
  <c r="BG214" i="7" a="1"/>
  <c r="BG214" i="7" s="1"/>
  <c r="CP213" i="7" a="1"/>
  <c r="CP213" i="7" s="1"/>
  <c r="AD213" i="7" a="1"/>
  <c r="AD213" i="7" s="1"/>
  <c r="BM212" i="7" a="1"/>
  <c r="BM212" i="7" s="1"/>
  <c r="CV211" i="7" a="1"/>
  <c r="CV211" i="7" s="1"/>
  <c r="BS210" i="7" a="1"/>
  <c r="BS210" i="7" s="1"/>
  <c r="G210" i="7" a="1"/>
  <c r="G210" i="7" s="1"/>
  <c r="CV217" i="7" a="1"/>
  <c r="CV217" i="7" s="1"/>
  <c r="CN217" i="7" a="1"/>
  <c r="CN217" i="7" s="1"/>
  <c r="BX217" i="7" a="1"/>
  <c r="BX217" i="7" s="1"/>
  <c r="BP217" i="7" a="1"/>
  <c r="BP217" i="7" s="1"/>
  <c r="BH217" i="7" a="1"/>
  <c r="BH217" i="7" s="1"/>
  <c r="AZ217" i="7" a="1"/>
  <c r="AZ217" i="7" s="1"/>
  <c r="AR217" i="7" a="1"/>
  <c r="AR217" i="7" s="1"/>
  <c r="AJ217" i="7" a="1"/>
  <c r="AJ217" i="7" s="1"/>
  <c r="AB217" i="7" a="1"/>
  <c r="AB217" i="7" s="1"/>
  <c r="T217" i="7" a="1"/>
  <c r="T217" i="7" s="1"/>
  <c r="L217" i="7" a="1"/>
  <c r="L217" i="7" s="1"/>
  <c r="D217" i="7" a="1"/>
  <c r="D217" i="7" s="1"/>
  <c r="CW207" i="7" a="1"/>
  <c r="CW207" i="7" s="1"/>
  <c r="CM207" i="7" a="1"/>
  <c r="CM207" i="7" s="1"/>
  <c r="AY207" i="7" a="1"/>
  <c r="AY207" i="7" s="1"/>
  <c r="AA207" i="7" a="1"/>
  <c r="AA207" i="7" s="1"/>
  <c r="CR203" i="7" a="1"/>
  <c r="CR203" i="7" s="1"/>
  <c r="CJ203" i="7" a="1"/>
  <c r="CJ203" i="7" s="1"/>
  <c r="CB203" i="7" a="1"/>
  <c r="CB203" i="7" s="1"/>
  <c r="BT203" i="7" a="1"/>
  <c r="BT203" i="7" s="1"/>
  <c r="BL203" i="7" a="1"/>
  <c r="BL203" i="7" s="1"/>
  <c r="BD203" i="7" a="1"/>
  <c r="BD203" i="7" s="1"/>
  <c r="AV203" i="7" a="1"/>
  <c r="AV203" i="7" s="1"/>
  <c r="AN203" i="7" a="1"/>
  <c r="AN203" i="7" s="1"/>
  <c r="AF203" i="7" a="1"/>
  <c r="AF203" i="7" s="1"/>
  <c r="X203" i="7" a="1"/>
  <c r="X203" i="7" s="1"/>
  <c r="P203" i="7" a="1"/>
  <c r="P203" i="7" s="1"/>
  <c r="H203" i="7" a="1"/>
  <c r="H203" i="7" s="1"/>
  <c r="I215" i="7" a="1"/>
  <c r="I215" i="7" s="1"/>
  <c r="Q215" i="7" a="1"/>
  <c r="Q215" i="7" s="1"/>
  <c r="Y215" i="7" a="1"/>
  <c r="Y215" i="7" s="1"/>
  <c r="AG215" i="7" a="1"/>
  <c r="AG215" i="7" s="1"/>
  <c r="AO215" i="7" a="1"/>
  <c r="AO215" i="7" s="1"/>
  <c r="AW215" i="7" a="1"/>
  <c r="AW215" i="7" s="1"/>
  <c r="BE215" i="7" a="1"/>
  <c r="BE215" i="7" s="1"/>
  <c r="BM215" i="7" a="1"/>
  <c r="BM215" i="7" s="1"/>
  <c r="BU215" i="7" a="1"/>
  <c r="BU215" i="7" s="1"/>
  <c r="CC215" i="7" a="1"/>
  <c r="CC215" i="7" s="1"/>
  <c r="CK215" i="7" a="1"/>
  <c r="CK215" i="7" s="1"/>
  <c r="CS215" i="7" a="1"/>
  <c r="CS215" i="7" s="1"/>
  <c r="J215" i="7" a="1"/>
  <c r="J215" i="7" s="1"/>
  <c r="R215" i="7" a="1"/>
  <c r="R215" i="7" s="1"/>
  <c r="Z215" i="7" a="1"/>
  <c r="Z215" i="7" s="1"/>
  <c r="AH215" i="7" a="1"/>
  <c r="AH215" i="7" s="1"/>
  <c r="AP215" i="7" a="1"/>
  <c r="AP215" i="7" s="1"/>
  <c r="AX215" i="7" a="1"/>
  <c r="AX215" i="7" s="1"/>
  <c r="BF215" i="7" a="1"/>
  <c r="BF215" i="7" s="1"/>
  <c r="BN215" i="7" a="1"/>
  <c r="BN215" i="7" s="1"/>
  <c r="BV215" i="7" a="1"/>
  <c r="BV215" i="7" s="1"/>
  <c r="CD215" i="7" a="1"/>
  <c r="CD215" i="7" s="1"/>
  <c r="CL215" i="7" a="1"/>
  <c r="CL215" i="7" s="1"/>
  <c r="CT215" i="7" a="1"/>
  <c r="CT215" i="7" s="1"/>
  <c r="K215" i="7" a="1"/>
  <c r="K215" i="7" s="1"/>
  <c r="S215" i="7" a="1"/>
  <c r="S215" i="7" s="1"/>
  <c r="AA215" i="7" a="1"/>
  <c r="AA215" i="7" s="1"/>
  <c r="AI215" i="7" a="1"/>
  <c r="AI215" i="7" s="1"/>
  <c r="AQ215" i="7" a="1"/>
  <c r="AQ215" i="7" s="1"/>
  <c r="AY215" i="7" a="1"/>
  <c r="AY215" i="7" s="1"/>
  <c r="BG215" i="7" a="1"/>
  <c r="BG215" i="7" s="1"/>
  <c r="BO215" i="7" a="1"/>
  <c r="BO215" i="7" s="1"/>
  <c r="BW215" i="7" a="1"/>
  <c r="BW215" i="7" s="1"/>
  <c r="CE215" i="7" a="1"/>
  <c r="CE215" i="7" s="1"/>
  <c r="CM215" i="7" a="1"/>
  <c r="CM215" i="7" s="1"/>
  <c r="CU215" i="7" a="1"/>
  <c r="CU215" i="7" s="1"/>
  <c r="D215" i="7" a="1"/>
  <c r="D215" i="7" s="1"/>
  <c r="L215" i="7" a="1"/>
  <c r="L215" i="7" s="1"/>
  <c r="T215" i="7" a="1"/>
  <c r="T215" i="7" s="1"/>
  <c r="AB215" i="7" a="1"/>
  <c r="AB215" i="7" s="1"/>
  <c r="AJ215" i="7" a="1"/>
  <c r="AJ215" i="7" s="1"/>
  <c r="AR215" i="7" a="1"/>
  <c r="AR215" i="7" s="1"/>
  <c r="AZ215" i="7" a="1"/>
  <c r="AZ215" i="7" s="1"/>
  <c r="BH215" i="7" a="1"/>
  <c r="BH215" i="7" s="1"/>
  <c r="BP215" i="7" a="1"/>
  <c r="BP215" i="7" s="1"/>
  <c r="BX215" i="7" a="1"/>
  <c r="BX215" i="7" s="1"/>
  <c r="CF215" i="7" a="1"/>
  <c r="CF215" i="7" s="1"/>
  <c r="CN215" i="7" a="1"/>
  <c r="CN215" i="7" s="1"/>
  <c r="CV215" i="7" a="1"/>
  <c r="CV215" i="7" s="1"/>
  <c r="E215" i="7" a="1"/>
  <c r="E215" i="7" s="1"/>
  <c r="M215" i="7" a="1"/>
  <c r="M215" i="7" s="1"/>
  <c r="U215" i="7" a="1"/>
  <c r="U215" i="7" s="1"/>
  <c r="AC215" i="7" a="1"/>
  <c r="AC215" i="7" s="1"/>
  <c r="AK215" i="7" a="1"/>
  <c r="AK215" i="7" s="1"/>
  <c r="AS215" i="7" a="1"/>
  <c r="AS215" i="7" s="1"/>
  <c r="BA215" i="7" a="1"/>
  <c r="BA215" i="7" s="1"/>
  <c r="BI215" i="7" a="1"/>
  <c r="BI215" i="7" s="1"/>
  <c r="BQ215" i="7" a="1"/>
  <c r="BQ215" i="7" s="1"/>
  <c r="BY215" i="7" a="1"/>
  <c r="BY215" i="7" s="1"/>
  <c r="CG215" i="7" a="1"/>
  <c r="CG215" i="7" s="1"/>
  <c r="CO215" i="7" a="1"/>
  <c r="CO215" i="7" s="1"/>
  <c r="CW215" i="7" a="1"/>
  <c r="CW215" i="7" s="1"/>
  <c r="F215" i="7" a="1"/>
  <c r="F215" i="7" s="1"/>
  <c r="N215" i="7" a="1"/>
  <c r="N215" i="7" s="1"/>
  <c r="V215" i="7" a="1"/>
  <c r="V215" i="7" s="1"/>
  <c r="AD215" i="7" a="1"/>
  <c r="AD215" i="7" s="1"/>
  <c r="AL215" i="7" a="1"/>
  <c r="AL215" i="7" s="1"/>
  <c r="AT215" i="7" a="1"/>
  <c r="AT215" i="7" s="1"/>
  <c r="BB215" i="7" a="1"/>
  <c r="BB215" i="7" s="1"/>
  <c r="BJ215" i="7" a="1"/>
  <c r="BJ215" i="7" s="1"/>
  <c r="BR215" i="7" a="1"/>
  <c r="BR215" i="7" s="1"/>
  <c r="BZ215" i="7" a="1"/>
  <c r="BZ215" i="7" s="1"/>
  <c r="CH215" i="7" a="1"/>
  <c r="CH215" i="7" s="1"/>
  <c r="CP215" i="7" a="1"/>
  <c r="CP215" i="7" s="1"/>
  <c r="CX215" i="7" a="1"/>
  <c r="CX215" i="7" s="1"/>
  <c r="G215" i="7" a="1"/>
  <c r="G215" i="7" s="1"/>
  <c r="O215" i="7" a="1"/>
  <c r="O215" i="7" s="1"/>
  <c r="W215" i="7" a="1"/>
  <c r="W215" i="7" s="1"/>
  <c r="AE215" i="7" a="1"/>
  <c r="AE215" i="7" s="1"/>
  <c r="AM215" i="7" a="1"/>
  <c r="AM215" i="7" s="1"/>
  <c r="AU215" i="7" a="1"/>
  <c r="AU215" i="7" s="1"/>
  <c r="BC215" i="7" a="1"/>
  <c r="BC215" i="7" s="1"/>
  <c r="BK215" i="7" a="1"/>
  <c r="BK215" i="7" s="1"/>
  <c r="BS215" i="7" a="1"/>
  <c r="BS215" i="7" s="1"/>
  <c r="CA215" i="7" a="1"/>
  <c r="CA215" i="7" s="1"/>
  <c r="CI215" i="7" a="1"/>
  <c r="CI215" i="7" s="1"/>
  <c r="CQ215" i="7" a="1"/>
  <c r="CQ215" i="7" s="1"/>
  <c r="E211" i="7" a="1"/>
  <c r="E211" i="7" s="1"/>
  <c r="M211" i="7" a="1"/>
  <c r="M211" i="7" s="1"/>
  <c r="U211" i="7" a="1"/>
  <c r="U211" i="7" s="1"/>
  <c r="AC211" i="7" a="1"/>
  <c r="AC211" i="7" s="1"/>
  <c r="AK211" i="7" a="1"/>
  <c r="AK211" i="7" s="1"/>
  <c r="AS211" i="7" a="1"/>
  <c r="AS211" i="7" s="1"/>
  <c r="BA211" i="7" a="1"/>
  <c r="BA211" i="7" s="1"/>
  <c r="BI211" i="7" a="1"/>
  <c r="BI211" i="7" s="1"/>
  <c r="BQ211" i="7" a="1"/>
  <c r="BQ211" i="7" s="1"/>
  <c r="BY211" i="7" a="1"/>
  <c r="BY211" i="7" s="1"/>
  <c r="CG211" i="7" a="1"/>
  <c r="CG211" i="7" s="1"/>
  <c r="CO211" i="7" a="1"/>
  <c r="CO211" i="7" s="1"/>
  <c r="CW211" i="7" a="1"/>
  <c r="CW211" i="7" s="1"/>
  <c r="F211" i="7" a="1"/>
  <c r="F211" i="7" s="1"/>
  <c r="N211" i="7" a="1"/>
  <c r="N211" i="7" s="1"/>
  <c r="V211" i="7" a="1"/>
  <c r="V211" i="7" s="1"/>
  <c r="AD211" i="7" a="1"/>
  <c r="AD211" i="7" s="1"/>
  <c r="AL211" i="7" a="1"/>
  <c r="AL211" i="7" s="1"/>
  <c r="AT211" i="7" a="1"/>
  <c r="AT211" i="7" s="1"/>
  <c r="BB211" i="7" a="1"/>
  <c r="BB211" i="7" s="1"/>
  <c r="BJ211" i="7" a="1"/>
  <c r="BJ211" i="7" s="1"/>
  <c r="BR211" i="7" a="1"/>
  <c r="BR211" i="7" s="1"/>
  <c r="BZ211" i="7" a="1"/>
  <c r="BZ211" i="7" s="1"/>
  <c r="CH211" i="7" a="1"/>
  <c r="CH211" i="7" s="1"/>
  <c r="CP211" i="7" a="1"/>
  <c r="CP211" i="7" s="1"/>
  <c r="CX211" i="7" a="1"/>
  <c r="CX211" i="7" s="1"/>
  <c r="G211" i="7" a="1"/>
  <c r="G211" i="7" s="1"/>
  <c r="O211" i="7" a="1"/>
  <c r="O211" i="7" s="1"/>
  <c r="W211" i="7" a="1"/>
  <c r="W211" i="7" s="1"/>
  <c r="AE211" i="7" a="1"/>
  <c r="AE211" i="7" s="1"/>
  <c r="AM211" i="7" a="1"/>
  <c r="AM211" i="7" s="1"/>
  <c r="AU211" i="7" a="1"/>
  <c r="AU211" i="7" s="1"/>
  <c r="BC211" i="7" a="1"/>
  <c r="BC211" i="7" s="1"/>
  <c r="BK211" i="7" a="1"/>
  <c r="BK211" i="7" s="1"/>
  <c r="BS211" i="7" a="1"/>
  <c r="BS211" i="7" s="1"/>
  <c r="CA211" i="7" a="1"/>
  <c r="CA211" i="7" s="1"/>
  <c r="CI211" i="7" a="1"/>
  <c r="CI211" i="7" s="1"/>
  <c r="CQ211" i="7" a="1"/>
  <c r="CQ211" i="7" s="1"/>
  <c r="H211" i="7" a="1"/>
  <c r="H211" i="7" s="1"/>
  <c r="P211" i="7" a="1"/>
  <c r="P211" i="7" s="1"/>
  <c r="X211" i="7" a="1"/>
  <c r="X211" i="7" s="1"/>
  <c r="AF211" i="7" a="1"/>
  <c r="AF211" i="7" s="1"/>
  <c r="AN211" i="7" a="1"/>
  <c r="AN211" i="7" s="1"/>
  <c r="AV211" i="7" a="1"/>
  <c r="AV211" i="7" s="1"/>
  <c r="BD211" i="7" a="1"/>
  <c r="BD211" i="7" s="1"/>
  <c r="BL211" i="7" a="1"/>
  <c r="BL211" i="7" s="1"/>
  <c r="BT211" i="7" a="1"/>
  <c r="BT211" i="7" s="1"/>
  <c r="CB211" i="7" a="1"/>
  <c r="CB211" i="7" s="1"/>
  <c r="CJ211" i="7" a="1"/>
  <c r="CJ211" i="7" s="1"/>
  <c r="CR211" i="7" a="1"/>
  <c r="CR211" i="7" s="1"/>
  <c r="I211" i="7" a="1"/>
  <c r="I211" i="7" s="1"/>
  <c r="Q211" i="7" a="1"/>
  <c r="Q211" i="7" s="1"/>
  <c r="Y211" i="7" a="1"/>
  <c r="Y211" i="7" s="1"/>
  <c r="AG211" i="7" a="1"/>
  <c r="AG211" i="7" s="1"/>
  <c r="AO211" i="7" a="1"/>
  <c r="AO211" i="7" s="1"/>
  <c r="AW211" i="7" a="1"/>
  <c r="AW211" i="7" s="1"/>
  <c r="BE211" i="7" a="1"/>
  <c r="BE211" i="7" s="1"/>
  <c r="BM211" i="7" a="1"/>
  <c r="BM211" i="7" s="1"/>
  <c r="BU211" i="7" a="1"/>
  <c r="BU211" i="7" s="1"/>
  <c r="CC211" i="7" a="1"/>
  <c r="CC211" i="7" s="1"/>
  <c r="CK211" i="7" a="1"/>
  <c r="CK211" i="7" s="1"/>
  <c r="CS211" i="7" a="1"/>
  <c r="CS211" i="7" s="1"/>
  <c r="J211" i="7" a="1"/>
  <c r="J211" i="7" s="1"/>
  <c r="R211" i="7" a="1"/>
  <c r="R211" i="7" s="1"/>
  <c r="Z211" i="7" a="1"/>
  <c r="Z211" i="7" s="1"/>
  <c r="AH211" i="7" a="1"/>
  <c r="AH211" i="7" s="1"/>
  <c r="AP211" i="7" a="1"/>
  <c r="AP211" i="7" s="1"/>
  <c r="AX211" i="7" a="1"/>
  <c r="AX211" i="7" s="1"/>
  <c r="BF211" i="7" a="1"/>
  <c r="BF211" i="7" s="1"/>
  <c r="BN211" i="7" a="1"/>
  <c r="BN211" i="7" s="1"/>
  <c r="BV211" i="7" a="1"/>
  <c r="BV211" i="7" s="1"/>
  <c r="CD211" i="7" a="1"/>
  <c r="CD211" i="7" s="1"/>
  <c r="CL211" i="7" a="1"/>
  <c r="CL211" i="7" s="1"/>
  <c r="CT211" i="7" a="1"/>
  <c r="CT211" i="7" s="1"/>
  <c r="K211" i="7" a="1"/>
  <c r="K211" i="7" s="1"/>
  <c r="S211" i="7" a="1"/>
  <c r="S211" i="7" s="1"/>
  <c r="AA211" i="7" a="1"/>
  <c r="AA211" i="7" s="1"/>
  <c r="AI211" i="7" a="1"/>
  <c r="AI211" i="7" s="1"/>
  <c r="AQ211" i="7" a="1"/>
  <c r="AQ211" i="7" s="1"/>
  <c r="AY211" i="7" a="1"/>
  <c r="AY211" i="7" s="1"/>
  <c r="BG211" i="7" a="1"/>
  <c r="BG211" i="7" s="1"/>
  <c r="BO211" i="7" a="1"/>
  <c r="BO211" i="7" s="1"/>
  <c r="BW211" i="7" a="1"/>
  <c r="BW211" i="7" s="1"/>
  <c r="CE211" i="7" a="1"/>
  <c r="CE211" i="7" s="1"/>
  <c r="CM211" i="7" a="1"/>
  <c r="CM211" i="7" s="1"/>
  <c r="CU211" i="7" a="1"/>
  <c r="CU211" i="7" s="1"/>
  <c r="C217" i="7" a="1"/>
  <c r="C217" i="7" s="1"/>
  <c r="CR217" i="7" a="1"/>
  <c r="CR217" i="7" s="1"/>
  <c r="CJ217" i="7" a="1"/>
  <c r="CJ217" i="7" s="1"/>
  <c r="CB217" i="7" a="1"/>
  <c r="CB217" i="7" s="1"/>
  <c r="BT217" i="7" a="1"/>
  <c r="BT217" i="7" s="1"/>
  <c r="BL217" i="7" a="1"/>
  <c r="BL217" i="7" s="1"/>
  <c r="BD217" i="7" a="1"/>
  <c r="BD217" i="7" s="1"/>
  <c r="AV217" i="7" a="1"/>
  <c r="AV217" i="7" s="1"/>
  <c r="AN217" i="7" a="1"/>
  <c r="AN217" i="7" s="1"/>
  <c r="AF217" i="7" a="1"/>
  <c r="AF217" i="7" s="1"/>
  <c r="X217" i="7" a="1"/>
  <c r="X217" i="7" s="1"/>
  <c r="P217" i="7" a="1"/>
  <c r="P217" i="7" s="1"/>
  <c r="H217" i="7" a="1"/>
  <c r="H217" i="7" s="1"/>
  <c r="CU216" i="7" a="1"/>
  <c r="CU216" i="7" s="1"/>
  <c r="CM216" i="7" a="1"/>
  <c r="CM216" i="7" s="1"/>
  <c r="AS216" i="7" a="1"/>
  <c r="AS216" i="7" s="1"/>
  <c r="CB215" i="7" a="1"/>
  <c r="CB215" i="7" s="1"/>
  <c r="P215" i="7" a="1"/>
  <c r="P215" i="7" s="1"/>
  <c r="AY214" i="7" a="1"/>
  <c r="AY214" i="7" s="1"/>
  <c r="CH213" i="7" a="1"/>
  <c r="CH213" i="7" s="1"/>
  <c r="V213" i="7" a="1"/>
  <c r="V213" i="7" s="1"/>
  <c r="BE212" i="7" a="1"/>
  <c r="BE212" i="7" s="1"/>
  <c r="CN211" i="7" a="1"/>
  <c r="CN211" i="7" s="1"/>
  <c r="AB211" i="7" a="1"/>
  <c r="AB211" i="7" s="1"/>
  <c r="BK210" i="7" a="1"/>
  <c r="BK210" i="7" s="1"/>
  <c r="BB213" i="7" a="1"/>
  <c r="BB213" i="7" s="1"/>
  <c r="CN207" i="7" a="1"/>
  <c r="CN207" i="7" s="1"/>
  <c r="BX207" i="7" a="1"/>
  <c r="BX207" i="7" s="1"/>
  <c r="BP207" i="7" a="1"/>
  <c r="BP207" i="7" s="1"/>
  <c r="AZ207" i="7" a="1"/>
  <c r="AZ207" i="7" s="1"/>
  <c r="AB207" i="7" a="1"/>
  <c r="AB207" i="7" s="1"/>
  <c r="CU207" i="7" a="1"/>
  <c r="CU207" i="7" s="1"/>
  <c r="CE207" i="7" a="1"/>
  <c r="CE207" i="7" s="1"/>
  <c r="BO207" i="7" a="1"/>
  <c r="BO207" i="7" s="1"/>
  <c r="AQ207" i="7" a="1"/>
  <c r="AQ207" i="7" s="1"/>
  <c r="AI207" i="7" a="1"/>
  <c r="AI207" i="7" s="1"/>
  <c r="S207" i="7" a="1"/>
  <c r="S207" i="7" s="1"/>
  <c r="K207" i="7" a="1"/>
  <c r="K207" i="7" s="1"/>
  <c r="C207" i="7" a="1"/>
  <c r="C207" i="7" s="1"/>
  <c r="CL207" i="7" a="1"/>
  <c r="CL207" i="7" s="1"/>
  <c r="BF207" i="7" a="1"/>
  <c r="BF207" i="7" s="1"/>
  <c r="CQ203" i="7" a="1"/>
  <c r="CQ203" i="7" s="1"/>
  <c r="CI203" i="7" a="1"/>
  <c r="CI203" i="7" s="1"/>
  <c r="CA203" i="7" a="1"/>
  <c r="CA203" i="7" s="1"/>
  <c r="BS203" i="7" a="1"/>
  <c r="BS203" i="7" s="1"/>
  <c r="BK203" i="7" a="1"/>
  <c r="BK203" i="7" s="1"/>
  <c r="BC203" i="7" a="1"/>
  <c r="BC203" i="7" s="1"/>
  <c r="AU203" i="7" a="1"/>
  <c r="AU203" i="7" s="1"/>
  <c r="AM203" i="7" a="1"/>
  <c r="AM203" i="7" s="1"/>
  <c r="AE203" i="7" a="1"/>
  <c r="AE203" i="7" s="1"/>
  <c r="W203" i="7" a="1"/>
  <c r="W203" i="7" s="1"/>
  <c r="O203" i="7" a="1"/>
  <c r="O203" i="7" s="1"/>
  <c r="G203" i="7" a="1"/>
  <c r="G203" i="7" s="1"/>
  <c r="C216" i="7" a="1"/>
  <c r="C216" i="7" s="1"/>
  <c r="CQ217" i="7" a="1"/>
  <c r="CQ217" i="7" s="1"/>
  <c r="CI217" i="7" a="1"/>
  <c r="CI217" i="7" s="1"/>
  <c r="CA217" i="7" a="1"/>
  <c r="CA217" i="7" s="1"/>
  <c r="BS217" i="7" a="1"/>
  <c r="BS217" i="7" s="1"/>
  <c r="BK217" i="7" a="1"/>
  <c r="BK217" i="7" s="1"/>
  <c r="BC217" i="7" a="1"/>
  <c r="BC217" i="7" s="1"/>
  <c r="AU217" i="7" a="1"/>
  <c r="AU217" i="7" s="1"/>
  <c r="AM217" i="7" a="1"/>
  <c r="AM217" i="7" s="1"/>
  <c r="AE217" i="7" a="1"/>
  <c r="AE217" i="7" s="1"/>
  <c r="W217" i="7" a="1"/>
  <c r="W217" i="7" s="1"/>
  <c r="O217" i="7" a="1"/>
  <c r="O217" i="7" s="1"/>
  <c r="G217" i="7" a="1"/>
  <c r="G217" i="7" s="1"/>
  <c r="CT216" i="7" a="1"/>
  <c r="CT216" i="7" s="1"/>
  <c r="CL216" i="7" a="1"/>
  <c r="CL216" i="7" s="1"/>
  <c r="AK216" i="7" a="1"/>
  <c r="AK216" i="7" s="1"/>
  <c r="BT215" i="7" a="1"/>
  <c r="BT215" i="7" s="1"/>
  <c r="H215" i="7" a="1"/>
  <c r="H215" i="7" s="1"/>
  <c r="BZ213" i="7" a="1"/>
  <c r="BZ213" i="7" s="1"/>
  <c r="N213" i="7" a="1"/>
  <c r="N213" i="7" s="1"/>
  <c r="AW212" i="7" a="1"/>
  <c r="AW212" i="7" s="1"/>
  <c r="CF211" i="7" a="1"/>
  <c r="CF211" i="7" s="1"/>
  <c r="T211" i="7" a="1"/>
  <c r="T211" i="7" s="1"/>
  <c r="CF217" i="7" a="1"/>
  <c r="CF217" i="7" s="1"/>
  <c r="BW207" i="7" a="1"/>
  <c r="BW207" i="7" s="1"/>
  <c r="BG207" i="7" a="1"/>
  <c r="BG207" i="7" s="1"/>
  <c r="CT207" i="7" a="1"/>
  <c r="CT207" i="7" s="1"/>
  <c r="CD207" i="7" a="1"/>
  <c r="CD207" i="7" s="1"/>
  <c r="BV207" i="7" a="1"/>
  <c r="BV207" i="7" s="1"/>
  <c r="BN207" i="7" a="1"/>
  <c r="BN207" i="7" s="1"/>
  <c r="AX207" i="7" a="1"/>
  <c r="AX207" i="7" s="1"/>
  <c r="AP207" i="7" a="1"/>
  <c r="AP207" i="7" s="1"/>
  <c r="AH207" i="7" a="1"/>
  <c r="AH207" i="7" s="1"/>
  <c r="Z207" i="7" a="1"/>
  <c r="Z207" i="7" s="1"/>
  <c r="R207" i="7" a="1"/>
  <c r="R207" i="7" s="1"/>
  <c r="J207" i="7" a="1"/>
  <c r="J207" i="7" s="1"/>
  <c r="CS207" i="7" a="1"/>
  <c r="CS207" i="7" s="1"/>
  <c r="CK207" i="7" a="1"/>
  <c r="CK207" i="7" s="1"/>
  <c r="CC207" i="7" a="1"/>
  <c r="CC207" i="7" s="1"/>
  <c r="BU207" i="7" a="1"/>
  <c r="BU207" i="7" s="1"/>
  <c r="BM207" i="7" a="1"/>
  <c r="BM207" i="7" s="1"/>
  <c r="BE207" i="7" a="1"/>
  <c r="BE207" i="7" s="1"/>
  <c r="AW207" i="7" a="1"/>
  <c r="AW207" i="7" s="1"/>
  <c r="AO207" i="7" a="1"/>
  <c r="AO207" i="7" s="1"/>
  <c r="AG207" i="7" a="1"/>
  <c r="AG207" i="7" s="1"/>
  <c r="Y207" i="7" a="1"/>
  <c r="Y207" i="7" s="1"/>
  <c r="Q207" i="7" a="1"/>
  <c r="Q207" i="7" s="1"/>
  <c r="I207" i="7" a="1"/>
  <c r="I207" i="7" s="1"/>
  <c r="CX203" i="7" a="1"/>
  <c r="CX203" i="7" s="1"/>
  <c r="CP203" i="7" a="1"/>
  <c r="CP203" i="7" s="1"/>
  <c r="CH203" i="7" a="1"/>
  <c r="CH203" i="7" s="1"/>
  <c r="BZ203" i="7" a="1"/>
  <c r="BZ203" i="7" s="1"/>
  <c r="BR203" i="7" a="1"/>
  <c r="BR203" i="7" s="1"/>
  <c r="BJ203" i="7" a="1"/>
  <c r="BJ203" i="7" s="1"/>
  <c r="BB203" i="7" a="1"/>
  <c r="BB203" i="7" s="1"/>
  <c r="AT203" i="7" a="1"/>
  <c r="AT203" i="7" s="1"/>
  <c r="AL203" i="7" a="1"/>
  <c r="AL203" i="7" s="1"/>
  <c r="AD203" i="7" a="1"/>
  <c r="AD203" i="7" s="1"/>
  <c r="V203" i="7" a="1"/>
  <c r="V203" i="7" s="1"/>
  <c r="N203" i="7" a="1"/>
  <c r="N203" i="7" s="1"/>
  <c r="F203" i="7" a="1"/>
  <c r="F203" i="7" s="1"/>
  <c r="J200" i="7" a="1"/>
  <c r="J200" i="7" s="1"/>
  <c r="H210" i="7" a="1"/>
  <c r="H210" i="7" s="1"/>
  <c r="P210" i="7" a="1"/>
  <c r="P210" i="7" s="1"/>
  <c r="X210" i="7" a="1"/>
  <c r="X210" i="7" s="1"/>
  <c r="AF210" i="7" a="1"/>
  <c r="AF210" i="7" s="1"/>
  <c r="AN210" i="7" a="1"/>
  <c r="AN210" i="7" s="1"/>
  <c r="AV210" i="7" a="1"/>
  <c r="AV210" i="7" s="1"/>
  <c r="BD210" i="7" a="1"/>
  <c r="BD210" i="7" s="1"/>
  <c r="BL210" i="7" a="1"/>
  <c r="BL210" i="7" s="1"/>
  <c r="BT210" i="7" a="1"/>
  <c r="BT210" i="7" s="1"/>
  <c r="CB210" i="7" a="1"/>
  <c r="CB210" i="7" s="1"/>
  <c r="CJ210" i="7" a="1"/>
  <c r="CJ210" i="7" s="1"/>
  <c r="CR210" i="7" a="1"/>
  <c r="CR210" i="7" s="1"/>
  <c r="I210" i="7" a="1"/>
  <c r="I210" i="7" s="1"/>
  <c r="Q210" i="7" a="1"/>
  <c r="Q210" i="7" s="1"/>
  <c r="Y210" i="7" a="1"/>
  <c r="Y210" i="7" s="1"/>
  <c r="AG210" i="7" a="1"/>
  <c r="AG210" i="7" s="1"/>
  <c r="AO210" i="7" a="1"/>
  <c r="AO210" i="7" s="1"/>
  <c r="AW210" i="7" a="1"/>
  <c r="AW210" i="7" s="1"/>
  <c r="BE210" i="7" a="1"/>
  <c r="BE210" i="7" s="1"/>
  <c r="BM210" i="7" a="1"/>
  <c r="BM210" i="7" s="1"/>
  <c r="BU210" i="7" a="1"/>
  <c r="BU210" i="7" s="1"/>
  <c r="CC210" i="7" a="1"/>
  <c r="CC210" i="7" s="1"/>
  <c r="CK210" i="7" a="1"/>
  <c r="CK210" i="7" s="1"/>
  <c r="CS210" i="7" a="1"/>
  <c r="CS210" i="7" s="1"/>
  <c r="J210" i="7" a="1"/>
  <c r="J210" i="7" s="1"/>
  <c r="R210" i="7" a="1"/>
  <c r="R210" i="7" s="1"/>
  <c r="Z210" i="7" a="1"/>
  <c r="Z210" i="7" s="1"/>
  <c r="AH210" i="7" a="1"/>
  <c r="AH210" i="7" s="1"/>
  <c r="AP210" i="7" a="1"/>
  <c r="AP210" i="7" s="1"/>
  <c r="AX210" i="7" a="1"/>
  <c r="AX210" i="7" s="1"/>
  <c r="BF210" i="7" a="1"/>
  <c r="BF210" i="7" s="1"/>
  <c r="BN210" i="7" a="1"/>
  <c r="BN210" i="7" s="1"/>
  <c r="BV210" i="7" a="1"/>
  <c r="BV210" i="7" s="1"/>
  <c r="CD210" i="7" a="1"/>
  <c r="CD210" i="7" s="1"/>
  <c r="CL210" i="7" a="1"/>
  <c r="CL210" i="7" s="1"/>
  <c r="CT210" i="7" a="1"/>
  <c r="CT210" i="7" s="1"/>
  <c r="K210" i="7" a="1"/>
  <c r="K210" i="7" s="1"/>
  <c r="S210" i="7" a="1"/>
  <c r="S210" i="7" s="1"/>
  <c r="AA210" i="7" a="1"/>
  <c r="AA210" i="7" s="1"/>
  <c r="AI210" i="7" a="1"/>
  <c r="AI210" i="7" s="1"/>
  <c r="AQ210" i="7" a="1"/>
  <c r="AQ210" i="7" s="1"/>
  <c r="AY210" i="7" a="1"/>
  <c r="AY210" i="7" s="1"/>
  <c r="BG210" i="7" a="1"/>
  <c r="BG210" i="7" s="1"/>
  <c r="BO210" i="7" a="1"/>
  <c r="BO210" i="7" s="1"/>
  <c r="BW210" i="7" a="1"/>
  <c r="BW210" i="7" s="1"/>
  <c r="CE210" i="7" a="1"/>
  <c r="CE210" i="7" s="1"/>
  <c r="CM210" i="7" a="1"/>
  <c r="CM210" i="7" s="1"/>
  <c r="CU210" i="7" a="1"/>
  <c r="CU210" i="7" s="1"/>
  <c r="D210" i="7" a="1"/>
  <c r="D210" i="7" s="1"/>
  <c r="L210" i="7" a="1"/>
  <c r="L210" i="7" s="1"/>
  <c r="T210" i="7" a="1"/>
  <c r="T210" i="7" s="1"/>
  <c r="AB210" i="7" a="1"/>
  <c r="AB210" i="7" s="1"/>
  <c r="AJ210" i="7" a="1"/>
  <c r="AJ210" i="7" s="1"/>
  <c r="AR210" i="7" a="1"/>
  <c r="AR210" i="7" s="1"/>
  <c r="AZ210" i="7" a="1"/>
  <c r="AZ210" i="7" s="1"/>
  <c r="BH210" i="7" a="1"/>
  <c r="BH210" i="7" s="1"/>
  <c r="BP210" i="7" a="1"/>
  <c r="BP210" i="7" s="1"/>
  <c r="BX210" i="7" a="1"/>
  <c r="BX210" i="7" s="1"/>
  <c r="CF210" i="7" a="1"/>
  <c r="CF210" i="7" s="1"/>
  <c r="CN210" i="7" a="1"/>
  <c r="CN210" i="7" s="1"/>
  <c r="CV210" i="7" a="1"/>
  <c r="CV210" i="7" s="1"/>
  <c r="E210" i="7" a="1"/>
  <c r="E210" i="7" s="1"/>
  <c r="M210" i="7" a="1"/>
  <c r="M210" i="7" s="1"/>
  <c r="U210" i="7" a="1"/>
  <c r="U210" i="7" s="1"/>
  <c r="AC210" i="7" a="1"/>
  <c r="AC210" i="7" s="1"/>
  <c r="AK210" i="7" a="1"/>
  <c r="AK210" i="7" s="1"/>
  <c r="AS210" i="7" a="1"/>
  <c r="AS210" i="7" s="1"/>
  <c r="BA210" i="7" a="1"/>
  <c r="BA210" i="7" s="1"/>
  <c r="BI210" i="7" a="1"/>
  <c r="BI210" i="7" s="1"/>
  <c r="BQ210" i="7" a="1"/>
  <c r="BQ210" i="7" s="1"/>
  <c r="BY210" i="7" a="1"/>
  <c r="BY210" i="7" s="1"/>
  <c r="CG210" i="7" a="1"/>
  <c r="CG210" i="7" s="1"/>
  <c r="CO210" i="7" a="1"/>
  <c r="CO210" i="7" s="1"/>
  <c r="CW210" i="7" a="1"/>
  <c r="CW210" i="7" s="1"/>
  <c r="F210" i="7" a="1"/>
  <c r="F210" i="7" s="1"/>
  <c r="N210" i="7" a="1"/>
  <c r="N210" i="7" s="1"/>
  <c r="V210" i="7" a="1"/>
  <c r="V210" i="7" s="1"/>
  <c r="AD210" i="7" a="1"/>
  <c r="AD210" i="7" s="1"/>
  <c r="AL210" i="7" a="1"/>
  <c r="AL210" i="7" s="1"/>
  <c r="AT210" i="7" a="1"/>
  <c r="AT210" i="7" s="1"/>
  <c r="BB210" i="7" a="1"/>
  <c r="BB210" i="7" s="1"/>
  <c r="BJ210" i="7" a="1"/>
  <c r="BJ210" i="7" s="1"/>
  <c r="BR210" i="7" a="1"/>
  <c r="BR210" i="7" s="1"/>
  <c r="BZ210" i="7" a="1"/>
  <c r="BZ210" i="7" s="1"/>
  <c r="CH210" i="7" a="1"/>
  <c r="CH210" i="7" s="1"/>
  <c r="CP210" i="7" a="1"/>
  <c r="CP210" i="7" s="1"/>
  <c r="CX210" i="7" a="1"/>
  <c r="CX210" i="7" s="1"/>
  <c r="K204" i="7" a="1"/>
  <c r="K204" i="7" s="1"/>
  <c r="D214" i="7" a="1"/>
  <c r="D214" i="7" s="1"/>
  <c r="L214" i="7" a="1"/>
  <c r="L214" i="7" s="1"/>
  <c r="T214" i="7" a="1"/>
  <c r="T214" i="7" s="1"/>
  <c r="AB214" i="7" a="1"/>
  <c r="AB214" i="7" s="1"/>
  <c r="AJ214" i="7" a="1"/>
  <c r="AJ214" i="7" s="1"/>
  <c r="AR214" i="7" a="1"/>
  <c r="AR214" i="7" s="1"/>
  <c r="AZ214" i="7" a="1"/>
  <c r="AZ214" i="7" s="1"/>
  <c r="BH214" i="7" a="1"/>
  <c r="BH214" i="7" s="1"/>
  <c r="BP214" i="7" a="1"/>
  <c r="BP214" i="7" s="1"/>
  <c r="BX214" i="7" a="1"/>
  <c r="BX214" i="7" s="1"/>
  <c r="CF214" i="7" a="1"/>
  <c r="CF214" i="7" s="1"/>
  <c r="CN214" i="7" a="1"/>
  <c r="CN214" i="7" s="1"/>
  <c r="CV214" i="7" a="1"/>
  <c r="CV214" i="7" s="1"/>
  <c r="E214" i="7" a="1"/>
  <c r="E214" i="7" s="1"/>
  <c r="M214" i="7" a="1"/>
  <c r="M214" i="7" s="1"/>
  <c r="U214" i="7" a="1"/>
  <c r="U214" i="7" s="1"/>
  <c r="AC214" i="7" a="1"/>
  <c r="AC214" i="7" s="1"/>
  <c r="AK214" i="7" a="1"/>
  <c r="AK214" i="7" s="1"/>
  <c r="AS214" i="7" a="1"/>
  <c r="AS214" i="7" s="1"/>
  <c r="BA214" i="7" a="1"/>
  <c r="BA214" i="7" s="1"/>
  <c r="BI214" i="7" a="1"/>
  <c r="BI214" i="7" s="1"/>
  <c r="BQ214" i="7" a="1"/>
  <c r="BQ214" i="7" s="1"/>
  <c r="BY214" i="7" a="1"/>
  <c r="BY214" i="7" s="1"/>
  <c r="CG214" i="7" a="1"/>
  <c r="CG214" i="7" s="1"/>
  <c r="CO214" i="7" a="1"/>
  <c r="CO214" i="7" s="1"/>
  <c r="CW214" i="7" a="1"/>
  <c r="CW214" i="7" s="1"/>
  <c r="F214" i="7" a="1"/>
  <c r="F214" i="7" s="1"/>
  <c r="N214" i="7" a="1"/>
  <c r="N214" i="7" s="1"/>
  <c r="V214" i="7" a="1"/>
  <c r="V214" i="7" s="1"/>
  <c r="AD214" i="7" a="1"/>
  <c r="AD214" i="7" s="1"/>
  <c r="AL214" i="7" a="1"/>
  <c r="AL214" i="7" s="1"/>
  <c r="AT214" i="7" a="1"/>
  <c r="AT214" i="7" s="1"/>
  <c r="BB214" i="7" a="1"/>
  <c r="BB214" i="7" s="1"/>
  <c r="BJ214" i="7" a="1"/>
  <c r="BJ214" i="7" s="1"/>
  <c r="BR214" i="7" a="1"/>
  <c r="BR214" i="7" s="1"/>
  <c r="BZ214" i="7" a="1"/>
  <c r="BZ214" i="7" s="1"/>
  <c r="CH214" i="7" a="1"/>
  <c r="CH214" i="7" s="1"/>
  <c r="CP214" i="7" a="1"/>
  <c r="CP214" i="7" s="1"/>
  <c r="CX214" i="7" a="1"/>
  <c r="CX214" i="7" s="1"/>
  <c r="G214" i="7" a="1"/>
  <c r="G214" i="7" s="1"/>
  <c r="O214" i="7" a="1"/>
  <c r="O214" i="7" s="1"/>
  <c r="W214" i="7" a="1"/>
  <c r="W214" i="7" s="1"/>
  <c r="AE214" i="7" a="1"/>
  <c r="AE214" i="7" s="1"/>
  <c r="AM214" i="7" a="1"/>
  <c r="AM214" i="7" s="1"/>
  <c r="AU214" i="7" a="1"/>
  <c r="AU214" i="7" s="1"/>
  <c r="BC214" i="7" a="1"/>
  <c r="BC214" i="7" s="1"/>
  <c r="BK214" i="7" a="1"/>
  <c r="BK214" i="7" s="1"/>
  <c r="BS214" i="7" a="1"/>
  <c r="BS214" i="7" s="1"/>
  <c r="CA214" i="7" a="1"/>
  <c r="CA214" i="7" s="1"/>
  <c r="CI214" i="7" a="1"/>
  <c r="CI214" i="7" s="1"/>
  <c r="CQ214" i="7" a="1"/>
  <c r="CQ214" i="7" s="1"/>
  <c r="H214" i="7" a="1"/>
  <c r="H214" i="7" s="1"/>
  <c r="P214" i="7" a="1"/>
  <c r="P214" i="7" s="1"/>
  <c r="X214" i="7" a="1"/>
  <c r="X214" i="7" s="1"/>
  <c r="AF214" i="7" a="1"/>
  <c r="AF214" i="7" s="1"/>
  <c r="AN214" i="7" a="1"/>
  <c r="AN214" i="7" s="1"/>
  <c r="AV214" i="7" a="1"/>
  <c r="AV214" i="7" s="1"/>
  <c r="BD214" i="7" a="1"/>
  <c r="BD214" i="7" s="1"/>
  <c r="BL214" i="7" a="1"/>
  <c r="BL214" i="7" s="1"/>
  <c r="BT214" i="7" a="1"/>
  <c r="BT214" i="7" s="1"/>
  <c r="CB214" i="7" a="1"/>
  <c r="CB214" i="7" s="1"/>
  <c r="CJ214" i="7" a="1"/>
  <c r="CJ214" i="7" s="1"/>
  <c r="CR214" i="7" a="1"/>
  <c r="CR214" i="7" s="1"/>
  <c r="I214" i="7" a="1"/>
  <c r="I214" i="7" s="1"/>
  <c r="Q214" i="7" a="1"/>
  <c r="Q214" i="7" s="1"/>
  <c r="Y214" i="7" a="1"/>
  <c r="Y214" i="7" s="1"/>
  <c r="AG214" i="7" a="1"/>
  <c r="AG214" i="7" s="1"/>
  <c r="AO214" i="7" a="1"/>
  <c r="AO214" i="7" s="1"/>
  <c r="AW214" i="7" a="1"/>
  <c r="AW214" i="7" s="1"/>
  <c r="BE214" i="7" a="1"/>
  <c r="BE214" i="7" s="1"/>
  <c r="BM214" i="7" a="1"/>
  <c r="BM214" i="7" s="1"/>
  <c r="BU214" i="7" a="1"/>
  <c r="BU214" i="7" s="1"/>
  <c r="CC214" i="7" a="1"/>
  <c r="CC214" i="7" s="1"/>
  <c r="CK214" i="7" a="1"/>
  <c r="CK214" i="7" s="1"/>
  <c r="CS214" i="7" a="1"/>
  <c r="CS214" i="7" s="1"/>
  <c r="J214" i="7" a="1"/>
  <c r="J214" i="7" s="1"/>
  <c r="R214" i="7" a="1"/>
  <c r="R214" i="7" s="1"/>
  <c r="Z214" i="7" a="1"/>
  <c r="Z214" i="7" s="1"/>
  <c r="AH214" i="7" a="1"/>
  <c r="AH214" i="7" s="1"/>
  <c r="AP214" i="7" a="1"/>
  <c r="AP214" i="7" s="1"/>
  <c r="AX214" i="7" a="1"/>
  <c r="AX214" i="7" s="1"/>
  <c r="BF214" i="7" a="1"/>
  <c r="BF214" i="7" s="1"/>
  <c r="BN214" i="7" a="1"/>
  <c r="BN214" i="7" s="1"/>
  <c r="BV214" i="7" a="1"/>
  <c r="BV214" i="7" s="1"/>
  <c r="CD214" i="7" a="1"/>
  <c r="CD214" i="7" s="1"/>
  <c r="CL214" i="7" a="1"/>
  <c r="CL214" i="7" s="1"/>
  <c r="CT214" i="7" a="1"/>
  <c r="CT214" i="7" s="1"/>
  <c r="C210" i="7" a="1"/>
  <c r="C210" i="7" s="1"/>
  <c r="CX217" i="7" a="1"/>
  <c r="CX217" i="7" s="1"/>
  <c r="CP217" i="7" a="1"/>
  <c r="CP217" i="7" s="1"/>
  <c r="CH217" i="7" a="1"/>
  <c r="CH217" i="7" s="1"/>
  <c r="BZ217" i="7" a="1"/>
  <c r="BZ217" i="7" s="1"/>
  <c r="BR217" i="7" a="1"/>
  <c r="BR217" i="7" s="1"/>
  <c r="BJ217" i="7" a="1"/>
  <c r="BJ217" i="7" s="1"/>
  <c r="BB217" i="7" a="1"/>
  <c r="BB217" i="7" s="1"/>
  <c r="AT217" i="7" a="1"/>
  <c r="AT217" i="7" s="1"/>
  <c r="AL217" i="7" a="1"/>
  <c r="AL217" i="7" s="1"/>
  <c r="AD217" i="7" a="1"/>
  <c r="AD217" i="7" s="1"/>
  <c r="V217" i="7" a="1"/>
  <c r="V217" i="7" s="1"/>
  <c r="N217" i="7" a="1"/>
  <c r="N217" i="7" s="1"/>
  <c r="F217" i="7" a="1"/>
  <c r="F217" i="7" s="1"/>
  <c r="CS216" i="7" a="1"/>
  <c r="CS216" i="7" s="1"/>
  <c r="CK216" i="7" a="1"/>
  <c r="CK216" i="7" s="1"/>
  <c r="AC216" i="7" a="1"/>
  <c r="AC216" i="7" s="1"/>
  <c r="BL215" i="7" a="1"/>
  <c r="BL215" i="7" s="1"/>
  <c r="CU214" i="7" a="1"/>
  <c r="CU214" i="7" s="1"/>
  <c r="AI214" i="7" a="1"/>
  <c r="AI214" i="7" s="1"/>
  <c r="BR213" i="7" a="1"/>
  <c r="BR213" i="7" s="1"/>
  <c r="F213" i="7" a="1"/>
  <c r="F213" i="7" s="1"/>
  <c r="AO212" i="7" a="1"/>
  <c r="AO212" i="7" s="1"/>
  <c r="BX211" i="7" a="1"/>
  <c r="BX211" i="7" s="1"/>
  <c r="L211" i="7" a="1"/>
  <c r="L211" i="7" s="1"/>
  <c r="AU210" i="7" a="1"/>
  <c r="AU210" i="7" s="1"/>
  <c r="CG207" i="7" a="1"/>
  <c r="CG207" i="7" s="1"/>
  <c r="BQ207" i="7" a="1"/>
  <c r="BQ207" i="7" s="1"/>
  <c r="BI207" i="7" a="1"/>
  <c r="BI207" i="7" s="1"/>
  <c r="BA207" i="7" a="1"/>
  <c r="BA207" i="7" s="1"/>
  <c r="AK207" i="7" a="1"/>
  <c r="AK207" i="7" s="1"/>
  <c r="AC207" i="7" a="1"/>
  <c r="AC207" i="7" s="1"/>
  <c r="U207" i="7" a="1"/>
  <c r="U207" i="7" s="1"/>
  <c r="M207" i="7" a="1"/>
  <c r="M207" i="7" s="1"/>
  <c r="E207" i="7" a="1"/>
  <c r="E207" i="7" s="1"/>
  <c r="CV207" i="7" a="1"/>
  <c r="CV207" i="7" s="1"/>
  <c r="CF207" i="7" a="1"/>
  <c r="CF207" i="7" s="1"/>
  <c r="BH207" i="7" a="1"/>
  <c r="BH207" i="7" s="1"/>
  <c r="AR207" i="7" a="1"/>
  <c r="AR207" i="7" s="1"/>
  <c r="AJ207" i="7" a="1"/>
  <c r="AJ207" i="7" s="1"/>
  <c r="T207" i="7" a="1"/>
  <c r="T207" i="7" s="1"/>
  <c r="L207" i="7" a="1"/>
  <c r="L207" i="7" s="1"/>
  <c r="D207" i="7" a="1"/>
  <c r="D207" i="7" s="1"/>
  <c r="CR207" i="7" a="1"/>
  <c r="CR207" i="7" s="1"/>
  <c r="CJ207" i="7" a="1"/>
  <c r="CJ207" i="7" s="1"/>
  <c r="CB207" i="7" a="1"/>
  <c r="CB207" i="7" s="1"/>
  <c r="BT207" i="7" a="1"/>
  <c r="BT207" i="7" s="1"/>
  <c r="BL207" i="7" a="1"/>
  <c r="BL207" i="7" s="1"/>
  <c r="BD207" i="7" a="1"/>
  <c r="BD207" i="7" s="1"/>
  <c r="AV207" i="7" a="1"/>
  <c r="AV207" i="7" s="1"/>
  <c r="AN207" i="7" a="1"/>
  <c r="AN207" i="7" s="1"/>
  <c r="AF207" i="7" a="1"/>
  <c r="AF207" i="7" s="1"/>
  <c r="X207" i="7" a="1"/>
  <c r="X207" i="7" s="1"/>
  <c r="P207" i="7" a="1"/>
  <c r="P207" i="7" s="1"/>
  <c r="H207" i="7" a="1"/>
  <c r="H207" i="7" s="1"/>
  <c r="CW203" i="7" a="1"/>
  <c r="CW203" i="7" s="1"/>
  <c r="CO203" i="7" a="1"/>
  <c r="CO203" i="7" s="1"/>
  <c r="CG203" i="7" a="1"/>
  <c r="CG203" i="7" s="1"/>
  <c r="BY203" i="7" a="1"/>
  <c r="BY203" i="7" s="1"/>
  <c r="BQ203" i="7" a="1"/>
  <c r="BQ203" i="7" s="1"/>
  <c r="BI203" i="7" a="1"/>
  <c r="BI203" i="7" s="1"/>
  <c r="BA203" i="7" a="1"/>
  <c r="BA203" i="7" s="1"/>
  <c r="AS203" i="7" a="1"/>
  <c r="AS203" i="7" s="1"/>
  <c r="AK203" i="7" a="1"/>
  <c r="AK203" i="7" s="1"/>
  <c r="AC203" i="7" a="1"/>
  <c r="AC203" i="7" s="1"/>
  <c r="U203" i="7" a="1"/>
  <c r="U203" i="7" s="1"/>
  <c r="M203" i="7" a="1"/>
  <c r="M203" i="7" s="1"/>
  <c r="E203" i="7" a="1"/>
  <c r="E203" i="7" s="1"/>
  <c r="C215" i="7" a="1"/>
  <c r="C215" i="7" s="1"/>
  <c r="CW217" i="7" a="1"/>
  <c r="CW217" i="7" s="1"/>
  <c r="CO217" i="7" a="1"/>
  <c r="CO217" i="7" s="1"/>
  <c r="CG217" i="7" a="1"/>
  <c r="CG217" i="7" s="1"/>
  <c r="BY217" i="7" a="1"/>
  <c r="BY217" i="7" s="1"/>
  <c r="BQ217" i="7" a="1"/>
  <c r="BQ217" i="7" s="1"/>
  <c r="BI217" i="7" a="1"/>
  <c r="BI217" i="7" s="1"/>
  <c r="BA217" i="7" a="1"/>
  <c r="BA217" i="7" s="1"/>
  <c r="AS217" i="7" a="1"/>
  <c r="AS217" i="7" s="1"/>
  <c r="AK217" i="7" a="1"/>
  <c r="AK217" i="7" s="1"/>
  <c r="AC217" i="7" a="1"/>
  <c r="AC217" i="7" s="1"/>
  <c r="U217" i="7" a="1"/>
  <c r="U217" i="7" s="1"/>
  <c r="M217" i="7" a="1"/>
  <c r="M217" i="7" s="1"/>
  <c r="CR216" i="7" a="1"/>
  <c r="CR216" i="7" s="1"/>
  <c r="CG216" i="7" a="1"/>
  <c r="CG216" i="7" s="1"/>
  <c r="U216" i="7" a="1"/>
  <c r="U216" i="7" s="1"/>
  <c r="BD215" i="7" a="1"/>
  <c r="BD215" i="7" s="1"/>
  <c r="CM214" i="7" a="1"/>
  <c r="CM214" i="7" s="1"/>
  <c r="AA214" i="7" a="1"/>
  <c r="AA214" i="7" s="1"/>
  <c r="BJ213" i="7" a="1"/>
  <c r="BJ213" i="7" s="1"/>
  <c r="CS212" i="7" a="1"/>
  <c r="CS212" i="7" s="1"/>
  <c r="AG212" i="7" a="1"/>
  <c r="AG212" i="7" s="1"/>
  <c r="BP211" i="7" a="1"/>
  <c r="BP211" i="7" s="1"/>
  <c r="D211" i="7" a="1"/>
  <c r="D211" i="7" s="1"/>
  <c r="AM210" i="7" a="1"/>
  <c r="AM210" i="7" s="1"/>
  <c r="CR204" i="7" a="1"/>
  <c r="CR204" i="7" s="1"/>
  <c r="CJ204" i="7" a="1"/>
  <c r="CJ204" i="7" s="1"/>
  <c r="CB204" i="7" a="1"/>
  <c r="CB204" i="7" s="1"/>
  <c r="BT204" i="7" a="1"/>
  <c r="BT204" i="7" s="1"/>
  <c r="BL204" i="7" a="1"/>
  <c r="BL204" i="7" s="1"/>
  <c r="BD204" i="7" a="1"/>
  <c r="BD204" i="7" s="1"/>
  <c r="AV204" i="7" a="1"/>
  <c r="AV204" i="7" s="1"/>
  <c r="AN204" i="7" a="1"/>
  <c r="AN204" i="7" s="1"/>
  <c r="Y204" i="7" a="1"/>
  <c r="Y204" i="7" s="1"/>
  <c r="Q204" i="7" a="1"/>
  <c r="Q204" i="7" s="1"/>
  <c r="I204" i="7" a="1"/>
  <c r="I204" i="7" s="1"/>
  <c r="CQ204" i="7" a="1"/>
  <c r="CQ204" i="7" s="1"/>
  <c r="CI204" i="7" a="1"/>
  <c r="CI204" i="7" s="1"/>
  <c r="CA204" i="7" a="1"/>
  <c r="CA204" i="7" s="1"/>
  <c r="BS204" i="7" a="1"/>
  <c r="BS204" i="7" s="1"/>
  <c r="BK204" i="7" a="1"/>
  <c r="BK204" i="7" s="1"/>
  <c r="BC204" i="7" a="1"/>
  <c r="BC204" i="7" s="1"/>
  <c r="AU204" i="7" a="1"/>
  <c r="AU204" i="7" s="1"/>
  <c r="AM204" i="7" a="1"/>
  <c r="AM204" i="7" s="1"/>
  <c r="AF204" i="7" a="1"/>
  <c r="AF204" i="7" s="1"/>
  <c r="X204" i="7" a="1"/>
  <c r="X204" i="7" s="1"/>
  <c r="P204" i="7" a="1"/>
  <c r="P204" i="7" s="1"/>
  <c r="H204" i="7" a="1"/>
  <c r="H204" i="7" s="1"/>
  <c r="CX204" i="7" a="1"/>
  <c r="CX204" i="7" s="1"/>
  <c r="CP204" i="7" a="1"/>
  <c r="CP204" i="7" s="1"/>
  <c r="CH204" i="7" a="1"/>
  <c r="CH204" i="7" s="1"/>
  <c r="BZ204" i="7" a="1"/>
  <c r="BZ204" i="7" s="1"/>
  <c r="BR204" i="7" a="1"/>
  <c r="BR204" i="7" s="1"/>
  <c r="BJ204" i="7" a="1"/>
  <c r="BJ204" i="7" s="1"/>
  <c r="BB204" i="7" a="1"/>
  <c r="BB204" i="7" s="1"/>
  <c r="AT204" i="7" a="1"/>
  <c r="AT204" i="7" s="1"/>
  <c r="AL204" i="7" a="1"/>
  <c r="AL204" i="7" s="1"/>
  <c r="AE204" i="7" a="1"/>
  <c r="AE204" i="7" s="1"/>
  <c r="W204" i="7" a="1"/>
  <c r="W204" i="7" s="1"/>
  <c r="O204" i="7" a="1"/>
  <c r="O204" i="7" s="1"/>
  <c r="G204" i="7" a="1"/>
  <c r="G204" i="7" s="1"/>
  <c r="C204" i="7" a="1"/>
  <c r="C204" i="7" s="1"/>
  <c r="CW204" i="7" a="1"/>
  <c r="CW204" i="7" s="1"/>
  <c r="CO204" i="7" a="1"/>
  <c r="CO204" i="7" s="1"/>
  <c r="CG204" i="7" a="1"/>
  <c r="CG204" i="7" s="1"/>
  <c r="BY204" i="7" a="1"/>
  <c r="BY204" i="7" s="1"/>
  <c r="BQ204" i="7" a="1"/>
  <c r="BQ204" i="7" s="1"/>
  <c r="BI204" i="7" a="1"/>
  <c r="BI204" i="7" s="1"/>
  <c r="BA204" i="7" a="1"/>
  <c r="BA204" i="7" s="1"/>
  <c r="AS204" i="7" a="1"/>
  <c r="AS204" i="7" s="1"/>
  <c r="AK204" i="7" a="1"/>
  <c r="AK204" i="7" s="1"/>
  <c r="AD204" i="7" a="1"/>
  <c r="AD204" i="7" s="1"/>
  <c r="V204" i="7" a="1"/>
  <c r="V204" i="7" s="1"/>
  <c r="N204" i="7" a="1"/>
  <c r="N204" i="7" s="1"/>
  <c r="F204" i="7" a="1"/>
  <c r="F204" i="7" s="1"/>
  <c r="CV204" i="7" a="1"/>
  <c r="CV204" i="7" s="1"/>
  <c r="CN204" i="7" a="1"/>
  <c r="CN204" i="7" s="1"/>
  <c r="CF204" i="7" a="1"/>
  <c r="CF204" i="7" s="1"/>
  <c r="BX204" i="7" a="1"/>
  <c r="BX204" i="7" s="1"/>
  <c r="BP204" i="7" a="1"/>
  <c r="BP204" i="7" s="1"/>
  <c r="BH204" i="7" a="1"/>
  <c r="BH204" i="7" s="1"/>
  <c r="AZ204" i="7" a="1"/>
  <c r="AZ204" i="7" s="1"/>
  <c r="AR204" i="7" a="1"/>
  <c r="AR204" i="7" s="1"/>
  <c r="AJ204" i="7" a="1"/>
  <c r="AJ204" i="7" s="1"/>
  <c r="AC204" i="7" a="1"/>
  <c r="AC204" i="7" s="1"/>
  <c r="U204" i="7" a="1"/>
  <c r="U204" i="7" s="1"/>
  <c r="M204" i="7" a="1"/>
  <c r="M204" i="7" s="1"/>
  <c r="E204" i="7" a="1"/>
  <c r="E204" i="7" s="1"/>
  <c r="CU204" i="7" a="1"/>
  <c r="CU204" i="7" s="1"/>
  <c r="CM204" i="7" a="1"/>
  <c r="CM204" i="7" s="1"/>
  <c r="CE204" i="7" a="1"/>
  <c r="CE204" i="7" s="1"/>
  <c r="BW204" i="7" a="1"/>
  <c r="BW204" i="7" s="1"/>
  <c r="BO204" i="7" a="1"/>
  <c r="BO204" i="7" s="1"/>
  <c r="BG204" i="7" a="1"/>
  <c r="BG204" i="7" s="1"/>
  <c r="AY204" i="7" a="1"/>
  <c r="AY204" i="7" s="1"/>
  <c r="AQ204" i="7" a="1"/>
  <c r="AQ204" i="7" s="1"/>
  <c r="AI204" i="7" a="1"/>
  <c r="AI204" i="7" s="1"/>
  <c r="AB204" i="7" a="1"/>
  <c r="AB204" i="7" s="1"/>
  <c r="T204" i="7" a="1"/>
  <c r="T204" i="7" s="1"/>
  <c r="L204" i="7" a="1"/>
  <c r="L204" i="7" s="1"/>
  <c r="D204" i="7" a="1"/>
  <c r="D204" i="7" s="1"/>
  <c r="CT204" i="7" a="1"/>
  <c r="CT204" i="7" s="1"/>
  <c r="CL204" i="7" a="1"/>
  <c r="CL204" i="7" s="1"/>
  <c r="CD204" i="7" a="1"/>
  <c r="CD204" i="7" s="1"/>
  <c r="BV204" i="7" a="1"/>
  <c r="BV204" i="7" s="1"/>
  <c r="BN204" i="7" a="1"/>
  <c r="BN204" i="7" s="1"/>
  <c r="BF204" i="7" a="1"/>
  <c r="BF204" i="7" s="1"/>
  <c r="AX204" i="7" a="1"/>
  <c r="AX204" i="7" s="1"/>
  <c r="AP204" i="7" a="1"/>
  <c r="AP204" i="7" s="1"/>
  <c r="AH204" i="7" a="1"/>
  <c r="AH204" i="7" s="1"/>
  <c r="AA204" i="7" a="1"/>
  <c r="AA204" i="7" s="1"/>
  <c r="S204" i="7" a="1"/>
  <c r="S204" i="7" s="1"/>
  <c r="CI200" i="7" a="1"/>
  <c r="CI200" i="7" s="1"/>
  <c r="CA200" i="7" a="1"/>
  <c r="CA200" i="7" s="1"/>
  <c r="BS200" i="7" a="1"/>
  <c r="BS200" i="7" s="1"/>
  <c r="BK200" i="7" a="1"/>
  <c r="BK200" i="7" s="1"/>
  <c r="BC200" i="7" a="1"/>
  <c r="BC200" i="7" s="1"/>
  <c r="AU200" i="7" a="1"/>
  <c r="AU200" i="7" s="1"/>
  <c r="AM200" i="7" a="1"/>
  <c r="AM200" i="7" s="1"/>
  <c r="AE200" i="7" a="1"/>
  <c r="AE200" i="7" s="1"/>
  <c r="W200" i="7" a="1"/>
  <c r="W200" i="7" s="1"/>
  <c r="O200" i="7" a="1"/>
  <c r="O200" i="7" s="1"/>
  <c r="G200" i="7" a="1"/>
  <c r="G200" i="7" s="1"/>
  <c r="CH200" i="7" a="1"/>
  <c r="CH200" i="7" s="1"/>
  <c r="BZ200" i="7" a="1"/>
  <c r="BZ200" i="7" s="1"/>
  <c r="BR200" i="7" a="1"/>
  <c r="BR200" i="7" s="1"/>
  <c r="BJ200" i="7" a="1"/>
  <c r="BJ200" i="7" s="1"/>
  <c r="BB200" i="7" a="1"/>
  <c r="BB200" i="7" s="1"/>
  <c r="AT200" i="7" a="1"/>
  <c r="AT200" i="7" s="1"/>
  <c r="AL200" i="7" a="1"/>
  <c r="AL200" i="7" s="1"/>
  <c r="AD200" i="7" a="1"/>
  <c r="AD200" i="7" s="1"/>
  <c r="V200" i="7" a="1"/>
  <c r="V200" i="7" s="1"/>
  <c r="N200" i="7" a="1"/>
  <c r="N200" i="7" s="1"/>
  <c r="F200" i="7" a="1"/>
  <c r="F200" i="7" s="1"/>
  <c r="BY200" i="7" a="1"/>
  <c r="BY200" i="7" s="1"/>
  <c r="BQ200" i="7" a="1"/>
  <c r="BQ200" i="7" s="1"/>
  <c r="BI200" i="7" a="1"/>
  <c r="BI200" i="7" s="1"/>
  <c r="BA200" i="7" a="1"/>
  <c r="BA200" i="7" s="1"/>
  <c r="AS200" i="7" a="1"/>
  <c r="AS200" i="7" s="1"/>
  <c r="AK200" i="7" a="1"/>
  <c r="AK200" i="7" s="1"/>
  <c r="AC200" i="7" a="1"/>
  <c r="AC200" i="7" s="1"/>
  <c r="U200" i="7" a="1"/>
  <c r="U200" i="7" s="1"/>
  <c r="M200" i="7" a="1"/>
  <c r="M200" i="7" s="1"/>
  <c r="E200" i="7" a="1"/>
  <c r="E200" i="7" s="1"/>
  <c r="BX200" i="7" a="1"/>
  <c r="BX200" i="7" s="1"/>
  <c r="BP200" i="7" a="1"/>
  <c r="BP200" i="7" s="1"/>
  <c r="BH200" i="7" a="1"/>
  <c r="BH200" i="7" s="1"/>
  <c r="AZ200" i="7" a="1"/>
  <c r="AZ200" i="7" s="1"/>
  <c r="AR200" i="7" a="1"/>
  <c r="AR200" i="7" s="1"/>
  <c r="AJ200" i="7" a="1"/>
  <c r="AJ200" i="7" s="1"/>
  <c r="AB200" i="7" a="1"/>
  <c r="AB200" i="7" s="1"/>
  <c r="T200" i="7" a="1"/>
  <c r="T200" i="7" s="1"/>
  <c r="L200" i="7" a="1"/>
  <c r="L200" i="7" s="1"/>
  <c r="D200" i="7" a="1"/>
  <c r="D200" i="7" s="1"/>
  <c r="BW200" i="7" a="1"/>
  <c r="BW200" i="7" s="1"/>
  <c r="BO200" i="7" a="1"/>
  <c r="BO200" i="7" s="1"/>
  <c r="BG200" i="7" a="1"/>
  <c r="BG200" i="7" s="1"/>
  <c r="AY200" i="7" a="1"/>
  <c r="AY200" i="7" s="1"/>
  <c r="AQ200" i="7" a="1"/>
  <c r="AQ200" i="7" s="1"/>
  <c r="AI200" i="7" a="1"/>
  <c r="AI200" i="7" s="1"/>
  <c r="AA200" i="7" a="1"/>
  <c r="AA200" i="7" s="1"/>
  <c r="S200" i="7" a="1"/>
  <c r="S200" i="7" s="1"/>
  <c r="K200" i="7" a="1"/>
  <c r="K200" i="7" s="1"/>
  <c r="BV200" i="7" a="1"/>
  <c r="BV200" i="7" s="1"/>
  <c r="BN200" i="7" a="1"/>
  <c r="BN200" i="7" s="1"/>
  <c r="BF200" i="7" a="1"/>
  <c r="BF200" i="7" s="1"/>
  <c r="AX200" i="7" a="1"/>
  <c r="AX200" i="7" s="1"/>
  <c r="AP200" i="7" a="1"/>
  <c r="AP200" i="7" s="1"/>
  <c r="AH200" i="7" a="1"/>
  <c r="AH200" i="7" s="1"/>
  <c r="Z200" i="7" a="1"/>
  <c r="Z200" i="7" s="1"/>
  <c r="R200" i="7" a="1"/>
  <c r="R200" i="7" s="1"/>
  <c r="B6" i="24" l="1"/>
  <c r="C4" i="24"/>
  <c r="D4" i="24"/>
  <c r="E4" i="24"/>
  <c r="B4" i="24"/>
  <c r="E6" i="24"/>
  <c r="C365" i="7" l="1"/>
  <c r="B365" i="7"/>
  <c r="G35" i="7" l="1"/>
  <c r="B366" i="7"/>
  <c r="C366" i="7"/>
  <c r="G262" i="7"/>
  <c r="G263" i="7"/>
  <c r="G264" i="7"/>
  <c r="G265" i="7"/>
  <c r="G266" i="7"/>
  <c r="G261" i="7"/>
  <c r="H261" i="7" l="1"/>
  <c r="L261" i="7" s="1"/>
  <c r="U37" i="7"/>
  <c r="D6" i="24"/>
  <c r="X37" i="7"/>
  <c r="Q259" i="7" l="1"/>
  <c r="R259" i="7"/>
  <c r="S259" i="7"/>
  <c r="T259" i="7"/>
  <c r="P259" i="7"/>
  <c r="E354" i="7"/>
  <c r="F354" i="7"/>
  <c r="G354" i="7"/>
  <c r="H354" i="7"/>
  <c r="D354" i="7"/>
  <c r="H262" i="7"/>
  <c r="L262" i="7" s="1"/>
  <c r="H263" i="7"/>
  <c r="L263" i="7" s="1"/>
  <c r="H264" i="7"/>
  <c r="L264" i="7" s="1"/>
  <c r="H265" i="7"/>
  <c r="L265" i="7" s="1"/>
  <c r="H266" i="7"/>
  <c r="L266" i="7" s="1"/>
  <c r="S64" i="7" l="1"/>
  <c r="S84" i="7"/>
  <c r="S81" i="7"/>
  <c r="I188" i="7"/>
  <c r="J188" i="7" s="1"/>
  <c r="I189" i="7"/>
  <c r="J189" i="7" s="1"/>
  <c r="I190" i="7"/>
  <c r="J190" i="7" s="1"/>
  <c r="I191" i="7"/>
  <c r="J191" i="7" s="1"/>
  <c r="I192" i="7"/>
  <c r="J192" i="7" s="1"/>
  <c r="I187" i="7"/>
  <c r="J187" i="7" s="1"/>
  <c r="C255" i="7" l="1"/>
  <c r="C258" i="7"/>
  <c r="C259" i="7"/>
  <c r="C254" i="7"/>
  <c r="J241" i="7"/>
  <c r="D243" i="7"/>
  <c r="E243" i="7"/>
  <c r="D244" i="7"/>
  <c r="E244" i="7"/>
  <c r="D245" i="7"/>
  <c r="E245" i="7"/>
  <c r="D246" i="7"/>
  <c r="E246" i="7"/>
  <c r="C246" i="7"/>
  <c r="C243" i="7"/>
  <c r="C244" i="7"/>
  <c r="C245" i="7"/>
  <c r="C6" i="21"/>
  <c r="D6" i="21"/>
  <c r="E6" i="21"/>
  <c r="N6" i="21"/>
  <c r="G6" i="21"/>
  <c r="H6" i="21"/>
  <c r="I6" i="21"/>
  <c r="J6" i="21"/>
  <c r="K6" i="21"/>
  <c r="L6" i="21"/>
  <c r="M6" i="21"/>
  <c r="F6" i="21"/>
  <c r="D1" i="21"/>
  <c r="E1" i="21"/>
  <c r="F1" i="21" s="1"/>
  <c r="G1" i="21" s="1"/>
  <c r="H1" i="21" s="1"/>
  <c r="I1" i="21" s="1"/>
  <c r="J1" i="21" s="1"/>
  <c r="K1" i="21" s="1"/>
  <c r="L1" i="21" s="1"/>
  <c r="M1" i="21" s="1"/>
  <c r="N1" i="21" s="1"/>
  <c r="O1" i="21" s="1"/>
  <c r="P1" i="21" s="1"/>
  <c r="Q1" i="21" s="1"/>
  <c r="R1" i="21" s="1"/>
  <c r="S1" i="21" s="1"/>
  <c r="T1" i="21" s="1"/>
  <c r="U1" i="21" s="1"/>
  <c r="V1" i="21" s="1"/>
  <c r="W1" i="21" s="1"/>
  <c r="X1" i="21" s="1"/>
  <c r="Y1" i="21" s="1"/>
  <c r="Z1" i="21" s="1"/>
  <c r="AA1" i="21" s="1"/>
  <c r="AB1" i="21" s="1"/>
  <c r="AC1" i="21" s="1"/>
  <c r="AD1" i="21" s="1"/>
  <c r="AE1" i="21" s="1"/>
  <c r="AF1" i="21" s="1"/>
  <c r="AG1" i="21" s="1"/>
  <c r="AH1" i="21" s="1"/>
  <c r="AI1" i="21" s="1"/>
  <c r="AJ1" i="21" s="1"/>
  <c r="AK1" i="21" s="1"/>
  <c r="AL1" i="21" s="1"/>
  <c r="AM1" i="21" s="1"/>
  <c r="AN1" i="21" s="1"/>
  <c r="AO1" i="21" s="1"/>
  <c r="AP1" i="21" s="1"/>
  <c r="AQ1" i="21" s="1"/>
  <c r="AR1" i="21" s="1"/>
  <c r="AS1" i="21" s="1"/>
  <c r="AT1" i="21" s="1"/>
  <c r="AU1" i="21" s="1"/>
  <c r="AV1" i="21" s="1"/>
  <c r="AW1" i="21" s="1"/>
  <c r="AX1" i="21" s="1"/>
  <c r="AY1" i="21" s="1"/>
  <c r="AZ1" i="21" s="1"/>
  <c r="BA1" i="21" s="1"/>
  <c r="BB1" i="21" s="1"/>
  <c r="BC1" i="21" s="1"/>
  <c r="BD1" i="21" s="1"/>
  <c r="BE1" i="21" s="1"/>
  <c r="BF1" i="21" s="1"/>
  <c r="BG1" i="21" s="1"/>
  <c r="BH1" i="21" s="1"/>
  <c r="BI1" i="21" s="1"/>
  <c r="BJ1" i="21" s="1"/>
  <c r="BK1" i="21" s="1"/>
  <c r="BL1" i="21" s="1"/>
  <c r="BM1" i="21" s="1"/>
  <c r="BN1" i="21" s="1"/>
  <c r="BO1" i="21" s="1"/>
  <c r="BP1" i="21" s="1"/>
  <c r="BQ1" i="21" s="1"/>
  <c r="BR1" i="21" s="1"/>
  <c r="BS1" i="21" s="1"/>
  <c r="BT1" i="21" s="1"/>
  <c r="BU1" i="21" s="1"/>
  <c r="BV1" i="21" s="1"/>
  <c r="BW1" i="21" s="1"/>
  <c r="BX1" i="21" s="1"/>
  <c r="BY1" i="21" s="1"/>
  <c r="BZ1" i="21" s="1"/>
  <c r="CA1" i="21" s="1"/>
  <c r="CB1" i="21" s="1"/>
  <c r="CC1" i="21" s="1"/>
  <c r="CD1" i="21" s="1"/>
  <c r="CE1" i="21" s="1"/>
  <c r="CF1" i="21" s="1"/>
  <c r="CG1" i="21" s="1"/>
  <c r="CH1" i="21" s="1"/>
  <c r="CI1" i="21" s="1"/>
  <c r="CJ1" i="21" s="1"/>
  <c r="CK1" i="21" s="1"/>
  <c r="CL1" i="21" s="1"/>
  <c r="CM1" i="21" s="1"/>
  <c r="CN1" i="21" s="1"/>
  <c r="CO1" i="21" s="1"/>
  <c r="CP1" i="21" s="1"/>
  <c r="CQ1" i="21" s="1"/>
  <c r="CR1" i="21" s="1"/>
  <c r="CS1" i="21" s="1"/>
  <c r="CT1" i="21" s="1"/>
  <c r="CU1" i="21" s="1"/>
  <c r="CV1" i="21" s="1"/>
  <c r="CW1" i="21" s="1"/>
  <c r="CX1" i="21" s="1"/>
  <c r="CY1" i="21" s="1"/>
  <c r="C7" i="21"/>
  <c r="D7" i="21"/>
  <c r="C13" i="21"/>
  <c r="D13" i="21"/>
  <c r="D17" i="21" s="1"/>
  <c r="E13" i="21"/>
  <c r="E16" i="21" s="1"/>
  <c r="E18" i="21" s="1"/>
  <c r="F13" i="21"/>
  <c r="G13" i="21"/>
  <c r="H13" i="21"/>
  <c r="I13" i="21"/>
  <c r="I17" i="21" s="1"/>
  <c r="J13" i="21"/>
  <c r="K13" i="21"/>
  <c r="L13" i="21"/>
  <c r="L15" i="21" s="1"/>
  <c r="M13" i="21"/>
  <c r="M15" i="21" s="1"/>
  <c r="N13" i="21"/>
  <c r="G15" i="21"/>
  <c r="H15" i="21"/>
  <c r="I15" i="21"/>
  <c r="K15" i="21"/>
  <c r="C16" i="21"/>
  <c r="C18" i="21" s="1"/>
  <c r="D16" i="21"/>
  <c r="D18" i="21" s="1"/>
  <c r="G16" i="21"/>
  <c r="H16" i="21"/>
  <c r="H18" i="21" s="1"/>
  <c r="I16" i="21"/>
  <c r="I18" i="21" s="1"/>
  <c r="K16" i="21"/>
  <c r="L16" i="21"/>
  <c r="M16" i="21"/>
  <c r="M18" i="21" s="1"/>
  <c r="C17" i="21"/>
  <c r="G17" i="21"/>
  <c r="H17" i="21"/>
  <c r="K17" i="21"/>
  <c r="L17" i="21"/>
  <c r="M17" i="21"/>
  <c r="G18" i="21"/>
  <c r="K18" i="21"/>
  <c r="L18" i="21"/>
  <c r="C20" i="21"/>
  <c r="D20" i="21"/>
  <c r="E20" i="21"/>
  <c r="G20" i="21"/>
  <c r="H20" i="21"/>
  <c r="I20" i="21"/>
  <c r="K20" i="21"/>
  <c r="C25" i="21"/>
  <c r="D25" i="21"/>
  <c r="E25" i="21"/>
  <c r="F25" i="21"/>
  <c r="G25" i="21"/>
  <c r="H25" i="21"/>
  <c r="I25" i="21"/>
  <c r="J25" i="21"/>
  <c r="C27" i="21"/>
  <c r="D27" i="21"/>
  <c r="E27" i="21"/>
  <c r="F27" i="21"/>
  <c r="G27" i="21"/>
  <c r="H27" i="21"/>
  <c r="I27" i="21"/>
  <c r="J27" i="21"/>
  <c r="C28" i="21"/>
  <c r="D28" i="21"/>
  <c r="E28" i="21" s="1"/>
  <c r="F28" i="21" s="1"/>
  <c r="G28" i="21" s="1"/>
  <c r="H28" i="21" s="1"/>
  <c r="I28" i="21" s="1"/>
  <c r="J28" i="21" s="1"/>
  <c r="K28" i="21" s="1"/>
  <c r="L28" i="21" s="1"/>
  <c r="M28" i="21" s="1"/>
  <c r="N28" i="21" s="1"/>
  <c r="O28" i="21" s="1"/>
  <c r="P28" i="21" s="1"/>
  <c r="Q28" i="21" s="1"/>
  <c r="R28" i="21" s="1"/>
  <c r="S28" i="21" s="1"/>
  <c r="T28" i="21" s="1"/>
  <c r="U28" i="21" s="1"/>
  <c r="V28" i="21" s="1"/>
  <c r="W28" i="21" s="1"/>
  <c r="X28" i="21" s="1"/>
  <c r="Y28" i="21" s="1"/>
  <c r="Z28" i="21" s="1"/>
  <c r="AA28" i="21" s="1"/>
  <c r="AB28" i="21" s="1"/>
  <c r="AC28" i="21" s="1"/>
  <c r="AD28" i="21" s="1"/>
  <c r="AE28" i="21" s="1"/>
  <c r="AF28" i="21" s="1"/>
  <c r="AG28" i="21" s="1"/>
  <c r="AH28" i="21" s="1"/>
  <c r="AI28" i="21" s="1"/>
  <c r="AJ28" i="21" s="1"/>
  <c r="AK28" i="21" s="1"/>
  <c r="AL28" i="21" s="1"/>
  <c r="AM28" i="21" s="1"/>
  <c r="AN28" i="21" s="1"/>
  <c r="AO28" i="21" s="1"/>
  <c r="AP28" i="21" s="1"/>
  <c r="AQ28" i="21" s="1"/>
  <c r="AR28" i="21" s="1"/>
  <c r="AS28" i="21" s="1"/>
  <c r="AT28" i="21" s="1"/>
  <c r="AU28" i="21" s="1"/>
  <c r="AV28" i="21" s="1"/>
  <c r="AW28" i="21" s="1"/>
  <c r="AX28" i="21" s="1"/>
  <c r="AY28" i="21" s="1"/>
  <c r="AZ28" i="21" s="1"/>
  <c r="BA28" i="21" s="1"/>
  <c r="BB28" i="21" s="1"/>
  <c r="BC28" i="21" s="1"/>
  <c r="BD28" i="21" s="1"/>
  <c r="BE28" i="21" s="1"/>
  <c r="BF28" i="21" s="1"/>
  <c r="BG28" i="21" s="1"/>
  <c r="BH28" i="21" s="1"/>
  <c r="BI28" i="21" s="1"/>
  <c r="BJ28" i="21" s="1"/>
  <c r="BK28" i="21" s="1"/>
  <c r="BL28" i="21" s="1"/>
  <c r="BM28" i="21" s="1"/>
  <c r="BN28" i="21" s="1"/>
  <c r="BO28" i="21" s="1"/>
  <c r="BP28" i="21" s="1"/>
  <c r="BQ28" i="21" s="1"/>
  <c r="BR28" i="21" s="1"/>
  <c r="BS28" i="21" s="1"/>
  <c r="BT28" i="21" s="1"/>
  <c r="BU28" i="21" s="1"/>
  <c r="BV28" i="21" s="1"/>
  <c r="BW28" i="21" s="1"/>
  <c r="BX28" i="21" s="1"/>
  <c r="BY28" i="21" s="1"/>
  <c r="BZ28" i="21" s="1"/>
  <c r="CA28" i="21" s="1"/>
  <c r="CB28" i="21" s="1"/>
  <c r="CC28" i="21" s="1"/>
  <c r="CD28" i="21" s="1"/>
  <c r="CE28" i="21" s="1"/>
  <c r="CF28" i="21" s="1"/>
  <c r="CG28" i="21" s="1"/>
  <c r="CH28" i="21" s="1"/>
  <c r="CI28" i="21" s="1"/>
  <c r="C34" i="21"/>
  <c r="J34" i="21"/>
  <c r="K34" i="21"/>
  <c r="L34" i="21"/>
  <c r="M34" i="21"/>
  <c r="N34" i="21"/>
  <c r="O34" i="21"/>
  <c r="P34" i="21"/>
  <c r="Q34" i="21"/>
  <c r="R34" i="21"/>
  <c r="S34" i="21"/>
  <c r="T34" i="21"/>
  <c r="U34" i="21"/>
  <c r="B35" i="21"/>
  <c r="C35" i="21"/>
  <c r="D35" i="21"/>
  <c r="E35" i="21"/>
  <c r="B36" i="21"/>
  <c r="C36" i="21"/>
  <c r="D36" i="21"/>
  <c r="E36" i="21"/>
  <c r="B37" i="21"/>
  <c r="C37" i="21"/>
  <c r="B34" i="21" s="1"/>
  <c r="D37" i="21"/>
  <c r="D34" i="21" s="1"/>
  <c r="E37" i="21"/>
  <c r="E34" i="21" s="1"/>
  <c r="F233" i="7"/>
  <c r="F236" i="7"/>
  <c r="D233" i="7"/>
  <c r="E233" i="7"/>
  <c r="D236" i="7"/>
  <c r="E236" i="7"/>
  <c r="C233" i="7"/>
  <c r="C236" i="7"/>
  <c r="I60" i="7"/>
  <c r="D188" i="7" s="1"/>
  <c r="K188" i="7" s="1"/>
  <c r="I62" i="7"/>
  <c r="I65" i="7"/>
  <c r="I69" i="7"/>
  <c r="I70" i="7"/>
  <c r="D190" i="7" s="1"/>
  <c r="K190" i="7" s="1"/>
  <c r="I72" i="7"/>
  <c r="D189" i="7" s="1"/>
  <c r="K189" i="7" s="1"/>
  <c r="I73" i="7"/>
  <c r="I77" i="7"/>
  <c r="D193" i="7" s="1"/>
  <c r="J193" i="7" s="1"/>
  <c r="I80" i="7"/>
  <c r="D194" i="7" s="1"/>
  <c r="J194" i="7" s="1"/>
  <c r="I81" i="7"/>
  <c r="D192" i="7" s="1"/>
  <c r="K192" i="7" s="1"/>
  <c r="I82" i="7"/>
  <c r="I93" i="7"/>
  <c r="I98" i="7"/>
  <c r="I99" i="7"/>
  <c r="D191" i="7" s="1"/>
  <c r="K191" i="7" s="1"/>
  <c r="I104" i="7"/>
  <c r="I105" i="7"/>
  <c r="I107" i="7"/>
  <c r="I109" i="7"/>
  <c r="I111" i="7"/>
  <c r="I113" i="7"/>
  <c r="I114" i="7"/>
  <c r="I119" i="7"/>
  <c r="I121" i="7"/>
  <c r="I125" i="7"/>
  <c r="I126" i="7"/>
  <c r="L129" i="7"/>
  <c r="I129" i="7"/>
  <c r="I134" i="7"/>
  <c r="L134" i="7"/>
  <c r="J134" i="7"/>
  <c r="K134" i="7"/>
  <c r="I133" i="7"/>
  <c r="J136" i="7"/>
  <c r="K136" i="7"/>
  <c r="L136" i="7"/>
  <c r="I136" i="7"/>
  <c r="J99" i="7"/>
  <c r="E191" i="7" s="1"/>
  <c r="K99" i="7"/>
  <c r="F191" i="7" s="1"/>
  <c r="L99" i="7"/>
  <c r="G191" i="7" s="1"/>
  <c r="M191" i="7" s="1"/>
  <c r="J59" i="7"/>
  <c r="E187" i="7" s="1"/>
  <c r="K59" i="7"/>
  <c r="F187" i="7" s="1"/>
  <c r="L59" i="7"/>
  <c r="G187" i="7" s="1"/>
  <c r="M187" i="7" s="1"/>
  <c r="J60" i="7"/>
  <c r="E188" i="7" s="1"/>
  <c r="K60" i="7"/>
  <c r="F188" i="7" s="1"/>
  <c r="L60" i="7"/>
  <c r="G188" i="7" s="1"/>
  <c r="M188" i="7" s="1"/>
  <c r="J62" i="7"/>
  <c r="K62" i="7"/>
  <c r="L62" i="7"/>
  <c r="J65" i="7"/>
  <c r="K65" i="7"/>
  <c r="L65" i="7"/>
  <c r="J69" i="7"/>
  <c r="K69" i="7"/>
  <c r="L69" i="7"/>
  <c r="J70" i="7"/>
  <c r="E190" i="7" s="1"/>
  <c r="K70" i="7"/>
  <c r="F190" i="7" s="1"/>
  <c r="L70" i="7"/>
  <c r="G190" i="7" s="1"/>
  <c r="M190" i="7" s="1"/>
  <c r="J72" i="7"/>
  <c r="E189" i="7" s="1"/>
  <c r="K72" i="7"/>
  <c r="F189" i="7" s="1"/>
  <c r="L72" i="7"/>
  <c r="G189" i="7" s="1"/>
  <c r="M189" i="7" s="1"/>
  <c r="J73" i="7"/>
  <c r="K73" i="7"/>
  <c r="L73" i="7"/>
  <c r="J77" i="7"/>
  <c r="E193" i="7" s="1"/>
  <c r="K193" i="7" s="1"/>
  <c r="K77" i="7"/>
  <c r="F193" i="7" s="1"/>
  <c r="L193" i="7" s="1"/>
  <c r="L77" i="7"/>
  <c r="G193" i="7" s="1"/>
  <c r="M193" i="7" s="1"/>
  <c r="J80" i="7"/>
  <c r="E194" i="7" s="1"/>
  <c r="K194" i="7" s="1"/>
  <c r="K80" i="7"/>
  <c r="F194" i="7" s="1"/>
  <c r="L194" i="7" s="1"/>
  <c r="L80" i="7"/>
  <c r="G194" i="7" s="1"/>
  <c r="M194" i="7" s="1"/>
  <c r="J81" i="7"/>
  <c r="E192" i="7" s="1"/>
  <c r="K81" i="7"/>
  <c r="F192" i="7" s="1"/>
  <c r="L81" i="7"/>
  <c r="G192" i="7" s="1"/>
  <c r="M192" i="7" s="1"/>
  <c r="J82" i="7"/>
  <c r="K82" i="7"/>
  <c r="L82" i="7"/>
  <c r="J93" i="7"/>
  <c r="K93" i="7"/>
  <c r="L93" i="7"/>
  <c r="J98" i="7"/>
  <c r="K98" i="7"/>
  <c r="L98" i="7"/>
  <c r="J102" i="7"/>
  <c r="K102" i="7"/>
  <c r="L102" i="7"/>
  <c r="J103" i="7"/>
  <c r="K103" i="7"/>
  <c r="L103" i="7"/>
  <c r="J104" i="7"/>
  <c r="K104" i="7"/>
  <c r="L104" i="7"/>
  <c r="J105" i="7"/>
  <c r="K105" i="7"/>
  <c r="L105" i="7"/>
  <c r="J107" i="7"/>
  <c r="K107" i="7"/>
  <c r="L107" i="7"/>
  <c r="J109" i="7"/>
  <c r="K109" i="7"/>
  <c r="L109" i="7"/>
  <c r="J111" i="7"/>
  <c r="K111" i="7"/>
  <c r="L111" i="7"/>
  <c r="J113" i="7"/>
  <c r="K113" i="7"/>
  <c r="L113" i="7"/>
  <c r="J114" i="7"/>
  <c r="K114" i="7"/>
  <c r="L114" i="7"/>
  <c r="J119" i="7"/>
  <c r="K119" i="7"/>
  <c r="L119" i="7"/>
  <c r="J121" i="7"/>
  <c r="K121" i="7"/>
  <c r="L121" i="7"/>
  <c r="J125" i="7"/>
  <c r="K125" i="7"/>
  <c r="L125" i="7"/>
  <c r="J126" i="7"/>
  <c r="K126" i="7"/>
  <c r="L126" i="7"/>
  <c r="J129" i="7"/>
  <c r="K129" i="7"/>
  <c r="J133" i="7"/>
  <c r="K133" i="7"/>
  <c r="L133" i="7"/>
  <c r="J142" i="7"/>
  <c r="K142" i="7"/>
  <c r="L142" i="7"/>
  <c r="J145" i="7"/>
  <c r="K145" i="7"/>
  <c r="L145" i="7"/>
  <c r="J146" i="7"/>
  <c r="K146" i="7"/>
  <c r="L146" i="7"/>
  <c r="J150" i="7"/>
  <c r="K150" i="7"/>
  <c r="L150" i="7"/>
  <c r="J151" i="7"/>
  <c r="K151" i="7"/>
  <c r="L151" i="7"/>
  <c r="I151" i="7"/>
  <c r="I146" i="7"/>
  <c r="I142" i="7"/>
  <c r="I150" i="7"/>
  <c r="I145" i="7"/>
  <c r="I103" i="7"/>
  <c r="I102" i="7"/>
  <c r="I59" i="7"/>
  <c r="D187" i="7" s="1"/>
  <c r="K187" i="7" s="1"/>
  <c r="B55" i="7"/>
  <c r="D55" i="7" s="1"/>
  <c r="C54" i="7"/>
  <c r="B54" i="7"/>
  <c r="C53" i="7"/>
  <c r="C256" i="7" s="1"/>
  <c r="B53" i="7"/>
  <c r="B51" i="7"/>
  <c r="D51" i="7" s="1"/>
  <c r="B50" i="7"/>
  <c r="D50" i="7" s="1"/>
  <c r="B49" i="7"/>
  <c r="D49" i="7" s="1"/>
  <c r="B48" i="7"/>
  <c r="D48" i="7" s="1"/>
  <c r="B47" i="7"/>
  <c r="D47" i="7" s="1"/>
  <c r="D258" i="7" s="1"/>
  <c r="E258" i="7" s="1"/>
  <c r="B46" i="7"/>
  <c r="D46" i="7" s="1"/>
  <c r="B45" i="7"/>
  <c r="D45" i="7" s="1"/>
  <c r="D254" i="7" s="1"/>
  <c r="E254" i="7" s="1"/>
  <c r="B43" i="7"/>
  <c r="D43" i="7" s="1"/>
  <c r="B44" i="7"/>
  <c r="D44" i="7" s="1"/>
  <c r="E255" i="7" s="1"/>
  <c r="D42" i="7"/>
  <c r="B52" i="7"/>
  <c r="D52" i="7" s="1"/>
  <c r="L189" i="7" l="1"/>
  <c r="L187" i="7"/>
  <c r="L192" i="7"/>
  <c r="J245" i="7"/>
  <c r="C241" i="7"/>
  <c r="E235" i="7"/>
  <c r="C234" i="7"/>
  <c r="E232" i="7"/>
  <c r="E231" i="7"/>
  <c r="J246" i="7"/>
  <c r="J242" i="7"/>
  <c r="C231" i="7"/>
  <c r="L190" i="7"/>
  <c r="L188" i="7"/>
  <c r="L191" i="7"/>
  <c r="N236" i="7"/>
  <c r="N234" i="7"/>
  <c r="N232" i="7"/>
  <c r="L235" i="7"/>
  <c r="K234" i="7"/>
  <c r="C235" i="7"/>
  <c r="D235" i="7"/>
  <c r="D234" i="7"/>
  <c r="D232" i="7"/>
  <c r="D231" i="7"/>
  <c r="I236" i="7"/>
  <c r="H235" i="7"/>
  <c r="I234" i="7"/>
  <c r="F234" i="7"/>
  <c r="H233" i="7"/>
  <c r="I232" i="7"/>
  <c r="F232" i="7"/>
  <c r="G231" i="7"/>
  <c r="F231" i="7"/>
  <c r="N235" i="7"/>
  <c r="N233" i="7"/>
  <c r="N231" i="7"/>
  <c r="J244" i="7"/>
  <c r="D259" i="7"/>
  <c r="E259" i="7" s="1"/>
  <c r="C257" i="7"/>
  <c r="I233" i="7"/>
  <c r="J233" i="7"/>
  <c r="M231" i="7"/>
  <c r="G233" i="7"/>
  <c r="J236" i="7"/>
  <c r="L234" i="7"/>
  <c r="J232" i="7"/>
  <c r="I235" i="7"/>
  <c r="G234" i="7"/>
  <c r="H231" i="7"/>
  <c r="M235" i="7"/>
  <c r="M233" i="7"/>
  <c r="G235" i="7"/>
  <c r="L236" i="7"/>
  <c r="K235" i="7"/>
  <c r="J234" i="7"/>
  <c r="K233" i="7"/>
  <c r="L232" i="7"/>
  <c r="K231" i="7"/>
  <c r="E234" i="7"/>
  <c r="C232" i="7"/>
  <c r="H236" i="7"/>
  <c r="G236" i="7"/>
  <c r="F235" i="7"/>
  <c r="H234" i="7"/>
  <c r="H232" i="7"/>
  <c r="G232" i="7"/>
  <c r="I231" i="7"/>
  <c r="K236" i="7"/>
  <c r="J235" i="7"/>
  <c r="L233" i="7"/>
  <c r="K232" i="7"/>
  <c r="L231" i="7"/>
  <c r="J231" i="7"/>
  <c r="M236" i="7"/>
  <c r="M234" i="7"/>
  <c r="M232" i="7"/>
  <c r="I246" i="7"/>
  <c r="H245" i="7"/>
  <c r="G244" i="7"/>
  <c r="I242" i="7"/>
  <c r="H241" i="7"/>
  <c r="J243" i="7"/>
  <c r="E241" i="7"/>
  <c r="G246" i="7"/>
  <c r="F245" i="7"/>
  <c r="I244" i="7"/>
  <c r="H243" i="7"/>
  <c r="G242" i="7"/>
  <c r="F241" i="7"/>
  <c r="C242" i="7"/>
  <c r="E242" i="7"/>
  <c r="D241" i="7"/>
  <c r="F246" i="7"/>
  <c r="I245" i="7"/>
  <c r="H244" i="7"/>
  <c r="G243" i="7"/>
  <c r="F242" i="7"/>
  <c r="I241" i="7"/>
  <c r="D242" i="7"/>
  <c r="F243" i="7"/>
  <c r="H246" i="7"/>
  <c r="G245" i="7"/>
  <c r="F244" i="7"/>
  <c r="I243" i="7"/>
  <c r="H242" i="7"/>
  <c r="G241" i="7"/>
  <c r="D53" i="7"/>
  <c r="D54" i="7"/>
  <c r="N15" i="21"/>
  <c r="N16" i="21"/>
  <c r="N18" i="21" s="1"/>
  <c r="N17" i="21"/>
  <c r="N20" i="21"/>
  <c r="J15" i="21"/>
  <c r="J16" i="21"/>
  <c r="J18" i="21" s="1"/>
  <c r="J17" i="21"/>
  <c r="J20" i="21"/>
  <c r="F15" i="21"/>
  <c r="F16" i="21"/>
  <c r="F18" i="21" s="1"/>
  <c r="F17" i="21"/>
  <c r="F20" i="21"/>
  <c r="M20" i="21"/>
  <c r="E17" i="21"/>
  <c r="L20" i="21"/>
  <c r="D256" i="7" l="1"/>
  <c r="E256" i="7" s="1"/>
  <c r="D257" i="7"/>
  <c r="E257" i="7" s="1"/>
  <c r="L42" i="7" l="1"/>
  <c r="L41" i="7"/>
  <c r="L44" i="7"/>
  <c r="L43" i="7"/>
  <c r="B28" i="7"/>
  <c r="B27" i="7"/>
  <c r="B23" i="7"/>
  <c r="B14" i="7"/>
  <c r="G14" i="7" s="1"/>
  <c r="B12" i="7"/>
  <c r="G12" i="7" s="1"/>
  <c r="B11" i="7"/>
  <c r="G11" i="7" s="1"/>
  <c r="B8" i="7"/>
  <c r="G8" i="7" s="1"/>
  <c r="X13" i="7"/>
  <c r="W13" i="7"/>
  <c r="G23" i="7" l="1"/>
  <c r="C32" i="7"/>
  <c r="G28" i="7"/>
  <c r="H28" i="7" s="1"/>
  <c r="C29" i="7"/>
  <c r="G27" i="7"/>
  <c r="H27" i="7" s="1"/>
  <c r="C31" i="7"/>
  <c r="B30" i="7"/>
  <c r="G1026" i="24"/>
  <c r="J1026" i="24" s="1"/>
  <c r="E1026" i="24"/>
  <c r="D1026" i="24"/>
  <c r="C1026" i="24"/>
  <c r="B1026" i="24"/>
  <c r="G1025" i="24"/>
  <c r="E1025" i="24"/>
  <c r="D1025" i="24"/>
  <c r="C1025" i="24"/>
  <c r="B1025" i="24"/>
  <c r="G1024" i="24"/>
  <c r="E1024" i="24"/>
  <c r="D1024" i="24"/>
  <c r="C1024" i="24"/>
  <c r="B1024" i="24"/>
  <c r="G1023" i="24"/>
  <c r="K1023" i="24" s="1"/>
  <c r="E1023" i="24"/>
  <c r="D1023" i="24"/>
  <c r="C1023" i="24"/>
  <c r="B1023" i="24"/>
  <c r="G1022" i="24"/>
  <c r="H1022" i="24" s="1"/>
  <c r="E1022" i="24"/>
  <c r="D1022" i="24"/>
  <c r="C1022" i="24"/>
  <c r="B1022" i="24"/>
  <c r="G1021" i="24"/>
  <c r="K1021" i="24" s="1"/>
  <c r="E1021" i="24"/>
  <c r="D1021" i="24"/>
  <c r="C1021" i="24"/>
  <c r="B1021" i="24"/>
  <c r="G1020" i="24"/>
  <c r="K1020" i="24" s="1"/>
  <c r="E1020" i="24"/>
  <c r="D1020" i="24"/>
  <c r="C1020" i="24"/>
  <c r="B1020" i="24"/>
  <c r="G1019" i="24"/>
  <c r="K1019" i="24" s="1"/>
  <c r="E1019" i="24"/>
  <c r="D1019" i="24"/>
  <c r="C1019" i="24"/>
  <c r="B1019" i="24"/>
  <c r="G1018" i="24"/>
  <c r="H1018" i="24" s="1"/>
  <c r="E1018" i="24"/>
  <c r="D1018" i="24"/>
  <c r="C1018" i="24"/>
  <c r="B1018" i="24"/>
  <c r="G1017" i="24"/>
  <c r="K1017" i="24" s="1"/>
  <c r="E1017" i="24"/>
  <c r="D1017" i="24"/>
  <c r="C1017" i="24"/>
  <c r="B1017" i="24"/>
  <c r="G1016" i="24"/>
  <c r="K1016" i="24" s="1"/>
  <c r="E1016" i="24"/>
  <c r="D1016" i="24"/>
  <c r="C1016" i="24"/>
  <c r="B1016" i="24"/>
  <c r="G1015" i="24"/>
  <c r="K1015" i="24" s="1"/>
  <c r="E1015" i="24"/>
  <c r="D1015" i="24"/>
  <c r="C1015" i="24"/>
  <c r="B1015" i="24"/>
  <c r="G1014" i="24"/>
  <c r="E1014" i="24"/>
  <c r="D1014" i="24"/>
  <c r="C1014" i="24"/>
  <c r="B1014" i="24"/>
  <c r="G1013" i="24"/>
  <c r="E1013" i="24"/>
  <c r="D1013" i="24"/>
  <c r="C1013" i="24"/>
  <c r="B1013" i="24"/>
  <c r="G1012" i="24"/>
  <c r="K1012" i="24" s="1"/>
  <c r="E1012" i="24"/>
  <c r="D1012" i="24"/>
  <c r="C1012" i="24"/>
  <c r="B1012" i="24"/>
  <c r="G1011" i="24"/>
  <c r="E1011" i="24"/>
  <c r="D1011" i="24"/>
  <c r="C1011" i="24"/>
  <c r="B1011" i="24"/>
  <c r="G1010" i="24"/>
  <c r="I1010" i="24" s="1"/>
  <c r="E1010" i="24"/>
  <c r="D1010" i="24"/>
  <c r="C1010" i="24"/>
  <c r="B1010" i="24"/>
  <c r="G1009" i="24"/>
  <c r="H1009" i="24" s="1"/>
  <c r="E1009" i="24"/>
  <c r="D1009" i="24"/>
  <c r="C1009" i="24"/>
  <c r="B1009" i="24"/>
  <c r="G1008" i="24"/>
  <c r="K1008" i="24" s="1"/>
  <c r="E1008" i="24"/>
  <c r="D1008" i="24"/>
  <c r="C1008" i="24"/>
  <c r="B1008" i="24"/>
  <c r="G1007" i="24"/>
  <c r="K1007" i="24" s="1"/>
  <c r="E1007" i="24"/>
  <c r="D1007" i="24"/>
  <c r="C1007" i="24"/>
  <c r="B1007" i="24"/>
  <c r="G1006" i="24"/>
  <c r="J1006" i="24" s="1"/>
  <c r="E1006" i="24"/>
  <c r="D1006" i="24"/>
  <c r="C1006" i="24"/>
  <c r="B1006" i="24"/>
  <c r="G1005" i="24"/>
  <c r="J1005" i="24" s="1"/>
  <c r="E1005" i="24"/>
  <c r="D1005" i="24"/>
  <c r="C1005" i="24"/>
  <c r="B1005" i="24"/>
  <c r="G1004" i="24"/>
  <c r="K1004" i="24" s="1"/>
  <c r="E1004" i="24"/>
  <c r="D1004" i="24"/>
  <c r="C1004" i="24"/>
  <c r="B1004" i="24"/>
  <c r="G1003" i="24"/>
  <c r="K1003" i="24" s="1"/>
  <c r="E1003" i="24"/>
  <c r="D1003" i="24"/>
  <c r="C1003" i="24"/>
  <c r="B1003" i="24"/>
  <c r="G1002" i="24"/>
  <c r="E1002" i="24"/>
  <c r="D1002" i="24"/>
  <c r="C1002" i="24"/>
  <c r="B1002" i="24"/>
  <c r="G1001" i="24"/>
  <c r="J1001" i="24" s="1"/>
  <c r="E1001" i="24"/>
  <c r="D1001" i="24"/>
  <c r="C1001" i="24"/>
  <c r="B1001" i="24"/>
  <c r="G1000" i="24"/>
  <c r="E1000" i="24"/>
  <c r="D1000" i="24"/>
  <c r="C1000" i="24"/>
  <c r="B1000" i="24"/>
  <c r="G999" i="24"/>
  <c r="K999" i="24" s="1"/>
  <c r="E999" i="24"/>
  <c r="D999" i="24"/>
  <c r="C999" i="24"/>
  <c r="B999" i="24"/>
  <c r="G998" i="24"/>
  <c r="H998" i="24" s="1"/>
  <c r="E998" i="24"/>
  <c r="D998" i="24"/>
  <c r="C998" i="24"/>
  <c r="B998" i="24"/>
  <c r="G997" i="24"/>
  <c r="K997" i="24" s="1"/>
  <c r="E997" i="24"/>
  <c r="D997" i="24"/>
  <c r="C997" i="24"/>
  <c r="B997" i="24"/>
  <c r="G996" i="24"/>
  <c r="K996" i="24" s="1"/>
  <c r="E996" i="24"/>
  <c r="D996" i="24"/>
  <c r="C996" i="24"/>
  <c r="B996" i="24"/>
  <c r="G995" i="24"/>
  <c r="E995" i="24"/>
  <c r="D995" i="24"/>
  <c r="C995" i="24"/>
  <c r="B995" i="24"/>
  <c r="G994" i="24"/>
  <c r="E994" i="24"/>
  <c r="D994" i="24"/>
  <c r="C994" i="24"/>
  <c r="B994" i="24"/>
  <c r="G993" i="24"/>
  <c r="I993" i="24" s="1"/>
  <c r="E993" i="24"/>
  <c r="D993" i="24"/>
  <c r="C993" i="24"/>
  <c r="B993" i="24"/>
  <c r="G992" i="24"/>
  <c r="E992" i="24"/>
  <c r="D992" i="24"/>
  <c r="C992" i="24"/>
  <c r="B992" i="24"/>
  <c r="G991" i="24"/>
  <c r="K991" i="24" s="1"/>
  <c r="E991" i="24"/>
  <c r="D991" i="24"/>
  <c r="C991" i="24"/>
  <c r="B991" i="24"/>
  <c r="G990" i="24"/>
  <c r="H990" i="24" s="1"/>
  <c r="E990" i="24"/>
  <c r="D990" i="24"/>
  <c r="C990" i="24"/>
  <c r="B990" i="24"/>
  <c r="G989" i="24"/>
  <c r="E989" i="24"/>
  <c r="D989" i="24"/>
  <c r="C989" i="24"/>
  <c r="B989" i="24"/>
  <c r="G988" i="24"/>
  <c r="E988" i="24"/>
  <c r="D988" i="24"/>
  <c r="C988" i="24"/>
  <c r="B988" i="24"/>
  <c r="G987" i="24"/>
  <c r="K987" i="24" s="1"/>
  <c r="E987" i="24"/>
  <c r="D987" i="24"/>
  <c r="C987" i="24"/>
  <c r="B987" i="24"/>
  <c r="G986" i="24"/>
  <c r="E986" i="24"/>
  <c r="D986" i="24"/>
  <c r="C986" i="24"/>
  <c r="B986" i="24"/>
  <c r="G985" i="24"/>
  <c r="E985" i="24"/>
  <c r="D985" i="24"/>
  <c r="C985" i="24"/>
  <c r="B985" i="24"/>
  <c r="G984" i="24"/>
  <c r="K984" i="24" s="1"/>
  <c r="E984" i="24"/>
  <c r="D984" i="24"/>
  <c r="C984" i="24"/>
  <c r="B984" i="24"/>
  <c r="G983" i="24"/>
  <c r="E983" i="24"/>
  <c r="D983" i="24"/>
  <c r="C983" i="24"/>
  <c r="B983" i="24"/>
  <c r="G982" i="24"/>
  <c r="E982" i="24"/>
  <c r="D982" i="24"/>
  <c r="C982" i="24"/>
  <c r="B982" i="24"/>
  <c r="G981" i="24"/>
  <c r="H981" i="24" s="1"/>
  <c r="E981" i="24"/>
  <c r="D981" i="24"/>
  <c r="C981" i="24"/>
  <c r="B981" i="24"/>
  <c r="G980" i="24"/>
  <c r="E980" i="24"/>
  <c r="D980" i="24"/>
  <c r="C980" i="24"/>
  <c r="B980" i="24"/>
  <c r="G979" i="24"/>
  <c r="E979" i="24"/>
  <c r="D979" i="24"/>
  <c r="C979" i="24"/>
  <c r="B979" i="24"/>
  <c r="G978" i="24"/>
  <c r="I978" i="24" s="1"/>
  <c r="E978" i="24"/>
  <c r="D978" i="24"/>
  <c r="C978" i="24"/>
  <c r="B978" i="24"/>
  <c r="G977" i="24"/>
  <c r="I977" i="24" s="1"/>
  <c r="E977" i="24"/>
  <c r="D977" i="24"/>
  <c r="C977" i="24"/>
  <c r="B977" i="24"/>
  <c r="G976" i="24"/>
  <c r="E976" i="24"/>
  <c r="D976" i="24"/>
  <c r="C976" i="24"/>
  <c r="B976" i="24"/>
  <c r="G975" i="24"/>
  <c r="K975" i="24" s="1"/>
  <c r="E975" i="24"/>
  <c r="D975" i="24"/>
  <c r="C975" i="24"/>
  <c r="B975" i="24"/>
  <c r="G974" i="24"/>
  <c r="E974" i="24"/>
  <c r="D974" i="24"/>
  <c r="C974" i="24"/>
  <c r="B974" i="24"/>
  <c r="G973" i="24"/>
  <c r="I973" i="24" s="1"/>
  <c r="E973" i="24"/>
  <c r="D973" i="24"/>
  <c r="C973" i="24"/>
  <c r="B973" i="24"/>
  <c r="G972" i="24"/>
  <c r="E972" i="24"/>
  <c r="D972" i="24"/>
  <c r="C972" i="24"/>
  <c r="B972" i="24"/>
  <c r="G971" i="24"/>
  <c r="I971" i="24" s="1"/>
  <c r="E971" i="24"/>
  <c r="D971" i="24"/>
  <c r="C971" i="24"/>
  <c r="B971" i="24"/>
  <c r="G970" i="24"/>
  <c r="E970" i="24"/>
  <c r="D970" i="24"/>
  <c r="C970" i="24"/>
  <c r="B970" i="24"/>
  <c r="G969" i="24"/>
  <c r="E969" i="24"/>
  <c r="D969" i="24"/>
  <c r="C969" i="24"/>
  <c r="B969" i="24"/>
  <c r="G968" i="24"/>
  <c r="K968" i="24" s="1"/>
  <c r="E968" i="24"/>
  <c r="D968" i="24"/>
  <c r="C968" i="24"/>
  <c r="B968" i="24"/>
  <c r="G967" i="24"/>
  <c r="H967" i="24" s="1"/>
  <c r="E967" i="24"/>
  <c r="D967" i="24"/>
  <c r="C967" i="24"/>
  <c r="B967" i="24"/>
  <c r="G966" i="24"/>
  <c r="I966" i="24" s="1"/>
  <c r="E966" i="24"/>
  <c r="D966" i="24"/>
  <c r="C966" i="24"/>
  <c r="B966" i="24"/>
  <c r="G965" i="24"/>
  <c r="E965" i="24"/>
  <c r="D965" i="24"/>
  <c r="C965" i="24"/>
  <c r="B965" i="24"/>
  <c r="G964" i="24"/>
  <c r="E964" i="24"/>
  <c r="D964" i="24"/>
  <c r="C964" i="24"/>
  <c r="B964" i="24"/>
  <c r="G963" i="24"/>
  <c r="E963" i="24"/>
  <c r="D963" i="24"/>
  <c r="C963" i="24"/>
  <c r="B963" i="24"/>
  <c r="G962" i="24"/>
  <c r="K962" i="24" s="1"/>
  <c r="E962" i="24"/>
  <c r="D962" i="24"/>
  <c r="C962" i="24"/>
  <c r="B962" i="24"/>
  <c r="G961" i="24"/>
  <c r="K961" i="24" s="1"/>
  <c r="E961" i="24"/>
  <c r="D961" i="24"/>
  <c r="C961" i="24"/>
  <c r="B961" i="24"/>
  <c r="G960" i="24"/>
  <c r="K960" i="24" s="1"/>
  <c r="E960" i="24"/>
  <c r="D960" i="24"/>
  <c r="C960" i="24"/>
  <c r="B960" i="24"/>
  <c r="G959" i="24"/>
  <c r="I959" i="24" s="1"/>
  <c r="E959" i="24"/>
  <c r="D959" i="24"/>
  <c r="C959" i="24"/>
  <c r="B959" i="24"/>
  <c r="G958" i="24"/>
  <c r="E958" i="24"/>
  <c r="D958" i="24"/>
  <c r="C958" i="24"/>
  <c r="B958" i="24"/>
  <c r="G957" i="24"/>
  <c r="E957" i="24"/>
  <c r="D957" i="24"/>
  <c r="C957" i="24"/>
  <c r="B957" i="24"/>
  <c r="G956" i="24"/>
  <c r="E956" i="24"/>
  <c r="D956" i="24"/>
  <c r="C956" i="24"/>
  <c r="B956" i="24"/>
  <c r="G955" i="24"/>
  <c r="E955" i="24"/>
  <c r="D955" i="24"/>
  <c r="C955" i="24"/>
  <c r="B955" i="24"/>
  <c r="G954" i="24"/>
  <c r="E954" i="24"/>
  <c r="D954" i="24"/>
  <c r="C954" i="24"/>
  <c r="B954" i="24"/>
  <c r="G953" i="24"/>
  <c r="E953" i="24"/>
  <c r="D953" i="24"/>
  <c r="C953" i="24"/>
  <c r="B953" i="24"/>
  <c r="G952" i="24"/>
  <c r="E952" i="24"/>
  <c r="D952" i="24"/>
  <c r="C952" i="24"/>
  <c r="B952" i="24"/>
  <c r="G951" i="24"/>
  <c r="J951" i="24" s="1"/>
  <c r="E951" i="24"/>
  <c r="D951" i="24"/>
  <c r="C951" i="24"/>
  <c r="B951" i="24"/>
  <c r="G950" i="24"/>
  <c r="E950" i="24"/>
  <c r="D950" i="24"/>
  <c r="C950" i="24"/>
  <c r="B950" i="24"/>
  <c r="G949" i="24"/>
  <c r="H949" i="24" s="1"/>
  <c r="E949" i="24"/>
  <c r="D949" i="24"/>
  <c r="C949" i="24"/>
  <c r="B949" i="24"/>
  <c r="G948" i="24"/>
  <c r="E948" i="24"/>
  <c r="D948" i="24"/>
  <c r="C948" i="24"/>
  <c r="B948" i="24"/>
  <c r="G947" i="24"/>
  <c r="K947" i="24" s="1"/>
  <c r="E947" i="24"/>
  <c r="D947" i="24"/>
  <c r="C947" i="24"/>
  <c r="B947" i="24"/>
  <c r="G946" i="24"/>
  <c r="E946" i="24"/>
  <c r="D946" i="24"/>
  <c r="C946" i="24"/>
  <c r="B946" i="24"/>
  <c r="G945" i="24"/>
  <c r="K945" i="24" s="1"/>
  <c r="E945" i="24"/>
  <c r="D945" i="24"/>
  <c r="C945" i="24"/>
  <c r="B945" i="24"/>
  <c r="G944" i="24"/>
  <c r="E944" i="24"/>
  <c r="D944" i="24"/>
  <c r="C944" i="24"/>
  <c r="B944" i="24"/>
  <c r="G943" i="24"/>
  <c r="K943" i="24" s="1"/>
  <c r="E943" i="24"/>
  <c r="D943" i="24"/>
  <c r="C943" i="24"/>
  <c r="B943" i="24"/>
  <c r="G942" i="24"/>
  <c r="J942" i="24" s="1"/>
  <c r="E942" i="24"/>
  <c r="D942" i="24"/>
  <c r="C942" i="24"/>
  <c r="B942" i="24"/>
  <c r="G941" i="24"/>
  <c r="E941" i="24"/>
  <c r="D941" i="24"/>
  <c r="C941" i="24"/>
  <c r="B941" i="24"/>
  <c r="G940" i="24"/>
  <c r="E940" i="24"/>
  <c r="D940" i="24"/>
  <c r="C940" i="24"/>
  <c r="B940" i="24"/>
  <c r="G939" i="24"/>
  <c r="J939" i="24" s="1"/>
  <c r="E939" i="24"/>
  <c r="D939" i="24"/>
  <c r="C939" i="24"/>
  <c r="B939" i="24"/>
  <c r="G938" i="24"/>
  <c r="E938" i="24"/>
  <c r="D938" i="24"/>
  <c r="C938" i="24"/>
  <c r="B938" i="24"/>
  <c r="G937" i="24"/>
  <c r="E937" i="24"/>
  <c r="D937" i="24"/>
  <c r="C937" i="24"/>
  <c r="B937" i="24"/>
  <c r="G936" i="24"/>
  <c r="E936" i="24"/>
  <c r="D936" i="24"/>
  <c r="C936" i="24"/>
  <c r="B936" i="24"/>
  <c r="G935" i="24"/>
  <c r="E935" i="24"/>
  <c r="D935" i="24"/>
  <c r="C935" i="24"/>
  <c r="B935" i="24"/>
  <c r="G934" i="24"/>
  <c r="K934" i="24" s="1"/>
  <c r="E934" i="24"/>
  <c r="D934" i="24"/>
  <c r="C934" i="24"/>
  <c r="B934" i="24"/>
  <c r="G933" i="24"/>
  <c r="E933" i="24"/>
  <c r="D933" i="24"/>
  <c r="C933" i="24"/>
  <c r="B933" i="24"/>
  <c r="G932" i="24"/>
  <c r="E932" i="24"/>
  <c r="D932" i="24"/>
  <c r="C932" i="24"/>
  <c r="B932" i="24"/>
  <c r="G931" i="24"/>
  <c r="H931" i="24" s="1"/>
  <c r="E931" i="24"/>
  <c r="D931" i="24"/>
  <c r="C931" i="24"/>
  <c r="B931" i="24"/>
  <c r="G930" i="24"/>
  <c r="K930" i="24" s="1"/>
  <c r="E930" i="24"/>
  <c r="D930" i="24"/>
  <c r="C930" i="24"/>
  <c r="B930" i="24"/>
  <c r="G929" i="24"/>
  <c r="E929" i="24"/>
  <c r="D929" i="24"/>
  <c r="C929" i="24"/>
  <c r="B929" i="24"/>
  <c r="G928" i="24"/>
  <c r="E928" i="24"/>
  <c r="D928" i="24"/>
  <c r="C928" i="24"/>
  <c r="B928" i="24"/>
  <c r="G927" i="24"/>
  <c r="J927" i="24" s="1"/>
  <c r="E927" i="24"/>
  <c r="D927" i="24"/>
  <c r="C927" i="24"/>
  <c r="B927" i="24"/>
  <c r="G926" i="24"/>
  <c r="E926" i="24"/>
  <c r="D926" i="24"/>
  <c r="C926" i="24"/>
  <c r="B926" i="24"/>
  <c r="G925" i="24"/>
  <c r="J925" i="24" s="1"/>
  <c r="E925" i="24"/>
  <c r="D925" i="24"/>
  <c r="C925" i="24"/>
  <c r="B925" i="24"/>
  <c r="G924" i="24"/>
  <c r="H924" i="24" s="1"/>
  <c r="E924" i="24"/>
  <c r="D924" i="24"/>
  <c r="C924" i="24"/>
  <c r="B924" i="24"/>
  <c r="G923" i="24"/>
  <c r="E923" i="24"/>
  <c r="D923" i="24"/>
  <c r="C923" i="24"/>
  <c r="B923" i="24"/>
  <c r="G922" i="24"/>
  <c r="E922" i="24"/>
  <c r="D922" i="24"/>
  <c r="C922" i="24"/>
  <c r="B922" i="24"/>
  <c r="G921" i="24"/>
  <c r="J921" i="24" s="1"/>
  <c r="E921" i="24"/>
  <c r="D921" i="24"/>
  <c r="C921" i="24"/>
  <c r="B921" i="24"/>
  <c r="G920" i="24"/>
  <c r="E920" i="24"/>
  <c r="D920" i="24"/>
  <c r="C920" i="24"/>
  <c r="B920" i="24"/>
  <c r="G919" i="24"/>
  <c r="J919" i="24" s="1"/>
  <c r="E919" i="24"/>
  <c r="D919" i="24"/>
  <c r="C919" i="24"/>
  <c r="B919" i="24"/>
  <c r="G918" i="24"/>
  <c r="K918" i="24" s="1"/>
  <c r="E918" i="24"/>
  <c r="D918" i="24"/>
  <c r="C918" i="24"/>
  <c r="B918" i="24"/>
  <c r="G917" i="24"/>
  <c r="E917" i="24"/>
  <c r="D917" i="24"/>
  <c r="C917" i="24"/>
  <c r="B917" i="24"/>
  <c r="G916" i="24"/>
  <c r="H916" i="24" s="1"/>
  <c r="E916" i="24"/>
  <c r="D916" i="24"/>
  <c r="C916" i="24"/>
  <c r="B916" i="24"/>
  <c r="G915" i="24"/>
  <c r="E915" i="24"/>
  <c r="D915" i="24"/>
  <c r="C915" i="24"/>
  <c r="B915" i="24"/>
  <c r="G914" i="24"/>
  <c r="E914" i="24"/>
  <c r="D914" i="24"/>
  <c r="C914" i="24"/>
  <c r="B914" i="24"/>
  <c r="G913" i="24"/>
  <c r="E913" i="24"/>
  <c r="D913" i="24"/>
  <c r="C913" i="24"/>
  <c r="B913" i="24"/>
  <c r="G912" i="24"/>
  <c r="E912" i="24"/>
  <c r="D912" i="24"/>
  <c r="C912" i="24"/>
  <c r="B912" i="24"/>
  <c r="G911" i="24"/>
  <c r="E911" i="24"/>
  <c r="D911" i="24"/>
  <c r="C911" i="24"/>
  <c r="B911" i="24"/>
  <c r="G910" i="24"/>
  <c r="E910" i="24"/>
  <c r="D910" i="24"/>
  <c r="C910" i="24"/>
  <c r="B910" i="24"/>
  <c r="G909" i="24"/>
  <c r="H909" i="24" s="1"/>
  <c r="E909" i="24"/>
  <c r="D909" i="24"/>
  <c r="C909" i="24"/>
  <c r="B909" i="24"/>
  <c r="G908" i="24"/>
  <c r="E908" i="24"/>
  <c r="D908" i="24"/>
  <c r="C908" i="24"/>
  <c r="B908" i="24"/>
  <c r="G907" i="24"/>
  <c r="I907" i="24" s="1"/>
  <c r="E907" i="24"/>
  <c r="D907" i="24"/>
  <c r="C907" i="24"/>
  <c r="B907" i="24"/>
  <c r="G906" i="24"/>
  <c r="I906" i="24" s="1"/>
  <c r="E906" i="24"/>
  <c r="D906" i="24"/>
  <c r="C906" i="24"/>
  <c r="B906" i="24"/>
  <c r="G905" i="24"/>
  <c r="J905" i="24" s="1"/>
  <c r="E905" i="24"/>
  <c r="D905" i="24"/>
  <c r="C905" i="24"/>
  <c r="B905" i="24"/>
  <c r="G904" i="24"/>
  <c r="E904" i="24"/>
  <c r="D904" i="24"/>
  <c r="C904" i="24"/>
  <c r="B904" i="24"/>
  <c r="G903" i="24"/>
  <c r="H903" i="24" s="1"/>
  <c r="E903" i="24"/>
  <c r="D903" i="24"/>
  <c r="C903" i="24"/>
  <c r="B903" i="24"/>
  <c r="G902" i="24"/>
  <c r="E902" i="24"/>
  <c r="D902" i="24"/>
  <c r="C902" i="24"/>
  <c r="B902" i="24"/>
  <c r="G901" i="24"/>
  <c r="J901" i="24" s="1"/>
  <c r="E901" i="24"/>
  <c r="D901" i="24"/>
  <c r="C901" i="24"/>
  <c r="B901" i="24"/>
  <c r="G900" i="24"/>
  <c r="E900" i="24"/>
  <c r="D900" i="24"/>
  <c r="C900" i="24"/>
  <c r="B900" i="24"/>
  <c r="G899" i="24"/>
  <c r="I899" i="24" s="1"/>
  <c r="E899" i="24"/>
  <c r="D899" i="24"/>
  <c r="C899" i="24"/>
  <c r="B899" i="24"/>
  <c r="G898" i="24"/>
  <c r="E898" i="24"/>
  <c r="D898" i="24"/>
  <c r="C898" i="24"/>
  <c r="B898" i="24"/>
  <c r="G897" i="24"/>
  <c r="J897" i="24" s="1"/>
  <c r="E897" i="24"/>
  <c r="D897" i="24"/>
  <c r="C897" i="24"/>
  <c r="B897" i="24"/>
  <c r="G896" i="24"/>
  <c r="E896" i="24"/>
  <c r="D896" i="24"/>
  <c r="C896" i="24"/>
  <c r="B896" i="24"/>
  <c r="G895" i="24"/>
  <c r="K895" i="24" s="1"/>
  <c r="E895" i="24"/>
  <c r="D895" i="24"/>
  <c r="C895" i="24"/>
  <c r="B895" i="24"/>
  <c r="G894" i="24"/>
  <c r="E894" i="24"/>
  <c r="D894" i="24"/>
  <c r="C894" i="24"/>
  <c r="B894" i="24"/>
  <c r="G893" i="24"/>
  <c r="I893" i="24" s="1"/>
  <c r="E893" i="24"/>
  <c r="D893" i="24"/>
  <c r="C893" i="24"/>
  <c r="B893" i="24"/>
  <c r="G892" i="24"/>
  <c r="E892" i="24"/>
  <c r="D892" i="24"/>
  <c r="C892" i="24"/>
  <c r="B892" i="24"/>
  <c r="G891" i="24"/>
  <c r="K891" i="24" s="1"/>
  <c r="E891" i="24"/>
  <c r="D891" i="24"/>
  <c r="C891" i="24"/>
  <c r="B891" i="24"/>
  <c r="G890" i="24"/>
  <c r="E890" i="24"/>
  <c r="D890" i="24"/>
  <c r="C890" i="24"/>
  <c r="B890" i="24"/>
  <c r="G889" i="24"/>
  <c r="I889" i="24" s="1"/>
  <c r="E889" i="24"/>
  <c r="D889" i="24"/>
  <c r="C889" i="24"/>
  <c r="B889" i="24"/>
  <c r="G888" i="24"/>
  <c r="K888" i="24" s="1"/>
  <c r="E888" i="24"/>
  <c r="D888" i="24"/>
  <c r="C888" i="24"/>
  <c r="B888" i="24"/>
  <c r="G887" i="24"/>
  <c r="K887" i="24" s="1"/>
  <c r="E887" i="24"/>
  <c r="D887" i="24"/>
  <c r="C887" i="24"/>
  <c r="B887" i="24"/>
  <c r="G886" i="24"/>
  <c r="I886" i="24" s="1"/>
  <c r="E886" i="24"/>
  <c r="D886" i="24"/>
  <c r="C886" i="24"/>
  <c r="B886" i="24"/>
  <c r="G885" i="24"/>
  <c r="E885" i="24"/>
  <c r="D885" i="24"/>
  <c r="C885" i="24"/>
  <c r="B885" i="24"/>
  <c r="G884" i="24"/>
  <c r="K884" i="24" s="1"/>
  <c r="E884" i="24"/>
  <c r="D884" i="24"/>
  <c r="C884" i="24"/>
  <c r="B884" i="24"/>
  <c r="G883" i="24"/>
  <c r="K883" i="24" s="1"/>
  <c r="E883" i="24"/>
  <c r="D883" i="24"/>
  <c r="C883" i="24"/>
  <c r="B883" i="24"/>
  <c r="G882" i="24"/>
  <c r="E882" i="24"/>
  <c r="D882" i="24"/>
  <c r="C882" i="24"/>
  <c r="B882" i="24"/>
  <c r="G881" i="24"/>
  <c r="I881" i="24" s="1"/>
  <c r="E881" i="24"/>
  <c r="D881" i="24"/>
  <c r="C881" i="24"/>
  <c r="B881" i="24"/>
  <c r="G880" i="24"/>
  <c r="E880" i="24"/>
  <c r="D880" i="24"/>
  <c r="C880" i="24"/>
  <c r="B880" i="24"/>
  <c r="G879" i="24"/>
  <c r="K879" i="24" s="1"/>
  <c r="E879" i="24"/>
  <c r="D879" i="24"/>
  <c r="C879" i="24"/>
  <c r="B879" i="24"/>
  <c r="G878" i="24"/>
  <c r="I878" i="24" s="1"/>
  <c r="E878" i="24"/>
  <c r="D878" i="24"/>
  <c r="C878" i="24"/>
  <c r="B878" i="24"/>
  <c r="G877" i="24"/>
  <c r="E877" i="24"/>
  <c r="D877" i="24"/>
  <c r="C877" i="24"/>
  <c r="B877" i="24"/>
  <c r="G876" i="24"/>
  <c r="E876" i="24"/>
  <c r="D876" i="24"/>
  <c r="C876" i="24"/>
  <c r="B876" i="24"/>
  <c r="G875" i="24"/>
  <c r="E875" i="24"/>
  <c r="D875" i="24"/>
  <c r="C875" i="24"/>
  <c r="B875" i="24"/>
  <c r="G874" i="24"/>
  <c r="E874" i="24"/>
  <c r="D874" i="24"/>
  <c r="C874" i="24"/>
  <c r="B874" i="24"/>
  <c r="G873" i="24"/>
  <c r="E873" i="24"/>
  <c r="D873" i="24"/>
  <c r="C873" i="24"/>
  <c r="B873" i="24"/>
  <c r="G872" i="24"/>
  <c r="E872" i="24"/>
  <c r="D872" i="24"/>
  <c r="C872" i="24"/>
  <c r="B872" i="24"/>
  <c r="G871" i="24"/>
  <c r="K871" i="24" s="1"/>
  <c r="E871" i="24"/>
  <c r="D871" i="24"/>
  <c r="C871" i="24"/>
  <c r="B871" i="24"/>
  <c r="G870" i="24"/>
  <c r="E870" i="24"/>
  <c r="D870" i="24"/>
  <c r="C870" i="24"/>
  <c r="B870" i="24"/>
  <c r="G869" i="24"/>
  <c r="E869" i="24"/>
  <c r="D869" i="24"/>
  <c r="C869" i="24"/>
  <c r="B869" i="24"/>
  <c r="G868" i="24"/>
  <c r="E868" i="24"/>
  <c r="D868" i="24"/>
  <c r="C868" i="24"/>
  <c r="B868" i="24"/>
  <c r="G867" i="24"/>
  <c r="K867" i="24" s="1"/>
  <c r="E867" i="24"/>
  <c r="D867" i="24"/>
  <c r="C867" i="24"/>
  <c r="B867" i="24"/>
  <c r="G866" i="24"/>
  <c r="E866" i="24"/>
  <c r="D866" i="24"/>
  <c r="C866" i="24"/>
  <c r="B866" i="24"/>
  <c r="G865" i="24"/>
  <c r="H865" i="24" s="1"/>
  <c r="E865" i="24"/>
  <c r="D865" i="24"/>
  <c r="C865" i="24"/>
  <c r="B865" i="24"/>
  <c r="G864" i="24"/>
  <c r="E864" i="24"/>
  <c r="D864" i="24"/>
  <c r="C864" i="24"/>
  <c r="B864" i="24"/>
  <c r="G863" i="24"/>
  <c r="K863" i="24" s="1"/>
  <c r="E863" i="24"/>
  <c r="D863" i="24"/>
  <c r="C863" i="24"/>
  <c r="B863" i="24"/>
  <c r="G862" i="24"/>
  <c r="J862" i="24" s="1"/>
  <c r="E862" i="24"/>
  <c r="D862" i="24"/>
  <c r="C862" i="24"/>
  <c r="B862" i="24"/>
  <c r="G861" i="24"/>
  <c r="J861" i="24" s="1"/>
  <c r="E861" i="24"/>
  <c r="D861" i="24"/>
  <c r="C861" i="24"/>
  <c r="B861" i="24"/>
  <c r="G860" i="24"/>
  <c r="E860" i="24"/>
  <c r="D860" i="24"/>
  <c r="C860" i="24"/>
  <c r="B860" i="24"/>
  <c r="G859" i="24"/>
  <c r="E859" i="24"/>
  <c r="D859" i="24"/>
  <c r="C859" i="24"/>
  <c r="B859" i="24"/>
  <c r="G858" i="24"/>
  <c r="E858" i="24"/>
  <c r="D858" i="24"/>
  <c r="C858" i="24"/>
  <c r="B858" i="24"/>
  <c r="G857" i="24"/>
  <c r="H857" i="24" s="1"/>
  <c r="E857" i="24"/>
  <c r="D857" i="24"/>
  <c r="C857" i="24"/>
  <c r="B857" i="24"/>
  <c r="G856" i="24"/>
  <c r="E856" i="24"/>
  <c r="D856" i="24"/>
  <c r="C856" i="24"/>
  <c r="B856" i="24"/>
  <c r="G855" i="24"/>
  <c r="K855" i="24" s="1"/>
  <c r="E855" i="24"/>
  <c r="D855" i="24"/>
  <c r="C855" i="24"/>
  <c r="B855" i="24"/>
  <c r="G854" i="24"/>
  <c r="J854" i="24" s="1"/>
  <c r="E854" i="24"/>
  <c r="D854" i="24"/>
  <c r="C854" i="24"/>
  <c r="B854" i="24"/>
  <c r="G853" i="24"/>
  <c r="E853" i="24"/>
  <c r="D853" i="24"/>
  <c r="C853" i="24"/>
  <c r="B853" i="24"/>
  <c r="G852" i="24"/>
  <c r="K852" i="24" s="1"/>
  <c r="E852" i="24"/>
  <c r="D852" i="24"/>
  <c r="C852" i="24"/>
  <c r="B852" i="24"/>
  <c r="G851" i="24"/>
  <c r="K851" i="24" s="1"/>
  <c r="E851" i="24"/>
  <c r="D851" i="24"/>
  <c r="C851" i="24"/>
  <c r="B851" i="24"/>
  <c r="G850" i="24"/>
  <c r="E850" i="24"/>
  <c r="D850" i="24"/>
  <c r="C850" i="24"/>
  <c r="B850" i="24"/>
  <c r="G849" i="24"/>
  <c r="E849" i="24"/>
  <c r="D849" i="24"/>
  <c r="C849" i="24"/>
  <c r="B849" i="24"/>
  <c r="G848" i="24"/>
  <c r="K848" i="24" s="1"/>
  <c r="E848" i="24"/>
  <c r="D848" i="24"/>
  <c r="C848" i="24"/>
  <c r="B848" i="24"/>
  <c r="G847" i="24"/>
  <c r="K847" i="24" s="1"/>
  <c r="E847" i="24"/>
  <c r="D847" i="24"/>
  <c r="C847" i="24"/>
  <c r="B847" i="24"/>
  <c r="G846" i="24"/>
  <c r="E846" i="24"/>
  <c r="D846" i="24"/>
  <c r="C846" i="24"/>
  <c r="B846" i="24"/>
  <c r="G845" i="24"/>
  <c r="I845" i="24" s="1"/>
  <c r="E845" i="24"/>
  <c r="D845" i="24"/>
  <c r="C845" i="24"/>
  <c r="B845" i="24"/>
  <c r="G844" i="24"/>
  <c r="E844" i="24"/>
  <c r="D844" i="24"/>
  <c r="C844" i="24"/>
  <c r="B844" i="24"/>
  <c r="G843" i="24"/>
  <c r="E843" i="24"/>
  <c r="D843" i="24"/>
  <c r="C843" i="24"/>
  <c r="B843" i="24"/>
  <c r="G842" i="24"/>
  <c r="I842" i="24" s="1"/>
  <c r="E842" i="24"/>
  <c r="D842" i="24"/>
  <c r="C842" i="24"/>
  <c r="B842" i="24"/>
  <c r="G841" i="24"/>
  <c r="J841" i="24" s="1"/>
  <c r="E841" i="24"/>
  <c r="D841" i="24"/>
  <c r="C841" i="24"/>
  <c r="B841" i="24"/>
  <c r="G840" i="24"/>
  <c r="K840" i="24" s="1"/>
  <c r="E840" i="24"/>
  <c r="D840" i="24"/>
  <c r="C840" i="24"/>
  <c r="B840" i="24"/>
  <c r="G839" i="24"/>
  <c r="K839" i="24" s="1"/>
  <c r="E839" i="24"/>
  <c r="D839" i="24"/>
  <c r="C839" i="24"/>
  <c r="B839" i="24"/>
  <c r="G838" i="24"/>
  <c r="H838" i="24" s="1"/>
  <c r="E838" i="24"/>
  <c r="D838" i="24"/>
  <c r="C838" i="24"/>
  <c r="B838" i="24"/>
  <c r="G837" i="24"/>
  <c r="K837" i="24" s="1"/>
  <c r="E837" i="24"/>
  <c r="D837" i="24"/>
  <c r="C837" i="24"/>
  <c r="B837" i="24"/>
  <c r="G836" i="24"/>
  <c r="E836" i="24"/>
  <c r="D836" i="24"/>
  <c r="C836" i="24"/>
  <c r="B836" i="24"/>
  <c r="G835" i="24"/>
  <c r="K835" i="24" s="1"/>
  <c r="E835" i="24"/>
  <c r="D835" i="24"/>
  <c r="C835" i="24"/>
  <c r="B835" i="24"/>
  <c r="G834" i="24"/>
  <c r="E834" i="24"/>
  <c r="D834" i="24"/>
  <c r="C834" i="24"/>
  <c r="B834" i="24"/>
  <c r="G833" i="24"/>
  <c r="I833" i="24" s="1"/>
  <c r="E833" i="24"/>
  <c r="D833" i="24"/>
  <c r="C833" i="24"/>
  <c r="B833" i="24"/>
  <c r="G832" i="24"/>
  <c r="E832" i="24"/>
  <c r="D832" i="24"/>
  <c r="C832" i="24"/>
  <c r="B832" i="24"/>
  <c r="G831" i="24"/>
  <c r="E831" i="24"/>
  <c r="D831" i="24"/>
  <c r="C831" i="24"/>
  <c r="B831" i="24"/>
  <c r="G830" i="24"/>
  <c r="E830" i="24"/>
  <c r="D830" i="24"/>
  <c r="C830" i="24"/>
  <c r="B830" i="24"/>
  <c r="G829" i="24"/>
  <c r="E829" i="24"/>
  <c r="D829" i="24"/>
  <c r="C829" i="24"/>
  <c r="B829" i="24"/>
  <c r="G828" i="24"/>
  <c r="K828" i="24" s="1"/>
  <c r="E828" i="24"/>
  <c r="D828" i="24"/>
  <c r="C828" i="24"/>
  <c r="B828" i="24"/>
  <c r="G827" i="24"/>
  <c r="E827" i="24"/>
  <c r="D827" i="24"/>
  <c r="C827" i="24"/>
  <c r="B827" i="24"/>
  <c r="G826" i="24"/>
  <c r="H826" i="24" s="1"/>
  <c r="E826" i="24"/>
  <c r="D826" i="24"/>
  <c r="C826" i="24"/>
  <c r="B826" i="24"/>
  <c r="G825" i="24"/>
  <c r="E825" i="24"/>
  <c r="D825" i="24"/>
  <c r="C825" i="24"/>
  <c r="B825" i="24"/>
  <c r="G824" i="24"/>
  <c r="K824" i="24" s="1"/>
  <c r="E824" i="24"/>
  <c r="D824" i="24"/>
  <c r="C824" i="24"/>
  <c r="B824" i="24"/>
  <c r="G823" i="24"/>
  <c r="K823" i="24" s="1"/>
  <c r="E823" i="24"/>
  <c r="D823" i="24"/>
  <c r="C823" i="24"/>
  <c r="B823" i="24"/>
  <c r="G822" i="24"/>
  <c r="E822" i="24"/>
  <c r="D822" i="24"/>
  <c r="C822" i="24"/>
  <c r="B822" i="24"/>
  <c r="G821" i="24"/>
  <c r="I821" i="24" s="1"/>
  <c r="E821" i="24"/>
  <c r="D821" i="24"/>
  <c r="C821" i="24"/>
  <c r="B821" i="24"/>
  <c r="G820" i="24"/>
  <c r="E820" i="24"/>
  <c r="D820" i="24"/>
  <c r="C820" i="24"/>
  <c r="B820" i="24"/>
  <c r="G819" i="24"/>
  <c r="K819" i="24" s="1"/>
  <c r="E819" i="24"/>
  <c r="D819" i="24"/>
  <c r="C819" i="24"/>
  <c r="B819" i="24"/>
  <c r="G818" i="24"/>
  <c r="E818" i="24"/>
  <c r="D818" i="24"/>
  <c r="C818" i="24"/>
  <c r="B818" i="24"/>
  <c r="G817" i="24"/>
  <c r="E817" i="24"/>
  <c r="D817" i="24"/>
  <c r="C817" i="24"/>
  <c r="B817" i="24"/>
  <c r="G816" i="24"/>
  <c r="K816" i="24" s="1"/>
  <c r="E816" i="24"/>
  <c r="D816" i="24"/>
  <c r="C816" i="24"/>
  <c r="B816" i="24"/>
  <c r="G815" i="24"/>
  <c r="I815" i="24" s="1"/>
  <c r="E815" i="24"/>
  <c r="D815" i="24"/>
  <c r="C815" i="24"/>
  <c r="B815" i="24"/>
  <c r="G814" i="24"/>
  <c r="E814" i="24"/>
  <c r="D814" i="24"/>
  <c r="C814" i="24"/>
  <c r="B814" i="24"/>
  <c r="G813" i="24"/>
  <c r="E813" i="24"/>
  <c r="D813" i="24"/>
  <c r="C813" i="24"/>
  <c r="B813" i="24"/>
  <c r="G812" i="24"/>
  <c r="I812" i="24" s="1"/>
  <c r="E812" i="24"/>
  <c r="D812" i="24"/>
  <c r="C812" i="24"/>
  <c r="B812" i="24"/>
  <c r="G811" i="24"/>
  <c r="I811" i="24" s="1"/>
  <c r="E811" i="24"/>
  <c r="D811" i="24"/>
  <c r="C811" i="24"/>
  <c r="B811" i="24"/>
  <c r="G810" i="24"/>
  <c r="E810" i="24"/>
  <c r="D810" i="24"/>
  <c r="C810" i="24"/>
  <c r="B810" i="24"/>
  <c r="G809" i="24"/>
  <c r="I809" i="24" s="1"/>
  <c r="E809" i="24"/>
  <c r="D809" i="24"/>
  <c r="C809" i="24"/>
  <c r="B809" i="24"/>
  <c r="G808" i="24"/>
  <c r="J808" i="24" s="1"/>
  <c r="E808" i="24"/>
  <c r="D808" i="24"/>
  <c r="C808" i="24"/>
  <c r="B808" i="24"/>
  <c r="G807" i="24"/>
  <c r="H807" i="24" s="1"/>
  <c r="E807" i="24"/>
  <c r="D807" i="24"/>
  <c r="C807" i="24"/>
  <c r="B807" i="24"/>
  <c r="G806" i="24"/>
  <c r="E806" i="24"/>
  <c r="D806" i="24"/>
  <c r="C806" i="24"/>
  <c r="B806" i="24"/>
  <c r="G805" i="24"/>
  <c r="E805" i="24"/>
  <c r="D805" i="24"/>
  <c r="C805" i="24"/>
  <c r="B805" i="24"/>
  <c r="G804" i="24"/>
  <c r="K804" i="24" s="1"/>
  <c r="E804" i="24"/>
  <c r="D804" i="24"/>
  <c r="C804" i="24"/>
  <c r="B804" i="24"/>
  <c r="G803" i="24"/>
  <c r="I803" i="24" s="1"/>
  <c r="E803" i="24"/>
  <c r="D803" i="24"/>
  <c r="C803" i="24"/>
  <c r="B803" i="24"/>
  <c r="G802" i="24"/>
  <c r="H802" i="24" s="1"/>
  <c r="E802" i="24"/>
  <c r="D802" i="24"/>
  <c r="C802" i="24"/>
  <c r="B802" i="24"/>
  <c r="G801" i="24"/>
  <c r="K801" i="24" s="1"/>
  <c r="E801" i="24"/>
  <c r="D801" i="24"/>
  <c r="C801" i="24"/>
  <c r="B801" i="24"/>
  <c r="G800" i="24"/>
  <c r="J800" i="24" s="1"/>
  <c r="E800" i="24"/>
  <c r="D800" i="24"/>
  <c r="C800" i="24"/>
  <c r="B800" i="24"/>
  <c r="G799" i="24"/>
  <c r="K799" i="24" s="1"/>
  <c r="E799" i="24"/>
  <c r="D799" i="24"/>
  <c r="C799" i="24"/>
  <c r="B799" i="24"/>
  <c r="G798" i="24"/>
  <c r="E798" i="24"/>
  <c r="D798" i="24"/>
  <c r="C798" i="24"/>
  <c r="B798" i="24"/>
  <c r="G797" i="24"/>
  <c r="J797" i="24" s="1"/>
  <c r="E797" i="24"/>
  <c r="D797" i="24"/>
  <c r="C797" i="24"/>
  <c r="B797" i="24"/>
  <c r="G796" i="24"/>
  <c r="H796" i="24" s="1"/>
  <c r="E796" i="24"/>
  <c r="D796" i="24"/>
  <c r="C796" i="24"/>
  <c r="B796" i="24"/>
  <c r="G795" i="24"/>
  <c r="E795" i="24"/>
  <c r="D795" i="24"/>
  <c r="C795" i="24"/>
  <c r="B795" i="24"/>
  <c r="G794" i="24"/>
  <c r="J794" i="24" s="1"/>
  <c r="E794" i="24"/>
  <c r="D794" i="24"/>
  <c r="C794" i="24"/>
  <c r="B794" i="24"/>
  <c r="G793" i="24"/>
  <c r="K793" i="24" s="1"/>
  <c r="E793" i="24"/>
  <c r="D793" i="24"/>
  <c r="C793" i="24"/>
  <c r="B793" i="24"/>
  <c r="G792" i="24"/>
  <c r="H792" i="24" s="1"/>
  <c r="E792" i="24"/>
  <c r="D792" i="24"/>
  <c r="C792" i="24"/>
  <c r="B792" i="24"/>
  <c r="G791" i="24"/>
  <c r="K791" i="24" s="1"/>
  <c r="E791" i="24"/>
  <c r="D791" i="24"/>
  <c r="C791" i="24"/>
  <c r="B791" i="24"/>
  <c r="G790" i="24"/>
  <c r="J790" i="24" s="1"/>
  <c r="E790" i="24"/>
  <c r="D790" i="24"/>
  <c r="C790" i="24"/>
  <c r="B790" i="24"/>
  <c r="G789" i="24"/>
  <c r="E789" i="24"/>
  <c r="D789" i="24"/>
  <c r="C789" i="24"/>
  <c r="B789" i="24"/>
  <c r="G788" i="24"/>
  <c r="H788" i="24" s="1"/>
  <c r="E788" i="24"/>
  <c r="D788" i="24"/>
  <c r="C788" i="24"/>
  <c r="B788" i="24"/>
  <c r="G787" i="24"/>
  <c r="E787" i="24"/>
  <c r="D787" i="24"/>
  <c r="C787" i="24"/>
  <c r="B787" i="24"/>
  <c r="G786" i="24"/>
  <c r="J786" i="24" s="1"/>
  <c r="E786" i="24"/>
  <c r="D786" i="24"/>
  <c r="C786" i="24"/>
  <c r="B786" i="24"/>
  <c r="G785" i="24"/>
  <c r="K785" i="24" s="1"/>
  <c r="E785" i="24"/>
  <c r="D785" i="24"/>
  <c r="C785" i="24"/>
  <c r="B785" i="24"/>
  <c r="G784" i="24"/>
  <c r="H784" i="24" s="1"/>
  <c r="E784" i="24"/>
  <c r="D784" i="24"/>
  <c r="C784" i="24"/>
  <c r="B784" i="24"/>
  <c r="G783" i="24"/>
  <c r="K783" i="24" s="1"/>
  <c r="E783" i="24"/>
  <c r="D783" i="24"/>
  <c r="C783" i="24"/>
  <c r="B783" i="24"/>
  <c r="G782" i="24"/>
  <c r="E782" i="24"/>
  <c r="D782" i="24"/>
  <c r="C782" i="24"/>
  <c r="B782" i="24"/>
  <c r="G781" i="24"/>
  <c r="J781" i="24" s="1"/>
  <c r="E781" i="24"/>
  <c r="D781" i="24"/>
  <c r="C781" i="24"/>
  <c r="B781" i="24"/>
  <c r="G780" i="24"/>
  <c r="H780" i="24" s="1"/>
  <c r="E780" i="24"/>
  <c r="D780" i="24"/>
  <c r="C780" i="24"/>
  <c r="B780" i="24"/>
  <c r="G779" i="24"/>
  <c r="E779" i="24"/>
  <c r="D779" i="24"/>
  <c r="C779" i="24"/>
  <c r="B779" i="24"/>
  <c r="G778" i="24"/>
  <c r="J778" i="24" s="1"/>
  <c r="E778" i="24"/>
  <c r="D778" i="24"/>
  <c r="C778" i="24"/>
  <c r="B778" i="24"/>
  <c r="G777" i="24"/>
  <c r="K777" i="24" s="1"/>
  <c r="E777" i="24"/>
  <c r="D777" i="24"/>
  <c r="C777" i="24"/>
  <c r="B777" i="24"/>
  <c r="G776" i="24"/>
  <c r="H776" i="24" s="1"/>
  <c r="E776" i="24"/>
  <c r="D776" i="24"/>
  <c r="C776" i="24"/>
  <c r="B776" i="24"/>
  <c r="G775" i="24"/>
  <c r="K775" i="24" s="1"/>
  <c r="E775" i="24"/>
  <c r="D775" i="24"/>
  <c r="C775" i="24"/>
  <c r="B775" i="24"/>
  <c r="G774" i="24"/>
  <c r="E774" i="24"/>
  <c r="D774" i="24"/>
  <c r="C774" i="24"/>
  <c r="B774" i="24"/>
  <c r="G773" i="24"/>
  <c r="H773" i="24" s="1"/>
  <c r="E773" i="24"/>
  <c r="D773" i="24"/>
  <c r="C773" i="24"/>
  <c r="B773" i="24"/>
  <c r="G772" i="24"/>
  <c r="H772" i="24" s="1"/>
  <c r="E772" i="24"/>
  <c r="D772" i="24"/>
  <c r="C772" i="24"/>
  <c r="B772" i="24"/>
  <c r="G771" i="24"/>
  <c r="E771" i="24"/>
  <c r="D771" i="24"/>
  <c r="C771" i="24"/>
  <c r="B771" i="24"/>
  <c r="G770" i="24"/>
  <c r="E770" i="24"/>
  <c r="D770" i="24"/>
  <c r="C770" i="24"/>
  <c r="B770" i="24"/>
  <c r="G769" i="24"/>
  <c r="I769" i="24" s="1"/>
  <c r="E769" i="24"/>
  <c r="D769" i="24"/>
  <c r="C769" i="24"/>
  <c r="B769" i="24"/>
  <c r="G768" i="24"/>
  <c r="K768" i="24" s="1"/>
  <c r="E768" i="24"/>
  <c r="D768" i="24"/>
  <c r="C768" i="24"/>
  <c r="B768" i="24"/>
  <c r="G767" i="24"/>
  <c r="E767" i="24"/>
  <c r="D767" i="24"/>
  <c r="C767" i="24"/>
  <c r="B767" i="24"/>
  <c r="G766" i="24"/>
  <c r="E766" i="24"/>
  <c r="D766" i="24"/>
  <c r="C766" i="24"/>
  <c r="B766" i="24"/>
  <c r="G765" i="24"/>
  <c r="K765" i="24" s="1"/>
  <c r="E765" i="24"/>
  <c r="D765" i="24"/>
  <c r="C765" i="24"/>
  <c r="B765" i="24"/>
  <c r="G764" i="24"/>
  <c r="E764" i="24"/>
  <c r="D764" i="24"/>
  <c r="C764" i="24"/>
  <c r="B764" i="24"/>
  <c r="G763" i="24"/>
  <c r="K763" i="24" s="1"/>
  <c r="E763" i="24"/>
  <c r="D763" i="24"/>
  <c r="C763" i="24"/>
  <c r="B763" i="24"/>
  <c r="G762" i="24"/>
  <c r="E762" i="24"/>
  <c r="D762" i="24"/>
  <c r="C762" i="24"/>
  <c r="B762" i="24"/>
  <c r="G761" i="24"/>
  <c r="E761" i="24"/>
  <c r="D761" i="24"/>
  <c r="C761" i="24"/>
  <c r="B761" i="24"/>
  <c r="G760" i="24"/>
  <c r="I760" i="24" s="1"/>
  <c r="E760" i="24"/>
  <c r="D760" i="24"/>
  <c r="C760" i="24"/>
  <c r="B760" i="24"/>
  <c r="G759" i="24"/>
  <c r="E759" i="24"/>
  <c r="D759" i="24"/>
  <c r="C759" i="24"/>
  <c r="B759" i="24"/>
  <c r="G758" i="24"/>
  <c r="E758" i="24"/>
  <c r="D758" i="24"/>
  <c r="C758" i="24"/>
  <c r="B758" i="24"/>
  <c r="G757" i="24"/>
  <c r="E757" i="24"/>
  <c r="D757" i="24"/>
  <c r="C757" i="24"/>
  <c r="B757" i="24"/>
  <c r="G756" i="24"/>
  <c r="K756" i="24" s="1"/>
  <c r="E756" i="24"/>
  <c r="D756" i="24"/>
  <c r="C756" i="24"/>
  <c r="B756" i="24"/>
  <c r="G755" i="24"/>
  <c r="E755" i="24"/>
  <c r="D755" i="24"/>
  <c r="C755" i="24"/>
  <c r="B755" i="24"/>
  <c r="G754" i="24"/>
  <c r="H754" i="24" s="1"/>
  <c r="E754" i="24"/>
  <c r="D754" i="24"/>
  <c r="C754" i="24"/>
  <c r="B754" i="24"/>
  <c r="G753" i="24"/>
  <c r="J753" i="24" s="1"/>
  <c r="E753" i="24"/>
  <c r="D753" i="24"/>
  <c r="C753" i="24"/>
  <c r="B753" i="24"/>
  <c r="G752" i="24"/>
  <c r="J752" i="24" s="1"/>
  <c r="E752" i="24"/>
  <c r="D752" i="24"/>
  <c r="C752" i="24"/>
  <c r="B752" i="24"/>
  <c r="G751" i="24"/>
  <c r="E751" i="24"/>
  <c r="D751" i="24"/>
  <c r="C751" i="24"/>
  <c r="B751" i="24"/>
  <c r="G750" i="24"/>
  <c r="H750" i="24" s="1"/>
  <c r="E750" i="24"/>
  <c r="D750" i="24"/>
  <c r="C750" i="24"/>
  <c r="B750" i="24"/>
  <c r="G749" i="24"/>
  <c r="I749" i="24" s="1"/>
  <c r="E749" i="24"/>
  <c r="D749" i="24"/>
  <c r="C749" i="24"/>
  <c r="B749" i="24"/>
  <c r="G748" i="24"/>
  <c r="E748" i="24"/>
  <c r="D748" i="24"/>
  <c r="C748" i="24"/>
  <c r="B748" i="24"/>
  <c r="G747" i="24"/>
  <c r="E747" i="24"/>
  <c r="D747" i="24"/>
  <c r="C747" i="24"/>
  <c r="B747" i="24"/>
  <c r="G746" i="24"/>
  <c r="H746" i="24" s="1"/>
  <c r="E746" i="24"/>
  <c r="D746" i="24"/>
  <c r="C746" i="24"/>
  <c r="B746" i="24"/>
  <c r="G745" i="24"/>
  <c r="E745" i="24"/>
  <c r="D745" i="24"/>
  <c r="C745" i="24"/>
  <c r="B745" i="24"/>
  <c r="G744" i="24"/>
  <c r="J744" i="24" s="1"/>
  <c r="E744" i="24"/>
  <c r="D744" i="24"/>
  <c r="C744" i="24"/>
  <c r="B744" i="24"/>
  <c r="G743" i="24"/>
  <c r="I743" i="24" s="1"/>
  <c r="E743" i="24"/>
  <c r="D743" i="24"/>
  <c r="C743" i="24"/>
  <c r="B743" i="24"/>
  <c r="G742" i="24"/>
  <c r="E742" i="24"/>
  <c r="D742" i="24"/>
  <c r="C742" i="24"/>
  <c r="B742" i="24"/>
  <c r="G741" i="24"/>
  <c r="E741" i="24"/>
  <c r="D741" i="24"/>
  <c r="C741" i="24"/>
  <c r="B741" i="24"/>
  <c r="G740" i="24"/>
  <c r="E740" i="24"/>
  <c r="D740" i="24"/>
  <c r="C740" i="24"/>
  <c r="B740" i="24"/>
  <c r="G739" i="24"/>
  <c r="K739" i="24" s="1"/>
  <c r="E739" i="24"/>
  <c r="D739" i="24"/>
  <c r="C739" i="24"/>
  <c r="B739" i="24"/>
  <c r="G738" i="24"/>
  <c r="H738" i="24" s="1"/>
  <c r="E738" i="24"/>
  <c r="D738" i="24"/>
  <c r="C738" i="24"/>
  <c r="B738" i="24"/>
  <c r="G737" i="24"/>
  <c r="I737" i="24" s="1"/>
  <c r="E737" i="24"/>
  <c r="D737" i="24"/>
  <c r="C737" i="24"/>
  <c r="B737" i="24"/>
  <c r="G736" i="24"/>
  <c r="J736" i="24" s="1"/>
  <c r="E736" i="24"/>
  <c r="D736" i="24"/>
  <c r="C736" i="24"/>
  <c r="B736" i="24"/>
  <c r="G735" i="24"/>
  <c r="H735" i="24" s="1"/>
  <c r="E735" i="24"/>
  <c r="D735" i="24"/>
  <c r="C735" i="24"/>
  <c r="B735" i="24"/>
  <c r="G734" i="24"/>
  <c r="E734" i="24"/>
  <c r="D734" i="24"/>
  <c r="C734" i="24"/>
  <c r="B734" i="24"/>
  <c r="G733" i="24"/>
  <c r="I733" i="24" s="1"/>
  <c r="E733" i="24"/>
  <c r="D733" i="24"/>
  <c r="C733" i="24"/>
  <c r="B733" i="24"/>
  <c r="G732" i="24"/>
  <c r="J732" i="24" s="1"/>
  <c r="E732" i="24"/>
  <c r="D732" i="24"/>
  <c r="C732" i="24"/>
  <c r="B732" i="24"/>
  <c r="G731" i="24"/>
  <c r="H731" i="24" s="1"/>
  <c r="E731" i="24"/>
  <c r="D731" i="24"/>
  <c r="C731" i="24"/>
  <c r="B731" i="24"/>
  <c r="G730" i="24"/>
  <c r="H730" i="24" s="1"/>
  <c r="E730" i="24"/>
  <c r="D730" i="24"/>
  <c r="C730" i="24"/>
  <c r="B730" i="24"/>
  <c r="G729" i="24"/>
  <c r="I729" i="24" s="1"/>
  <c r="E729" i="24"/>
  <c r="D729" i="24"/>
  <c r="C729" i="24"/>
  <c r="B729" i="24"/>
  <c r="G728" i="24"/>
  <c r="J728" i="24" s="1"/>
  <c r="E728" i="24"/>
  <c r="D728" i="24"/>
  <c r="C728" i="24"/>
  <c r="B728" i="24"/>
  <c r="G727" i="24"/>
  <c r="J727" i="24" s="1"/>
  <c r="E727" i="24"/>
  <c r="D727" i="24"/>
  <c r="C727" i="24"/>
  <c r="B727" i="24"/>
  <c r="G726" i="24"/>
  <c r="K726" i="24" s="1"/>
  <c r="E726" i="24"/>
  <c r="D726" i="24"/>
  <c r="C726" i="24"/>
  <c r="B726" i="24"/>
  <c r="G725" i="24"/>
  <c r="E725" i="24"/>
  <c r="D725" i="24"/>
  <c r="C725" i="24"/>
  <c r="B725" i="24"/>
  <c r="G724" i="24"/>
  <c r="J724" i="24" s="1"/>
  <c r="E724" i="24"/>
  <c r="D724" i="24"/>
  <c r="C724" i="24"/>
  <c r="B724" i="24"/>
  <c r="G723" i="24"/>
  <c r="H723" i="24" s="1"/>
  <c r="E723" i="24"/>
  <c r="D723" i="24"/>
  <c r="C723" i="24"/>
  <c r="B723" i="24"/>
  <c r="G722" i="24"/>
  <c r="J722" i="24" s="1"/>
  <c r="E722" i="24"/>
  <c r="D722" i="24"/>
  <c r="C722" i="24"/>
  <c r="B722" i="24"/>
  <c r="G721" i="24"/>
  <c r="E721" i="24"/>
  <c r="D721" i="24"/>
  <c r="C721" i="24"/>
  <c r="B721" i="24"/>
  <c r="G720" i="24"/>
  <c r="H720" i="24" s="1"/>
  <c r="E720" i="24"/>
  <c r="D720" i="24"/>
  <c r="C720" i="24"/>
  <c r="B720" i="24"/>
  <c r="G719" i="24"/>
  <c r="H719" i="24" s="1"/>
  <c r="E719" i="24"/>
  <c r="D719" i="24"/>
  <c r="C719" i="24"/>
  <c r="B719" i="24"/>
  <c r="G718" i="24"/>
  <c r="J718" i="24" s="1"/>
  <c r="E718" i="24"/>
  <c r="D718" i="24"/>
  <c r="C718" i="24"/>
  <c r="B718" i="24"/>
  <c r="G717" i="24"/>
  <c r="E717" i="24"/>
  <c r="D717" i="24"/>
  <c r="C717" i="24"/>
  <c r="B717" i="24"/>
  <c r="G716" i="24"/>
  <c r="E716" i="24"/>
  <c r="D716" i="24"/>
  <c r="C716" i="24"/>
  <c r="B716" i="24"/>
  <c r="G715" i="24"/>
  <c r="H715" i="24" s="1"/>
  <c r="E715" i="24"/>
  <c r="D715" i="24"/>
  <c r="C715" i="24"/>
  <c r="B715" i="24"/>
  <c r="G714" i="24"/>
  <c r="E714" i="24"/>
  <c r="D714" i="24"/>
  <c r="C714" i="24"/>
  <c r="B714" i="24"/>
  <c r="G713" i="24"/>
  <c r="E713" i="24"/>
  <c r="D713" i="24"/>
  <c r="C713" i="24"/>
  <c r="B713" i="24"/>
  <c r="G712" i="24"/>
  <c r="J712" i="24" s="1"/>
  <c r="E712" i="24"/>
  <c r="D712" i="24"/>
  <c r="C712" i="24"/>
  <c r="B712" i="24"/>
  <c r="G711" i="24"/>
  <c r="H711" i="24" s="1"/>
  <c r="E711" i="24"/>
  <c r="D711" i="24"/>
  <c r="C711" i="24"/>
  <c r="B711" i="24"/>
  <c r="G710" i="24"/>
  <c r="H710" i="24" s="1"/>
  <c r="E710" i="24"/>
  <c r="D710" i="24"/>
  <c r="C710" i="24"/>
  <c r="B710" i="24"/>
  <c r="G709" i="24"/>
  <c r="E709" i="24"/>
  <c r="D709" i="24"/>
  <c r="C709" i="24"/>
  <c r="B709" i="24"/>
  <c r="G708" i="24"/>
  <c r="H708" i="24" s="1"/>
  <c r="E708" i="24"/>
  <c r="D708" i="24"/>
  <c r="C708" i="24"/>
  <c r="B708" i="24"/>
  <c r="G707" i="24"/>
  <c r="H707" i="24" s="1"/>
  <c r="E707" i="24"/>
  <c r="D707" i="24"/>
  <c r="C707" i="24"/>
  <c r="B707" i="24"/>
  <c r="G706" i="24"/>
  <c r="K706" i="24" s="1"/>
  <c r="E706" i="24"/>
  <c r="D706" i="24"/>
  <c r="C706" i="24"/>
  <c r="B706" i="24"/>
  <c r="G705" i="24"/>
  <c r="E705" i="24"/>
  <c r="D705" i="24"/>
  <c r="C705" i="24"/>
  <c r="B705" i="24"/>
  <c r="G704" i="24"/>
  <c r="E704" i="24"/>
  <c r="D704" i="24"/>
  <c r="C704" i="24"/>
  <c r="B704" i="24"/>
  <c r="G703" i="24"/>
  <c r="H703" i="24" s="1"/>
  <c r="E703" i="24"/>
  <c r="D703" i="24"/>
  <c r="C703" i="24"/>
  <c r="B703" i="24"/>
  <c r="G702" i="24"/>
  <c r="E702" i="24"/>
  <c r="D702" i="24"/>
  <c r="C702" i="24"/>
  <c r="B702" i="24"/>
  <c r="G701" i="24"/>
  <c r="J701" i="24" s="1"/>
  <c r="E701" i="24"/>
  <c r="D701" i="24"/>
  <c r="C701" i="24"/>
  <c r="B701" i="24"/>
  <c r="G700" i="24"/>
  <c r="E700" i="24"/>
  <c r="D700" i="24"/>
  <c r="C700" i="24"/>
  <c r="B700" i="24"/>
  <c r="G699" i="24"/>
  <c r="H699" i="24" s="1"/>
  <c r="E699" i="24"/>
  <c r="D699" i="24"/>
  <c r="C699" i="24"/>
  <c r="B699" i="24"/>
  <c r="G698" i="24"/>
  <c r="H698" i="24" s="1"/>
  <c r="E698" i="24"/>
  <c r="D698" i="24"/>
  <c r="C698" i="24"/>
  <c r="B698" i="24"/>
  <c r="G697" i="24"/>
  <c r="E697" i="24"/>
  <c r="D697" i="24"/>
  <c r="C697" i="24"/>
  <c r="B697" i="24"/>
  <c r="G696" i="24"/>
  <c r="J696" i="24" s="1"/>
  <c r="E696" i="24"/>
  <c r="D696" i="24"/>
  <c r="C696" i="24"/>
  <c r="B696" i="24"/>
  <c r="G695" i="24"/>
  <c r="E695" i="24"/>
  <c r="D695" i="24"/>
  <c r="C695" i="24"/>
  <c r="B695" i="24"/>
  <c r="G694" i="24"/>
  <c r="H694" i="24" s="1"/>
  <c r="E694" i="24"/>
  <c r="D694" i="24"/>
  <c r="C694" i="24"/>
  <c r="B694" i="24"/>
  <c r="G693" i="24"/>
  <c r="J693" i="24" s="1"/>
  <c r="E693" i="24"/>
  <c r="D693" i="24"/>
  <c r="C693" i="24"/>
  <c r="B693" i="24"/>
  <c r="G692" i="24"/>
  <c r="E692" i="24"/>
  <c r="D692" i="24"/>
  <c r="C692" i="24"/>
  <c r="B692" i="24"/>
  <c r="G691" i="24"/>
  <c r="K691" i="24" s="1"/>
  <c r="E691" i="24"/>
  <c r="D691" i="24"/>
  <c r="C691" i="24"/>
  <c r="B691" i="24"/>
  <c r="G690" i="24"/>
  <c r="E690" i="24"/>
  <c r="D690" i="24"/>
  <c r="C690" i="24"/>
  <c r="B690" i="24"/>
  <c r="G689" i="24"/>
  <c r="E689" i="24"/>
  <c r="D689" i="24"/>
  <c r="C689" i="24"/>
  <c r="B689" i="24"/>
  <c r="G688" i="24"/>
  <c r="E688" i="24"/>
  <c r="D688" i="24"/>
  <c r="C688" i="24"/>
  <c r="B688" i="24"/>
  <c r="G687" i="24"/>
  <c r="E687" i="24"/>
  <c r="D687" i="24"/>
  <c r="C687" i="24"/>
  <c r="B687" i="24"/>
  <c r="G686" i="24"/>
  <c r="H686" i="24" s="1"/>
  <c r="E686" i="24"/>
  <c r="D686" i="24"/>
  <c r="C686" i="24"/>
  <c r="B686" i="24"/>
  <c r="G685" i="24"/>
  <c r="E685" i="24"/>
  <c r="D685" i="24"/>
  <c r="C685" i="24"/>
  <c r="B685" i="24"/>
  <c r="G684" i="24"/>
  <c r="J684" i="24" s="1"/>
  <c r="E684" i="24"/>
  <c r="D684" i="24"/>
  <c r="C684" i="24"/>
  <c r="B684" i="24"/>
  <c r="G683" i="24"/>
  <c r="K683" i="24" s="1"/>
  <c r="E683" i="24"/>
  <c r="D683" i="24"/>
  <c r="C683" i="24"/>
  <c r="B683" i="24"/>
  <c r="G682" i="24"/>
  <c r="E682" i="24"/>
  <c r="D682" i="24"/>
  <c r="C682" i="24"/>
  <c r="B682" i="24"/>
  <c r="G681" i="24"/>
  <c r="E681" i="24"/>
  <c r="D681" i="24"/>
  <c r="C681" i="24"/>
  <c r="B681" i="24"/>
  <c r="G680" i="24"/>
  <c r="E680" i="24"/>
  <c r="D680" i="24"/>
  <c r="C680" i="24"/>
  <c r="B680" i="24"/>
  <c r="G679" i="24"/>
  <c r="K679" i="24" s="1"/>
  <c r="E679" i="24"/>
  <c r="D679" i="24"/>
  <c r="C679" i="24"/>
  <c r="B679" i="24"/>
  <c r="G678" i="24"/>
  <c r="K678" i="24" s="1"/>
  <c r="E678" i="24"/>
  <c r="D678" i="24"/>
  <c r="C678" i="24"/>
  <c r="B678" i="24"/>
  <c r="G677" i="24"/>
  <c r="K677" i="24" s="1"/>
  <c r="E677" i="24"/>
  <c r="D677" i="24"/>
  <c r="C677" i="24"/>
  <c r="B677" i="24"/>
  <c r="G676" i="24"/>
  <c r="I676" i="24" s="1"/>
  <c r="E676" i="24"/>
  <c r="D676" i="24"/>
  <c r="C676" i="24"/>
  <c r="B676" i="24"/>
  <c r="G675" i="24"/>
  <c r="I675" i="24" s="1"/>
  <c r="E675" i="24"/>
  <c r="D675" i="24"/>
  <c r="C675" i="24"/>
  <c r="B675" i="24"/>
  <c r="G674" i="24"/>
  <c r="E674" i="24"/>
  <c r="D674" i="24"/>
  <c r="C674" i="24"/>
  <c r="B674" i="24"/>
  <c r="G673" i="24"/>
  <c r="K673" i="24" s="1"/>
  <c r="E673" i="24"/>
  <c r="D673" i="24"/>
  <c r="C673" i="24"/>
  <c r="B673" i="24"/>
  <c r="G672" i="24"/>
  <c r="H672" i="24" s="1"/>
  <c r="E672" i="24"/>
  <c r="D672" i="24"/>
  <c r="C672" i="24"/>
  <c r="B672" i="24"/>
  <c r="G671" i="24"/>
  <c r="K671" i="24" s="1"/>
  <c r="E671" i="24"/>
  <c r="D671" i="24"/>
  <c r="C671" i="24"/>
  <c r="B671" i="24"/>
  <c r="G670" i="24"/>
  <c r="E670" i="24"/>
  <c r="D670" i="24"/>
  <c r="C670" i="24"/>
  <c r="B670" i="24"/>
  <c r="G669" i="24"/>
  <c r="K669" i="24" s="1"/>
  <c r="E669" i="24"/>
  <c r="D669" i="24"/>
  <c r="C669" i="24"/>
  <c r="B669" i="24"/>
  <c r="G668" i="24"/>
  <c r="E668" i="24"/>
  <c r="D668" i="24"/>
  <c r="C668" i="24"/>
  <c r="B668" i="24"/>
  <c r="G667" i="24"/>
  <c r="K667" i="24" s="1"/>
  <c r="E667" i="24"/>
  <c r="D667" i="24"/>
  <c r="C667" i="24"/>
  <c r="B667" i="24"/>
  <c r="G666" i="24"/>
  <c r="E666" i="24"/>
  <c r="D666" i="24"/>
  <c r="C666" i="24"/>
  <c r="B666" i="24"/>
  <c r="G665" i="24"/>
  <c r="K665" i="24" s="1"/>
  <c r="E665" i="24"/>
  <c r="D665" i="24"/>
  <c r="C665" i="24"/>
  <c r="B665" i="24"/>
  <c r="G664" i="24"/>
  <c r="H664" i="24" s="1"/>
  <c r="E664" i="24"/>
  <c r="D664" i="24"/>
  <c r="C664" i="24"/>
  <c r="B664" i="24"/>
  <c r="G663" i="24"/>
  <c r="K663" i="24" s="1"/>
  <c r="E663" i="24"/>
  <c r="D663" i="24"/>
  <c r="C663" i="24"/>
  <c r="B663" i="24"/>
  <c r="G662" i="24"/>
  <c r="K662" i="24" s="1"/>
  <c r="E662" i="24"/>
  <c r="D662" i="24"/>
  <c r="C662" i="24"/>
  <c r="B662" i="24"/>
  <c r="G661" i="24"/>
  <c r="H661" i="24" s="1"/>
  <c r="E661" i="24"/>
  <c r="D661" i="24"/>
  <c r="C661" i="24"/>
  <c r="B661" i="24"/>
  <c r="G660" i="24"/>
  <c r="I660" i="24" s="1"/>
  <c r="E660" i="24"/>
  <c r="D660" i="24"/>
  <c r="C660" i="24"/>
  <c r="B660" i="24"/>
  <c r="G659" i="24"/>
  <c r="J659" i="24" s="1"/>
  <c r="E659" i="24"/>
  <c r="D659" i="24"/>
  <c r="C659" i="24"/>
  <c r="B659" i="24"/>
  <c r="G658" i="24"/>
  <c r="E658" i="24"/>
  <c r="D658" i="24"/>
  <c r="C658" i="24"/>
  <c r="B658" i="24"/>
  <c r="G657" i="24"/>
  <c r="E657" i="24"/>
  <c r="D657" i="24"/>
  <c r="C657" i="24"/>
  <c r="B657" i="24"/>
  <c r="G656" i="24"/>
  <c r="J656" i="24" s="1"/>
  <c r="E656" i="24"/>
  <c r="D656" i="24"/>
  <c r="C656" i="24"/>
  <c r="B656" i="24"/>
  <c r="G655" i="24"/>
  <c r="J655" i="24" s="1"/>
  <c r="E655" i="24"/>
  <c r="D655" i="24"/>
  <c r="C655" i="24"/>
  <c r="B655" i="24"/>
  <c r="G654" i="24"/>
  <c r="I654" i="24" s="1"/>
  <c r="E654" i="24"/>
  <c r="D654" i="24"/>
  <c r="C654" i="24"/>
  <c r="B654" i="24"/>
  <c r="G653" i="24"/>
  <c r="H653" i="24" s="1"/>
  <c r="E653" i="24"/>
  <c r="D653" i="24"/>
  <c r="C653" i="24"/>
  <c r="B653" i="24"/>
  <c r="G652" i="24"/>
  <c r="I652" i="24" s="1"/>
  <c r="E652" i="24"/>
  <c r="D652" i="24"/>
  <c r="C652" i="24"/>
  <c r="B652" i="24"/>
  <c r="G651" i="24"/>
  <c r="J651" i="24" s="1"/>
  <c r="E651" i="24"/>
  <c r="D651" i="24"/>
  <c r="C651" i="24"/>
  <c r="B651" i="24"/>
  <c r="G650" i="24"/>
  <c r="E650" i="24"/>
  <c r="D650" i="24"/>
  <c r="C650" i="24"/>
  <c r="B650" i="24"/>
  <c r="G649" i="24"/>
  <c r="E649" i="24"/>
  <c r="D649" i="24"/>
  <c r="C649" i="24"/>
  <c r="B649" i="24"/>
  <c r="G648" i="24"/>
  <c r="H648" i="24" s="1"/>
  <c r="E648" i="24"/>
  <c r="D648" i="24"/>
  <c r="C648" i="24"/>
  <c r="B648" i="24"/>
  <c r="G647" i="24"/>
  <c r="E647" i="24"/>
  <c r="D647" i="24"/>
  <c r="C647" i="24"/>
  <c r="B647" i="24"/>
  <c r="G646" i="24"/>
  <c r="K646" i="24" s="1"/>
  <c r="E646" i="24"/>
  <c r="D646" i="24"/>
  <c r="C646" i="24"/>
  <c r="B646" i="24"/>
  <c r="G645" i="24"/>
  <c r="H645" i="24" s="1"/>
  <c r="E645" i="24"/>
  <c r="D645" i="24"/>
  <c r="C645" i="24"/>
  <c r="B645" i="24"/>
  <c r="G644" i="24"/>
  <c r="I644" i="24" s="1"/>
  <c r="E644" i="24"/>
  <c r="D644" i="24"/>
  <c r="C644" i="24"/>
  <c r="B644" i="24"/>
  <c r="G643" i="24"/>
  <c r="J643" i="24" s="1"/>
  <c r="E643" i="24"/>
  <c r="D643" i="24"/>
  <c r="C643" i="24"/>
  <c r="B643" i="24"/>
  <c r="G642" i="24"/>
  <c r="I642" i="24" s="1"/>
  <c r="E642" i="24"/>
  <c r="D642" i="24"/>
  <c r="C642" i="24"/>
  <c r="B642" i="24"/>
  <c r="G641" i="24"/>
  <c r="E641" i="24"/>
  <c r="D641" i="24"/>
  <c r="C641" i="24"/>
  <c r="B641" i="24"/>
  <c r="G640" i="24"/>
  <c r="E640" i="24"/>
  <c r="D640" i="24"/>
  <c r="C640" i="24"/>
  <c r="B640" i="24"/>
  <c r="G639" i="24"/>
  <c r="E639" i="24"/>
  <c r="D639" i="24"/>
  <c r="C639" i="24"/>
  <c r="B639" i="24"/>
  <c r="G638" i="24"/>
  <c r="E638" i="24"/>
  <c r="D638" i="24"/>
  <c r="C638" i="24"/>
  <c r="B638" i="24"/>
  <c r="G637" i="24"/>
  <c r="E637" i="24"/>
  <c r="D637" i="24"/>
  <c r="C637" i="24"/>
  <c r="B637" i="24"/>
  <c r="G636" i="24"/>
  <c r="J636" i="24" s="1"/>
  <c r="E636" i="24"/>
  <c r="D636" i="24"/>
  <c r="C636" i="24"/>
  <c r="B636" i="24"/>
  <c r="G635" i="24"/>
  <c r="K635" i="24" s="1"/>
  <c r="E635" i="24"/>
  <c r="D635" i="24"/>
  <c r="C635" i="24"/>
  <c r="B635" i="24"/>
  <c r="G634" i="24"/>
  <c r="J634" i="24" s="1"/>
  <c r="E634" i="24"/>
  <c r="D634" i="24"/>
  <c r="C634" i="24"/>
  <c r="B634" i="24"/>
  <c r="G633" i="24"/>
  <c r="H633" i="24" s="1"/>
  <c r="E633" i="24"/>
  <c r="D633" i="24"/>
  <c r="C633" i="24"/>
  <c r="B633" i="24"/>
  <c r="G632" i="24"/>
  <c r="K632" i="24" s="1"/>
  <c r="E632" i="24"/>
  <c r="D632" i="24"/>
  <c r="C632" i="24"/>
  <c r="B632" i="24"/>
  <c r="G631" i="24"/>
  <c r="K631" i="24" s="1"/>
  <c r="E631" i="24"/>
  <c r="D631" i="24"/>
  <c r="C631" i="24"/>
  <c r="B631" i="24"/>
  <c r="G630" i="24"/>
  <c r="H630" i="24" s="1"/>
  <c r="E630" i="24"/>
  <c r="D630" i="24"/>
  <c r="C630" i="24"/>
  <c r="B630" i="24"/>
  <c r="G629" i="24"/>
  <c r="E629" i="24"/>
  <c r="D629" i="24"/>
  <c r="C629" i="24"/>
  <c r="B629" i="24"/>
  <c r="G628" i="24"/>
  <c r="E628" i="24"/>
  <c r="D628" i="24"/>
  <c r="C628" i="24"/>
  <c r="B628" i="24"/>
  <c r="G627" i="24"/>
  <c r="K627" i="24" s="1"/>
  <c r="E627" i="24"/>
  <c r="D627" i="24"/>
  <c r="C627" i="24"/>
  <c r="B627" i="24"/>
  <c r="G626" i="24"/>
  <c r="E626" i="24"/>
  <c r="D626" i="24"/>
  <c r="C626" i="24"/>
  <c r="B626" i="24"/>
  <c r="G625" i="24"/>
  <c r="H625" i="24" s="1"/>
  <c r="E625" i="24"/>
  <c r="D625" i="24"/>
  <c r="C625" i="24"/>
  <c r="B625" i="24"/>
  <c r="G624" i="24"/>
  <c r="E624" i="24"/>
  <c r="D624" i="24"/>
  <c r="C624" i="24"/>
  <c r="B624" i="24"/>
  <c r="G623" i="24"/>
  <c r="K623" i="24" s="1"/>
  <c r="E623" i="24"/>
  <c r="D623" i="24"/>
  <c r="C623" i="24"/>
  <c r="B623" i="24"/>
  <c r="G622" i="24"/>
  <c r="K622" i="24" s="1"/>
  <c r="E622" i="24"/>
  <c r="D622" i="24"/>
  <c r="C622" i="24"/>
  <c r="B622" i="24"/>
  <c r="G621" i="24"/>
  <c r="E621" i="24"/>
  <c r="D621" i="24"/>
  <c r="C621" i="24"/>
  <c r="B621" i="24"/>
  <c r="G620" i="24"/>
  <c r="J620" i="24" s="1"/>
  <c r="E620" i="24"/>
  <c r="D620" i="24"/>
  <c r="C620" i="24"/>
  <c r="B620" i="24"/>
  <c r="G619" i="24"/>
  <c r="K619" i="24" s="1"/>
  <c r="E619" i="24"/>
  <c r="D619" i="24"/>
  <c r="C619" i="24"/>
  <c r="B619" i="24"/>
  <c r="G618" i="24"/>
  <c r="E618" i="24"/>
  <c r="D618" i="24"/>
  <c r="C618" i="24"/>
  <c r="B618" i="24"/>
  <c r="G617" i="24"/>
  <c r="E617" i="24"/>
  <c r="D617" i="24"/>
  <c r="C617" i="24"/>
  <c r="B617" i="24"/>
  <c r="G616" i="24"/>
  <c r="K616" i="24" s="1"/>
  <c r="E616" i="24"/>
  <c r="D616" i="24"/>
  <c r="C616" i="24"/>
  <c r="B616" i="24"/>
  <c r="G615" i="24"/>
  <c r="K615" i="24" s="1"/>
  <c r="E615" i="24"/>
  <c r="D615" i="24"/>
  <c r="C615" i="24"/>
  <c r="B615" i="24"/>
  <c r="G614" i="24"/>
  <c r="J614" i="24" s="1"/>
  <c r="E614" i="24"/>
  <c r="D614" i="24"/>
  <c r="C614" i="24"/>
  <c r="B614" i="24"/>
  <c r="G613" i="24"/>
  <c r="H613" i="24" s="1"/>
  <c r="E613" i="24"/>
  <c r="D613" i="24"/>
  <c r="C613" i="24"/>
  <c r="B613" i="24"/>
  <c r="G612" i="24"/>
  <c r="E612" i="24"/>
  <c r="D612" i="24"/>
  <c r="C612" i="24"/>
  <c r="B612" i="24"/>
  <c r="G611" i="24"/>
  <c r="E611" i="24"/>
  <c r="D611" i="24"/>
  <c r="C611" i="24"/>
  <c r="B611" i="24"/>
  <c r="G610" i="24"/>
  <c r="I610" i="24" s="1"/>
  <c r="E610" i="24"/>
  <c r="D610" i="24"/>
  <c r="C610" i="24"/>
  <c r="B610" i="24"/>
  <c r="G609" i="24"/>
  <c r="E609" i="24"/>
  <c r="D609" i="24"/>
  <c r="C609" i="24"/>
  <c r="B609" i="24"/>
  <c r="G608" i="24"/>
  <c r="K608" i="24" s="1"/>
  <c r="E608" i="24"/>
  <c r="D608" i="24"/>
  <c r="C608" i="24"/>
  <c r="B608" i="24"/>
  <c r="G607" i="24"/>
  <c r="K607" i="24" s="1"/>
  <c r="E607" i="24"/>
  <c r="D607" i="24"/>
  <c r="C607" i="24"/>
  <c r="B607" i="24"/>
  <c r="G606" i="24"/>
  <c r="E606" i="24"/>
  <c r="D606" i="24"/>
  <c r="C606" i="24"/>
  <c r="B606" i="24"/>
  <c r="G605" i="24"/>
  <c r="K605" i="24" s="1"/>
  <c r="E605" i="24"/>
  <c r="D605" i="24"/>
  <c r="C605" i="24"/>
  <c r="B605" i="24"/>
  <c r="G604" i="24"/>
  <c r="K604" i="24" s="1"/>
  <c r="E604" i="24"/>
  <c r="D604" i="24"/>
  <c r="C604" i="24"/>
  <c r="B604" i="24"/>
  <c r="G603" i="24"/>
  <c r="K603" i="24" s="1"/>
  <c r="E603" i="24"/>
  <c r="D603" i="24"/>
  <c r="C603" i="24"/>
  <c r="B603" i="24"/>
  <c r="G602" i="24"/>
  <c r="J602" i="24" s="1"/>
  <c r="E602" i="24"/>
  <c r="D602" i="24"/>
  <c r="C602" i="24"/>
  <c r="B602" i="24"/>
  <c r="G601" i="24"/>
  <c r="K601" i="24" s="1"/>
  <c r="E601" i="24"/>
  <c r="D601" i="24"/>
  <c r="C601" i="24"/>
  <c r="B601" i="24"/>
  <c r="G600" i="24"/>
  <c r="K600" i="24" s="1"/>
  <c r="E600" i="24"/>
  <c r="D600" i="24"/>
  <c r="C600" i="24"/>
  <c r="B600" i="24"/>
  <c r="G599" i="24"/>
  <c r="E599" i="24"/>
  <c r="D599" i="24"/>
  <c r="C599" i="24"/>
  <c r="B599" i="24"/>
  <c r="G598" i="24"/>
  <c r="E598" i="24"/>
  <c r="D598" i="24"/>
  <c r="C598" i="24"/>
  <c r="B598" i="24"/>
  <c r="G597" i="24"/>
  <c r="K597" i="24" s="1"/>
  <c r="E597" i="24"/>
  <c r="D597" i="24"/>
  <c r="C597" i="24"/>
  <c r="B597" i="24"/>
  <c r="G596" i="24"/>
  <c r="E596" i="24"/>
  <c r="D596" i="24"/>
  <c r="C596" i="24"/>
  <c r="B596" i="24"/>
  <c r="G595" i="24"/>
  <c r="K595" i="24" s="1"/>
  <c r="E595" i="24"/>
  <c r="D595" i="24"/>
  <c r="C595" i="24"/>
  <c r="B595" i="24"/>
  <c r="G594" i="24"/>
  <c r="I594" i="24" s="1"/>
  <c r="E594" i="24"/>
  <c r="D594" i="24"/>
  <c r="C594" i="24"/>
  <c r="B594" i="24"/>
  <c r="G593" i="24"/>
  <c r="K593" i="24" s="1"/>
  <c r="E593" i="24"/>
  <c r="D593" i="24"/>
  <c r="C593" i="24"/>
  <c r="B593" i="24"/>
  <c r="G592" i="24"/>
  <c r="E592" i="24"/>
  <c r="D592" i="24"/>
  <c r="C592" i="24"/>
  <c r="B592" i="24"/>
  <c r="G591" i="24"/>
  <c r="E591" i="24"/>
  <c r="D591" i="24"/>
  <c r="C591" i="24"/>
  <c r="B591" i="24"/>
  <c r="G590" i="24"/>
  <c r="E590" i="24"/>
  <c r="D590" i="24"/>
  <c r="C590" i="24"/>
  <c r="B590" i="24"/>
  <c r="G589" i="24"/>
  <c r="K589" i="24" s="1"/>
  <c r="E589" i="24"/>
  <c r="D589" i="24"/>
  <c r="C589" i="24"/>
  <c r="B589" i="24"/>
  <c r="G588" i="24"/>
  <c r="J588" i="24" s="1"/>
  <c r="E588" i="24"/>
  <c r="D588" i="24"/>
  <c r="C588" i="24"/>
  <c r="B588" i="24"/>
  <c r="G587" i="24"/>
  <c r="K587" i="24" s="1"/>
  <c r="E587" i="24"/>
  <c r="D587" i="24"/>
  <c r="C587" i="24"/>
  <c r="B587" i="24"/>
  <c r="G586" i="24"/>
  <c r="I586" i="24" s="1"/>
  <c r="E586" i="24"/>
  <c r="D586" i="24"/>
  <c r="C586" i="24"/>
  <c r="B586" i="24"/>
  <c r="G585" i="24"/>
  <c r="J585" i="24" s="1"/>
  <c r="E585" i="24"/>
  <c r="D585" i="24"/>
  <c r="C585" i="24"/>
  <c r="B585" i="24"/>
  <c r="G584" i="24"/>
  <c r="I584" i="24" s="1"/>
  <c r="E584" i="24"/>
  <c r="D584" i="24"/>
  <c r="C584" i="24"/>
  <c r="B584" i="24"/>
  <c r="G583" i="24"/>
  <c r="E583" i="24"/>
  <c r="D583" i="24"/>
  <c r="C583" i="24"/>
  <c r="B583" i="24"/>
  <c r="G582" i="24"/>
  <c r="H582" i="24" s="1"/>
  <c r="E582" i="24"/>
  <c r="D582" i="24"/>
  <c r="C582" i="24"/>
  <c r="B582" i="24"/>
  <c r="G581" i="24"/>
  <c r="E581" i="24"/>
  <c r="D581" i="24"/>
  <c r="C581" i="24"/>
  <c r="B581" i="24"/>
  <c r="G580" i="24"/>
  <c r="K580" i="24" s="1"/>
  <c r="E580" i="24"/>
  <c r="D580" i="24"/>
  <c r="C580" i="24"/>
  <c r="B580" i="24"/>
  <c r="G579" i="24"/>
  <c r="H579" i="24" s="1"/>
  <c r="E579" i="24"/>
  <c r="D579" i="24"/>
  <c r="C579" i="24"/>
  <c r="B579" i="24"/>
  <c r="G578" i="24"/>
  <c r="E578" i="24"/>
  <c r="D578" i="24"/>
  <c r="C578" i="24"/>
  <c r="B578" i="24"/>
  <c r="G577" i="24"/>
  <c r="J577" i="24" s="1"/>
  <c r="E577" i="24"/>
  <c r="D577" i="24"/>
  <c r="C577" i="24"/>
  <c r="B577" i="24"/>
  <c r="G576" i="24"/>
  <c r="H576" i="24" s="1"/>
  <c r="E576" i="24"/>
  <c r="D576" i="24"/>
  <c r="C576" i="24"/>
  <c r="B576" i="24"/>
  <c r="G575" i="24"/>
  <c r="H575" i="24" s="1"/>
  <c r="E575" i="24"/>
  <c r="D575" i="24"/>
  <c r="C575" i="24"/>
  <c r="B575" i="24"/>
  <c r="G574" i="24"/>
  <c r="E574" i="24"/>
  <c r="D574" i="24"/>
  <c r="C574" i="24"/>
  <c r="B574" i="24"/>
  <c r="G573" i="24"/>
  <c r="E573" i="24"/>
  <c r="D573" i="24"/>
  <c r="C573" i="24"/>
  <c r="B573" i="24"/>
  <c r="G572" i="24"/>
  <c r="E572" i="24"/>
  <c r="D572" i="24"/>
  <c r="C572" i="24"/>
  <c r="B572" i="24"/>
  <c r="G571" i="24"/>
  <c r="H571" i="24" s="1"/>
  <c r="E571" i="24"/>
  <c r="D571" i="24"/>
  <c r="C571" i="24"/>
  <c r="B571" i="24"/>
  <c r="G570" i="24"/>
  <c r="E570" i="24"/>
  <c r="D570" i="24"/>
  <c r="C570" i="24"/>
  <c r="B570" i="24"/>
  <c r="G569" i="24"/>
  <c r="J569" i="24" s="1"/>
  <c r="E569" i="24"/>
  <c r="D569" i="24"/>
  <c r="C569" i="24"/>
  <c r="B569" i="24"/>
  <c r="G568" i="24"/>
  <c r="E568" i="24"/>
  <c r="D568" i="24"/>
  <c r="C568" i="24"/>
  <c r="B568" i="24"/>
  <c r="G567" i="24"/>
  <c r="H567" i="24" s="1"/>
  <c r="E567" i="24"/>
  <c r="D567" i="24"/>
  <c r="C567" i="24"/>
  <c r="B567" i="24"/>
  <c r="G566" i="24"/>
  <c r="I566" i="24" s="1"/>
  <c r="E566" i="24"/>
  <c r="D566" i="24"/>
  <c r="C566" i="24"/>
  <c r="B566" i="24"/>
  <c r="G565" i="24"/>
  <c r="E565" i="24"/>
  <c r="D565" i="24"/>
  <c r="C565" i="24"/>
  <c r="B565" i="24"/>
  <c r="G564" i="24"/>
  <c r="E564" i="24"/>
  <c r="D564" i="24"/>
  <c r="C564" i="24"/>
  <c r="B564" i="24"/>
  <c r="G563" i="24"/>
  <c r="H563" i="24" s="1"/>
  <c r="E563" i="24"/>
  <c r="D563" i="24"/>
  <c r="C563" i="24"/>
  <c r="B563" i="24"/>
  <c r="G562" i="24"/>
  <c r="J562" i="24" s="1"/>
  <c r="E562" i="24"/>
  <c r="D562" i="24"/>
  <c r="C562" i="24"/>
  <c r="B562" i="24"/>
  <c r="G561" i="24"/>
  <c r="J561" i="24" s="1"/>
  <c r="E561" i="24"/>
  <c r="D561" i="24"/>
  <c r="C561" i="24"/>
  <c r="B561" i="24"/>
  <c r="G560" i="24"/>
  <c r="K560" i="24" s="1"/>
  <c r="E560" i="24"/>
  <c r="D560" i="24"/>
  <c r="C560" i="24"/>
  <c r="B560" i="24"/>
  <c r="G559" i="24"/>
  <c r="E559" i="24"/>
  <c r="D559" i="24"/>
  <c r="C559" i="24"/>
  <c r="B559" i="24"/>
  <c r="G558" i="24"/>
  <c r="E558" i="24"/>
  <c r="D558" i="24"/>
  <c r="C558" i="24"/>
  <c r="B558" i="24"/>
  <c r="G557" i="24"/>
  <c r="J557" i="24" s="1"/>
  <c r="E557" i="24"/>
  <c r="D557" i="24"/>
  <c r="C557" i="24"/>
  <c r="B557" i="24"/>
  <c r="G556" i="24"/>
  <c r="E556" i="24"/>
  <c r="D556" i="24"/>
  <c r="C556" i="24"/>
  <c r="B556" i="24"/>
  <c r="G555" i="24"/>
  <c r="E555" i="24"/>
  <c r="D555" i="24"/>
  <c r="C555" i="24"/>
  <c r="B555" i="24"/>
  <c r="G554" i="24"/>
  <c r="E554" i="24"/>
  <c r="D554" i="24"/>
  <c r="C554" i="24"/>
  <c r="B554" i="24"/>
  <c r="G553" i="24"/>
  <c r="H553" i="24" s="1"/>
  <c r="E553" i="24"/>
  <c r="D553" i="24"/>
  <c r="C553" i="24"/>
  <c r="B553" i="24"/>
  <c r="G552" i="24"/>
  <c r="E552" i="24"/>
  <c r="D552" i="24"/>
  <c r="C552" i="24"/>
  <c r="B552" i="24"/>
  <c r="G551" i="24"/>
  <c r="J551" i="24" s="1"/>
  <c r="E551" i="24"/>
  <c r="D551" i="24"/>
  <c r="C551" i="24"/>
  <c r="B551" i="24"/>
  <c r="G550" i="24"/>
  <c r="E550" i="24"/>
  <c r="D550" i="24"/>
  <c r="C550" i="24"/>
  <c r="B550" i="24"/>
  <c r="G549" i="24"/>
  <c r="H549" i="24" s="1"/>
  <c r="E549" i="24"/>
  <c r="D549" i="24"/>
  <c r="C549" i="24"/>
  <c r="B549" i="24"/>
  <c r="G548" i="24"/>
  <c r="E548" i="24"/>
  <c r="D548" i="24"/>
  <c r="C548" i="24"/>
  <c r="B548" i="24"/>
  <c r="G547" i="24"/>
  <c r="J547" i="24" s="1"/>
  <c r="E547" i="24"/>
  <c r="D547" i="24"/>
  <c r="C547" i="24"/>
  <c r="B547" i="24"/>
  <c r="G546" i="24"/>
  <c r="K546" i="24" s="1"/>
  <c r="E546" i="24"/>
  <c r="D546" i="24"/>
  <c r="C546" i="24"/>
  <c r="B546" i="24"/>
  <c r="G545" i="24"/>
  <c r="H545" i="24" s="1"/>
  <c r="E545" i="24"/>
  <c r="D545" i="24"/>
  <c r="C545" i="24"/>
  <c r="B545" i="24"/>
  <c r="G544" i="24"/>
  <c r="K544" i="24" s="1"/>
  <c r="E544" i="24"/>
  <c r="D544" i="24"/>
  <c r="C544" i="24"/>
  <c r="B544" i="24"/>
  <c r="G543" i="24"/>
  <c r="J543" i="24" s="1"/>
  <c r="E543" i="24"/>
  <c r="D543" i="24"/>
  <c r="C543" i="24"/>
  <c r="B543" i="24"/>
  <c r="G542" i="24"/>
  <c r="J542" i="24" s="1"/>
  <c r="E542" i="24"/>
  <c r="D542" i="24"/>
  <c r="C542" i="24"/>
  <c r="B542" i="24"/>
  <c r="G541" i="24"/>
  <c r="H541" i="24" s="1"/>
  <c r="E541" i="24"/>
  <c r="D541" i="24"/>
  <c r="C541" i="24"/>
  <c r="B541" i="24"/>
  <c r="G540" i="24"/>
  <c r="E540" i="24"/>
  <c r="D540" i="24"/>
  <c r="C540" i="24"/>
  <c r="B540" i="24"/>
  <c r="G539" i="24"/>
  <c r="J539" i="24" s="1"/>
  <c r="E539" i="24"/>
  <c r="D539" i="24"/>
  <c r="C539" i="24"/>
  <c r="B539" i="24"/>
  <c r="G538" i="24"/>
  <c r="K538" i="24" s="1"/>
  <c r="E538" i="24"/>
  <c r="D538" i="24"/>
  <c r="C538" i="24"/>
  <c r="B538" i="24"/>
  <c r="G537" i="24"/>
  <c r="H537" i="24" s="1"/>
  <c r="E537" i="24"/>
  <c r="D537" i="24"/>
  <c r="C537" i="24"/>
  <c r="B537" i="24"/>
  <c r="G536" i="24"/>
  <c r="K536" i="24" s="1"/>
  <c r="E536" i="24"/>
  <c r="D536" i="24"/>
  <c r="C536" i="24"/>
  <c r="B536" i="24"/>
  <c r="G535" i="24"/>
  <c r="J535" i="24" s="1"/>
  <c r="E535" i="24"/>
  <c r="D535" i="24"/>
  <c r="C535" i="24"/>
  <c r="B535" i="24"/>
  <c r="G534" i="24"/>
  <c r="E534" i="24"/>
  <c r="D534" i="24"/>
  <c r="C534" i="24"/>
  <c r="B534" i="24"/>
  <c r="G533" i="24"/>
  <c r="H533" i="24" s="1"/>
  <c r="E533" i="24"/>
  <c r="D533" i="24"/>
  <c r="C533" i="24"/>
  <c r="B533" i="24"/>
  <c r="G532" i="24"/>
  <c r="E532" i="24"/>
  <c r="D532" i="24"/>
  <c r="C532" i="24"/>
  <c r="B532" i="24"/>
  <c r="G531" i="24"/>
  <c r="J531" i="24" s="1"/>
  <c r="E531" i="24"/>
  <c r="D531" i="24"/>
  <c r="C531" i="24"/>
  <c r="B531" i="24"/>
  <c r="G530" i="24"/>
  <c r="J530" i="24" s="1"/>
  <c r="E530" i="24"/>
  <c r="D530" i="24"/>
  <c r="C530" i="24"/>
  <c r="B530" i="24"/>
  <c r="G529" i="24"/>
  <c r="H529" i="24" s="1"/>
  <c r="E529" i="24"/>
  <c r="D529" i="24"/>
  <c r="C529" i="24"/>
  <c r="B529" i="24"/>
  <c r="G528" i="24"/>
  <c r="E528" i="24"/>
  <c r="D528" i="24"/>
  <c r="C528" i="24"/>
  <c r="B528" i="24"/>
  <c r="G527" i="24"/>
  <c r="J527" i="24" s="1"/>
  <c r="E527" i="24"/>
  <c r="D527" i="24"/>
  <c r="C527" i="24"/>
  <c r="B527" i="24"/>
  <c r="G526" i="24"/>
  <c r="J526" i="24" s="1"/>
  <c r="E526" i="24"/>
  <c r="D526" i="24"/>
  <c r="C526" i="24"/>
  <c r="B526" i="24"/>
  <c r="G525" i="24"/>
  <c r="H525" i="24" s="1"/>
  <c r="E525" i="24"/>
  <c r="D525" i="24"/>
  <c r="C525" i="24"/>
  <c r="B525" i="24"/>
  <c r="G524" i="24"/>
  <c r="E524" i="24"/>
  <c r="D524" i="24"/>
  <c r="C524" i="24"/>
  <c r="B524" i="24"/>
  <c r="G523" i="24"/>
  <c r="J523" i="24" s="1"/>
  <c r="E523" i="24"/>
  <c r="D523" i="24"/>
  <c r="C523" i="24"/>
  <c r="B523" i="24"/>
  <c r="G522" i="24"/>
  <c r="J522" i="24" s="1"/>
  <c r="E522" i="24"/>
  <c r="D522" i="24"/>
  <c r="C522" i="24"/>
  <c r="B522" i="24"/>
  <c r="G521" i="24"/>
  <c r="H521" i="24" s="1"/>
  <c r="E521" i="24"/>
  <c r="D521" i="24"/>
  <c r="C521" i="24"/>
  <c r="B521" i="24"/>
  <c r="G520" i="24"/>
  <c r="H520" i="24" s="1"/>
  <c r="E520" i="24"/>
  <c r="D520" i="24"/>
  <c r="C520" i="24"/>
  <c r="B520" i="24"/>
  <c r="G519" i="24"/>
  <c r="J519" i="24" s="1"/>
  <c r="E519" i="24"/>
  <c r="D519" i="24"/>
  <c r="C519" i="24"/>
  <c r="B519" i="24"/>
  <c r="G518" i="24"/>
  <c r="E518" i="24"/>
  <c r="D518" i="24"/>
  <c r="C518" i="24"/>
  <c r="B518" i="24"/>
  <c r="G517" i="24"/>
  <c r="H517" i="24" s="1"/>
  <c r="E517" i="24"/>
  <c r="D517" i="24"/>
  <c r="C517" i="24"/>
  <c r="B517" i="24"/>
  <c r="G516" i="24"/>
  <c r="E516" i="24"/>
  <c r="D516" i="24"/>
  <c r="C516" i="24"/>
  <c r="B516" i="24"/>
  <c r="G515" i="24"/>
  <c r="J515" i="24" s="1"/>
  <c r="E515" i="24"/>
  <c r="D515" i="24"/>
  <c r="C515" i="24"/>
  <c r="B515" i="24"/>
  <c r="G514" i="24"/>
  <c r="K514" i="24" s="1"/>
  <c r="E514" i="24"/>
  <c r="D514" i="24"/>
  <c r="C514" i="24"/>
  <c r="B514" i="24"/>
  <c r="G513" i="24"/>
  <c r="H513" i="24" s="1"/>
  <c r="E513" i="24"/>
  <c r="D513" i="24"/>
  <c r="C513" i="24"/>
  <c r="B513" i="24"/>
  <c r="G512" i="24"/>
  <c r="K512" i="24" s="1"/>
  <c r="E512" i="24"/>
  <c r="D512" i="24"/>
  <c r="C512" i="24"/>
  <c r="B512" i="24"/>
  <c r="G511" i="24"/>
  <c r="J511" i="24" s="1"/>
  <c r="E511" i="24"/>
  <c r="D511" i="24"/>
  <c r="C511" i="24"/>
  <c r="B511" i="24"/>
  <c r="G510" i="24"/>
  <c r="H510" i="24" s="1"/>
  <c r="E510" i="24"/>
  <c r="D510" i="24"/>
  <c r="C510" i="24"/>
  <c r="B510" i="24"/>
  <c r="G509" i="24"/>
  <c r="H509" i="24" s="1"/>
  <c r="E509" i="24"/>
  <c r="D509" i="24"/>
  <c r="C509" i="24"/>
  <c r="B509" i="24"/>
  <c r="G508" i="24"/>
  <c r="E508" i="24"/>
  <c r="D508" i="24"/>
  <c r="C508" i="24"/>
  <c r="B508" i="24"/>
  <c r="G507" i="24"/>
  <c r="J507" i="24" s="1"/>
  <c r="E507" i="24"/>
  <c r="D507" i="24"/>
  <c r="C507" i="24"/>
  <c r="B507" i="24"/>
  <c r="G506" i="24"/>
  <c r="K506" i="24" s="1"/>
  <c r="E506" i="24"/>
  <c r="D506" i="24"/>
  <c r="C506" i="24"/>
  <c r="B506" i="24"/>
  <c r="G505" i="24"/>
  <c r="H505" i="24" s="1"/>
  <c r="E505" i="24"/>
  <c r="D505" i="24"/>
  <c r="C505" i="24"/>
  <c r="B505" i="24"/>
  <c r="G504" i="24"/>
  <c r="K504" i="24" s="1"/>
  <c r="E504" i="24"/>
  <c r="D504" i="24"/>
  <c r="C504" i="24"/>
  <c r="B504" i="24"/>
  <c r="G503" i="24"/>
  <c r="J503" i="24" s="1"/>
  <c r="E503" i="24"/>
  <c r="D503" i="24"/>
  <c r="C503" i="24"/>
  <c r="B503" i="24"/>
  <c r="G502" i="24"/>
  <c r="E502" i="24"/>
  <c r="D502" i="24"/>
  <c r="C502" i="24"/>
  <c r="B502" i="24"/>
  <c r="G501" i="24"/>
  <c r="H501" i="24" s="1"/>
  <c r="E501" i="24"/>
  <c r="D501" i="24"/>
  <c r="C501" i="24"/>
  <c r="B501" i="24"/>
  <c r="G500" i="24"/>
  <c r="E500" i="24"/>
  <c r="D500" i="24"/>
  <c r="C500" i="24"/>
  <c r="B500" i="24"/>
  <c r="G499" i="24"/>
  <c r="J499" i="24" s="1"/>
  <c r="E499" i="24"/>
  <c r="D499" i="24"/>
  <c r="C499" i="24"/>
  <c r="B499" i="24"/>
  <c r="G498" i="24"/>
  <c r="E498" i="24"/>
  <c r="D498" i="24"/>
  <c r="C498" i="24"/>
  <c r="B498" i="24"/>
  <c r="G497" i="24"/>
  <c r="H497" i="24" s="1"/>
  <c r="E497" i="24"/>
  <c r="D497" i="24"/>
  <c r="C497" i="24"/>
  <c r="B497" i="24"/>
  <c r="G496" i="24"/>
  <c r="E496" i="24"/>
  <c r="D496" i="24"/>
  <c r="C496" i="24"/>
  <c r="B496" i="24"/>
  <c r="G495" i="24"/>
  <c r="J495" i="24" s="1"/>
  <c r="E495" i="24"/>
  <c r="D495" i="24"/>
  <c r="C495" i="24"/>
  <c r="B495" i="24"/>
  <c r="G494" i="24"/>
  <c r="J494" i="24" s="1"/>
  <c r="E494" i="24"/>
  <c r="D494" i="24"/>
  <c r="C494" i="24"/>
  <c r="B494" i="24"/>
  <c r="G493" i="24"/>
  <c r="H493" i="24" s="1"/>
  <c r="E493" i="24"/>
  <c r="D493" i="24"/>
  <c r="C493" i="24"/>
  <c r="B493" i="24"/>
  <c r="G492" i="24"/>
  <c r="E492" i="24"/>
  <c r="D492" i="24"/>
  <c r="C492" i="24"/>
  <c r="B492" i="24"/>
  <c r="G491" i="24"/>
  <c r="J491" i="24" s="1"/>
  <c r="E491" i="24"/>
  <c r="D491" i="24"/>
  <c r="C491" i="24"/>
  <c r="B491" i="24"/>
  <c r="G490" i="24"/>
  <c r="H490" i="24" s="1"/>
  <c r="E490" i="24"/>
  <c r="D490" i="24"/>
  <c r="C490" i="24"/>
  <c r="B490" i="24"/>
  <c r="G489" i="24"/>
  <c r="E489" i="24"/>
  <c r="D489" i="24"/>
  <c r="C489" i="24"/>
  <c r="B489" i="24"/>
  <c r="G488" i="24"/>
  <c r="E488" i="24"/>
  <c r="D488" i="24"/>
  <c r="C488" i="24"/>
  <c r="B488" i="24"/>
  <c r="G487" i="24"/>
  <c r="J487" i="24" s="1"/>
  <c r="E487" i="24"/>
  <c r="D487" i="24"/>
  <c r="C487" i="24"/>
  <c r="B487" i="24"/>
  <c r="G486" i="24"/>
  <c r="H486" i="24" s="1"/>
  <c r="E486" i="24"/>
  <c r="D486" i="24"/>
  <c r="C486" i="24"/>
  <c r="B486" i="24"/>
  <c r="G485" i="24"/>
  <c r="K485" i="24" s="1"/>
  <c r="E485" i="24"/>
  <c r="D485" i="24"/>
  <c r="C485" i="24"/>
  <c r="B485" i="24"/>
  <c r="G484" i="24"/>
  <c r="J484" i="24" s="1"/>
  <c r="E484" i="24"/>
  <c r="D484" i="24"/>
  <c r="C484" i="24"/>
  <c r="B484" i="24"/>
  <c r="G483" i="24"/>
  <c r="J483" i="24" s="1"/>
  <c r="E483" i="24"/>
  <c r="D483" i="24"/>
  <c r="C483" i="24"/>
  <c r="B483" i="24"/>
  <c r="G482" i="24"/>
  <c r="I482" i="24" s="1"/>
  <c r="E482" i="24"/>
  <c r="D482" i="24"/>
  <c r="C482" i="24"/>
  <c r="B482" i="24"/>
  <c r="G481" i="24"/>
  <c r="K481" i="24" s="1"/>
  <c r="E481" i="24"/>
  <c r="D481" i="24"/>
  <c r="C481" i="24"/>
  <c r="B481" i="24"/>
  <c r="G480" i="24"/>
  <c r="K480" i="24" s="1"/>
  <c r="E480" i="24"/>
  <c r="D480" i="24"/>
  <c r="C480" i="24"/>
  <c r="B480" i="24"/>
  <c r="G479" i="24"/>
  <c r="J479" i="24" s="1"/>
  <c r="E479" i="24"/>
  <c r="D479" i="24"/>
  <c r="C479" i="24"/>
  <c r="B479" i="24"/>
  <c r="G478" i="24"/>
  <c r="E478" i="24"/>
  <c r="D478" i="24"/>
  <c r="C478" i="24"/>
  <c r="B478" i="24"/>
  <c r="G477" i="24"/>
  <c r="E477" i="24"/>
  <c r="D477" i="24"/>
  <c r="C477" i="24"/>
  <c r="B477" i="24"/>
  <c r="G476" i="24"/>
  <c r="E476" i="24"/>
  <c r="D476" i="24"/>
  <c r="C476" i="24"/>
  <c r="B476" i="24"/>
  <c r="G475" i="24"/>
  <c r="I475" i="24" s="1"/>
  <c r="E475" i="24"/>
  <c r="D475" i="24"/>
  <c r="C475" i="24"/>
  <c r="B475" i="24"/>
  <c r="G474" i="24"/>
  <c r="E474" i="24"/>
  <c r="D474" i="24"/>
  <c r="C474" i="24"/>
  <c r="B474" i="24"/>
  <c r="G473" i="24"/>
  <c r="E473" i="24"/>
  <c r="D473" i="24"/>
  <c r="C473" i="24"/>
  <c r="B473" i="24"/>
  <c r="G472" i="24"/>
  <c r="E472" i="24"/>
  <c r="D472" i="24"/>
  <c r="C472" i="24"/>
  <c r="B472" i="24"/>
  <c r="G471" i="24"/>
  <c r="E471" i="24"/>
  <c r="D471" i="24"/>
  <c r="C471" i="24"/>
  <c r="B471" i="24"/>
  <c r="G470" i="24"/>
  <c r="E470" i="24"/>
  <c r="D470" i="24"/>
  <c r="C470" i="24"/>
  <c r="B470" i="24"/>
  <c r="G469" i="24"/>
  <c r="E469" i="24"/>
  <c r="D469" i="24"/>
  <c r="C469" i="24"/>
  <c r="B469" i="24"/>
  <c r="G468" i="24"/>
  <c r="E468" i="24"/>
  <c r="D468" i="24"/>
  <c r="C468" i="24"/>
  <c r="B468" i="24"/>
  <c r="G467" i="24"/>
  <c r="E467" i="24"/>
  <c r="D467" i="24"/>
  <c r="C467" i="24"/>
  <c r="B467" i="24"/>
  <c r="G466" i="24"/>
  <c r="E466" i="24"/>
  <c r="D466" i="24"/>
  <c r="C466" i="24"/>
  <c r="B466" i="24"/>
  <c r="G465" i="24"/>
  <c r="E465" i="24"/>
  <c r="D465" i="24"/>
  <c r="C465" i="24"/>
  <c r="B465" i="24"/>
  <c r="G464" i="24"/>
  <c r="H464" i="24" s="1"/>
  <c r="E464" i="24"/>
  <c r="D464" i="24"/>
  <c r="C464" i="24"/>
  <c r="B464" i="24"/>
  <c r="G463" i="24"/>
  <c r="E463" i="24"/>
  <c r="D463" i="24"/>
  <c r="C463" i="24"/>
  <c r="B463" i="24"/>
  <c r="G462" i="24"/>
  <c r="J462" i="24" s="1"/>
  <c r="E462" i="24"/>
  <c r="D462" i="24"/>
  <c r="C462" i="24"/>
  <c r="B462" i="24"/>
  <c r="G461" i="24"/>
  <c r="E461" i="24"/>
  <c r="D461" i="24"/>
  <c r="C461" i="24"/>
  <c r="B461" i="24"/>
  <c r="G460" i="24"/>
  <c r="E460" i="24"/>
  <c r="D460" i="24"/>
  <c r="C460" i="24"/>
  <c r="B460" i="24"/>
  <c r="G459" i="24"/>
  <c r="K459" i="24" s="1"/>
  <c r="E459" i="24"/>
  <c r="D459" i="24"/>
  <c r="C459" i="24"/>
  <c r="B459" i="24"/>
  <c r="G458" i="24"/>
  <c r="J458" i="24" s="1"/>
  <c r="E458" i="24"/>
  <c r="D458" i="24"/>
  <c r="C458" i="24"/>
  <c r="B458" i="24"/>
  <c r="G457" i="24"/>
  <c r="K457" i="24" s="1"/>
  <c r="E457" i="24"/>
  <c r="D457" i="24"/>
  <c r="C457" i="24"/>
  <c r="B457" i="24"/>
  <c r="G456" i="24"/>
  <c r="E456" i="24"/>
  <c r="D456" i="24"/>
  <c r="C456" i="24"/>
  <c r="B456" i="24"/>
  <c r="G455" i="24"/>
  <c r="E455" i="24"/>
  <c r="D455" i="24"/>
  <c r="C455" i="24"/>
  <c r="B455" i="24"/>
  <c r="G454" i="24"/>
  <c r="I454" i="24" s="1"/>
  <c r="E454" i="24"/>
  <c r="D454" i="24"/>
  <c r="C454" i="24"/>
  <c r="B454" i="24"/>
  <c r="G453" i="24"/>
  <c r="E453" i="24"/>
  <c r="D453" i="24"/>
  <c r="C453" i="24"/>
  <c r="B453" i="24"/>
  <c r="G452" i="24"/>
  <c r="H452" i="24" s="1"/>
  <c r="E452" i="24"/>
  <c r="D452" i="24"/>
  <c r="C452" i="24"/>
  <c r="B452" i="24"/>
  <c r="G451" i="24"/>
  <c r="E451" i="24"/>
  <c r="D451" i="24"/>
  <c r="C451" i="24"/>
  <c r="B451" i="24"/>
  <c r="G450" i="24"/>
  <c r="I450" i="24" s="1"/>
  <c r="E450" i="24"/>
  <c r="D450" i="24"/>
  <c r="C450" i="24"/>
  <c r="B450" i="24"/>
  <c r="G449" i="24"/>
  <c r="I449" i="24" s="1"/>
  <c r="E449" i="24"/>
  <c r="D449" i="24"/>
  <c r="C449" i="24"/>
  <c r="B449" i="24"/>
  <c r="G448" i="24"/>
  <c r="I448" i="24" s="1"/>
  <c r="E448" i="24"/>
  <c r="D448" i="24"/>
  <c r="C448" i="24"/>
  <c r="B448" i="24"/>
  <c r="G447" i="24"/>
  <c r="E447" i="24"/>
  <c r="D447" i="24"/>
  <c r="C447" i="24"/>
  <c r="B447" i="24"/>
  <c r="G446" i="24"/>
  <c r="J446" i="24" s="1"/>
  <c r="E446" i="24"/>
  <c r="D446" i="24"/>
  <c r="C446" i="24"/>
  <c r="B446" i="24"/>
  <c r="G445" i="24"/>
  <c r="E445" i="24"/>
  <c r="D445" i="24"/>
  <c r="C445" i="24"/>
  <c r="B445" i="24"/>
  <c r="G444" i="24"/>
  <c r="I444" i="24" s="1"/>
  <c r="E444" i="24"/>
  <c r="D444" i="24"/>
  <c r="C444" i="24"/>
  <c r="B444" i="24"/>
  <c r="G443" i="24"/>
  <c r="J443" i="24" s="1"/>
  <c r="E443" i="24"/>
  <c r="D443" i="24"/>
  <c r="C443" i="24"/>
  <c r="B443" i="24"/>
  <c r="G442" i="24"/>
  <c r="E442" i="24"/>
  <c r="D442" i="24"/>
  <c r="C442" i="24"/>
  <c r="B442" i="24"/>
  <c r="G441" i="24"/>
  <c r="E441" i="24"/>
  <c r="D441" i="24"/>
  <c r="C441" i="24"/>
  <c r="B441" i="24"/>
  <c r="G440" i="24"/>
  <c r="E440" i="24"/>
  <c r="D440" i="24"/>
  <c r="C440" i="24"/>
  <c r="B440" i="24"/>
  <c r="G439" i="24"/>
  <c r="E439" i="24"/>
  <c r="D439" i="24"/>
  <c r="C439" i="24"/>
  <c r="B439" i="24"/>
  <c r="G438" i="24"/>
  <c r="H438" i="24" s="1"/>
  <c r="E438" i="24"/>
  <c r="D438" i="24"/>
  <c r="C438" i="24"/>
  <c r="B438" i="24"/>
  <c r="G437" i="24"/>
  <c r="E437" i="24"/>
  <c r="D437" i="24"/>
  <c r="C437" i="24"/>
  <c r="B437" i="24"/>
  <c r="G436" i="24"/>
  <c r="E436" i="24"/>
  <c r="D436" i="24"/>
  <c r="C436" i="24"/>
  <c r="B436" i="24"/>
  <c r="G435" i="24"/>
  <c r="E435" i="24"/>
  <c r="D435" i="24"/>
  <c r="C435" i="24"/>
  <c r="B435" i="24"/>
  <c r="G434" i="24"/>
  <c r="J434" i="24" s="1"/>
  <c r="E434" i="24"/>
  <c r="D434" i="24"/>
  <c r="C434" i="24"/>
  <c r="B434" i="24"/>
  <c r="G433" i="24"/>
  <c r="E433" i="24"/>
  <c r="D433" i="24"/>
  <c r="C433" i="24"/>
  <c r="B433" i="24"/>
  <c r="G432" i="24"/>
  <c r="E432" i="24"/>
  <c r="D432" i="24"/>
  <c r="C432" i="24"/>
  <c r="B432" i="24"/>
  <c r="G431" i="24"/>
  <c r="E431" i="24"/>
  <c r="D431" i="24"/>
  <c r="C431" i="24"/>
  <c r="B431" i="24"/>
  <c r="G430" i="24"/>
  <c r="E430" i="24"/>
  <c r="D430" i="24"/>
  <c r="C430" i="24"/>
  <c r="B430" i="24"/>
  <c r="G429" i="24"/>
  <c r="E429" i="24"/>
  <c r="D429" i="24"/>
  <c r="C429" i="24"/>
  <c r="B429" i="24"/>
  <c r="G428" i="24"/>
  <c r="I428" i="24" s="1"/>
  <c r="E428" i="24"/>
  <c r="D428" i="24"/>
  <c r="C428" i="24"/>
  <c r="B428" i="24"/>
  <c r="G427" i="24"/>
  <c r="E427" i="24"/>
  <c r="D427" i="24"/>
  <c r="C427" i="24"/>
  <c r="B427" i="24"/>
  <c r="G426" i="24"/>
  <c r="J426" i="24" s="1"/>
  <c r="E426" i="24"/>
  <c r="D426" i="24"/>
  <c r="C426" i="24"/>
  <c r="B426" i="24"/>
  <c r="G425" i="24"/>
  <c r="K425" i="24" s="1"/>
  <c r="E425" i="24"/>
  <c r="D425" i="24"/>
  <c r="C425" i="24"/>
  <c r="B425" i="24"/>
  <c r="G424" i="24"/>
  <c r="I424" i="24" s="1"/>
  <c r="E424" i="24"/>
  <c r="D424" i="24"/>
  <c r="C424" i="24"/>
  <c r="B424" i="24"/>
  <c r="G423" i="24"/>
  <c r="E423" i="24"/>
  <c r="D423" i="24"/>
  <c r="C423" i="24"/>
  <c r="B423" i="24"/>
  <c r="G422" i="24"/>
  <c r="E422" i="24"/>
  <c r="D422" i="24"/>
  <c r="C422" i="24"/>
  <c r="B422" i="24"/>
  <c r="G421" i="24"/>
  <c r="E421" i="24"/>
  <c r="D421" i="24"/>
  <c r="C421" i="24"/>
  <c r="B421" i="24"/>
  <c r="G420" i="24"/>
  <c r="E420" i="24"/>
  <c r="D420" i="24"/>
  <c r="C420" i="24"/>
  <c r="B420" i="24"/>
  <c r="G419" i="24"/>
  <c r="K419" i="24" s="1"/>
  <c r="E419" i="24"/>
  <c r="D419" i="24"/>
  <c r="C419" i="24"/>
  <c r="B419" i="24"/>
  <c r="G418" i="24"/>
  <c r="J418" i="24" s="1"/>
  <c r="E418" i="24"/>
  <c r="D418" i="24"/>
  <c r="C418" i="24"/>
  <c r="B418" i="24"/>
  <c r="G417" i="24"/>
  <c r="E417" i="24"/>
  <c r="D417" i="24"/>
  <c r="C417" i="24"/>
  <c r="B417" i="24"/>
  <c r="G416" i="24"/>
  <c r="E416" i="24"/>
  <c r="D416" i="24"/>
  <c r="C416" i="24"/>
  <c r="B416" i="24"/>
  <c r="G415" i="24"/>
  <c r="K415" i="24" s="1"/>
  <c r="E415" i="24"/>
  <c r="D415" i="24"/>
  <c r="C415" i="24"/>
  <c r="B415" i="24"/>
  <c r="G414" i="24"/>
  <c r="E414" i="24"/>
  <c r="D414" i="24"/>
  <c r="C414" i="24"/>
  <c r="B414" i="24"/>
  <c r="G413" i="24"/>
  <c r="J413" i="24" s="1"/>
  <c r="E413" i="24"/>
  <c r="D413" i="24"/>
  <c r="C413" i="24"/>
  <c r="B413" i="24"/>
  <c r="G412" i="24"/>
  <c r="K412" i="24" s="1"/>
  <c r="E412" i="24"/>
  <c r="D412" i="24"/>
  <c r="C412" i="24"/>
  <c r="B412" i="24"/>
  <c r="G411" i="24"/>
  <c r="K411" i="24" s="1"/>
  <c r="E411" i="24"/>
  <c r="D411" i="24"/>
  <c r="C411" i="24"/>
  <c r="B411" i="24"/>
  <c r="G410" i="24"/>
  <c r="H410" i="24" s="1"/>
  <c r="E410" i="24"/>
  <c r="D410" i="24"/>
  <c r="C410" i="24"/>
  <c r="B410" i="24"/>
  <c r="G409" i="24"/>
  <c r="E409" i="24"/>
  <c r="D409" i="24"/>
  <c r="C409" i="24"/>
  <c r="B409" i="24"/>
  <c r="G408" i="24"/>
  <c r="E408" i="24"/>
  <c r="D408" i="24"/>
  <c r="C408" i="24"/>
  <c r="B408" i="24"/>
  <c r="G407" i="24"/>
  <c r="E407" i="24"/>
  <c r="D407" i="24"/>
  <c r="C407" i="24"/>
  <c r="B407" i="24"/>
  <c r="G406" i="24"/>
  <c r="E406" i="24"/>
  <c r="D406" i="24"/>
  <c r="C406" i="24"/>
  <c r="B406" i="24"/>
  <c r="G405" i="24"/>
  <c r="I405" i="24" s="1"/>
  <c r="E405" i="24"/>
  <c r="D405" i="24"/>
  <c r="C405" i="24"/>
  <c r="B405" i="24"/>
  <c r="G404" i="24"/>
  <c r="K404" i="24" s="1"/>
  <c r="E404" i="24"/>
  <c r="D404" i="24"/>
  <c r="C404" i="24"/>
  <c r="B404" i="24"/>
  <c r="G403" i="24"/>
  <c r="K403" i="24" s="1"/>
  <c r="E403" i="24"/>
  <c r="D403" i="24"/>
  <c r="C403" i="24"/>
  <c r="B403" i="24"/>
  <c r="G402" i="24"/>
  <c r="E402" i="24"/>
  <c r="D402" i="24"/>
  <c r="C402" i="24"/>
  <c r="B402" i="24"/>
  <c r="G401" i="24"/>
  <c r="E401" i="24"/>
  <c r="D401" i="24"/>
  <c r="C401" i="24"/>
  <c r="B401" i="24"/>
  <c r="G400" i="24"/>
  <c r="E400" i="24"/>
  <c r="D400" i="24"/>
  <c r="C400" i="24"/>
  <c r="B400" i="24"/>
  <c r="G399" i="24"/>
  <c r="K399" i="24" s="1"/>
  <c r="E399" i="24"/>
  <c r="D399" i="24"/>
  <c r="C399" i="24"/>
  <c r="B399" i="24"/>
  <c r="G398" i="24"/>
  <c r="I398" i="24" s="1"/>
  <c r="E398" i="24"/>
  <c r="D398" i="24"/>
  <c r="C398" i="24"/>
  <c r="B398" i="24"/>
  <c r="G397" i="24"/>
  <c r="E397" i="24"/>
  <c r="D397" i="24"/>
  <c r="C397" i="24"/>
  <c r="B397" i="24"/>
  <c r="G396" i="24"/>
  <c r="E396" i="24"/>
  <c r="D396" i="24"/>
  <c r="C396" i="24"/>
  <c r="B396" i="24"/>
  <c r="G395" i="24"/>
  <c r="K395" i="24" s="1"/>
  <c r="E395" i="24"/>
  <c r="D395" i="24"/>
  <c r="C395" i="24"/>
  <c r="B395" i="24"/>
  <c r="G394" i="24"/>
  <c r="E394" i="24"/>
  <c r="D394" i="24"/>
  <c r="C394" i="24"/>
  <c r="B394" i="24"/>
  <c r="G393" i="24"/>
  <c r="E393" i="24"/>
  <c r="D393" i="24"/>
  <c r="C393" i="24"/>
  <c r="B393" i="24"/>
  <c r="G392" i="24"/>
  <c r="K392" i="24" s="1"/>
  <c r="E392" i="24"/>
  <c r="D392" i="24"/>
  <c r="C392" i="24"/>
  <c r="B392" i="24"/>
  <c r="G391" i="24"/>
  <c r="E391" i="24"/>
  <c r="D391" i="24"/>
  <c r="C391" i="24"/>
  <c r="B391" i="24"/>
  <c r="G390" i="24"/>
  <c r="E390" i="24"/>
  <c r="D390" i="24"/>
  <c r="C390" i="24"/>
  <c r="B390" i="24"/>
  <c r="G389" i="24"/>
  <c r="H389" i="24" s="1"/>
  <c r="E389" i="24"/>
  <c r="D389" i="24"/>
  <c r="C389" i="24"/>
  <c r="B389" i="24"/>
  <c r="G388" i="24"/>
  <c r="E388" i="24"/>
  <c r="D388" i="24"/>
  <c r="C388" i="24"/>
  <c r="B388" i="24"/>
  <c r="G387" i="24"/>
  <c r="K387" i="24" s="1"/>
  <c r="E387" i="24"/>
  <c r="D387" i="24"/>
  <c r="C387" i="24"/>
  <c r="B387" i="24"/>
  <c r="G386" i="24"/>
  <c r="H386" i="24" s="1"/>
  <c r="E386" i="24"/>
  <c r="D386" i="24"/>
  <c r="C386" i="24"/>
  <c r="B386" i="24"/>
  <c r="G385" i="24"/>
  <c r="I385" i="24" s="1"/>
  <c r="E385" i="24"/>
  <c r="D385" i="24"/>
  <c r="C385" i="24"/>
  <c r="B385" i="24"/>
  <c r="G384" i="24"/>
  <c r="E384" i="24"/>
  <c r="D384" i="24"/>
  <c r="C384" i="24"/>
  <c r="B384" i="24"/>
  <c r="G383" i="24"/>
  <c r="K383" i="24" s="1"/>
  <c r="E383" i="24"/>
  <c r="D383" i="24"/>
  <c r="C383" i="24"/>
  <c r="B383" i="24"/>
  <c r="G382" i="24"/>
  <c r="E382" i="24"/>
  <c r="D382" i="24"/>
  <c r="C382" i="24"/>
  <c r="B382" i="24"/>
  <c r="G381" i="24"/>
  <c r="I381" i="24" s="1"/>
  <c r="E381" i="24"/>
  <c r="D381" i="24"/>
  <c r="C381" i="24"/>
  <c r="B381" i="24"/>
  <c r="G380" i="24"/>
  <c r="E380" i="24"/>
  <c r="D380" i="24"/>
  <c r="C380" i="24"/>
  <c r="B380" i="24"/>
  <c r="G379" i="24"/>
  <c r="E379" i="24"/>
  <c r="D379" i="24"/>
  <c r="C379" i="24"/>
  <c r="B379" i="24"/>
  <c r="G378" i="24"/>
  <c r="J378" i="24" s="1"/>
  <c r="E378" i="24"/>
  <c r="D378" i="24"/>
  <c r="C378" i="24"/>
  <c r="B378" i="24"/>
  <c r="G377" i="24"/>
  <c r="E377" i="24"/>
  <c r="D377" i="24"/>
  <c r="C377" i="24"/>
  <c r="B377" i="24"/>
  <c r="G376" i="24"/>
  <c r="K376" i="24" s="1"/>
  <c r="E376" i="24"/>
  <c r="D376" i="24"/>
  <c r="C376" i="24"/>
  <c r="B376" i="24"/>
  <c r="G375" i="24"/>
  <c r="E375" i="24"/>
  <c r="D375" i="24"/>
  <c r="C375" i="24"/>
  <c r="B375" i="24"/>
  <c r="G374" i="24"/>
  <c r="H374" i="24" s="1"/>
  <c r="E374" i="24"/>
  <c r="D374" i="24"/>
  <c r="C374" i="24"/>
  <c r="B374" i="24"/>
  <c r="G373" i="24"/>
  <c r="I373" i="24" s="1"/>
  <c r="E373" i="24"/>
  <c r="D373" i="24"/>
  <c r="C373" i="24"/>
  <c r="B373" i="24"/>
  <c r="G372" i="24"/>
  <c r="K372" i="24" s="1"/>
  <c r="E372" i="24"/>
  <c r="D372" i="24"/>
  <c r="C372" i="24"/>
  <c r="B372" i="24"/>
  <c r="G371" i="24"/>
  <c r="K371" i="24" s="1"/>
  <c r="E371" i="24"/>
  <c r="D371" i="24"/>
  <c r="C371" i="24"/>
  <c r="B371" i="24"/>
  <c r="G370" i="24"/>
  <c r="E370" i="24"/>
  <c r="D370" i="24"/>
  <c r="C370" i="24"/>
  <c r="B370" i="24"/>
  <c r="G369" i="24"/>
  <c r="I369" i="24" s="1"/>
  <c r="E369" i="24"/>
  <c r="D369" i="24"/>
  <c r="C369" i="24"/>
  <c r="B369" i="24"/>
  <c r="G368" i="24"/>
  <c r="K368" i="24" s="1"/>
  <c r="E368" i="24"/>
  <c r="D368" i="24"/>
  <c r="C368" i="24"/>
  <c r="B368" i="24"/>
  <c r="G367" i="24"/>
  <c r="K367" i="24" s="1"/>
  <c r="E367" i="24"/>
  <c r="D367" i="24"/>
  <c r="C367" i="24"/>
  <c r="B367" i="24"/>
  <c r="G366" i="24"/>
  <c r="H366" i="24" s="1"/>
  <c r="E366" i="24"/>
  <c r="D366" i="24"/>
  <c r="C366" i="24"/>
  <c r="B366" i="24"/>
  <c r="G365" i="24"/>
  <c r="H365" i="24" s="1"/>
  <c r="E365" i="24"/>
  <c r="D365" i="24"/>
  <c r="C365" i="24"/>
  <c r="B365" i="24"/>
  <c r="G364" i="24"/>
  <c r="E364" i="24"/>
  <c r="D364" i="24"/>
  <c r="C364" i="24"/>
  <c r="B364" i="24"/>
  <c r="G363" i="24"/>
  <c r="E363" i="24"/>
  <c r="D363" i="24"/>
  <c r="C363" i="24"/>
  <c r="B363" i="24"/>
  <c r="G362" i="24"/>
  <c r="J362" i="24" s="1"/>
  <c r="E362" i="24"/>
  <c r="D362" i="24"/>
  <c r="C362" i="24"/>
  <c r="B362" i="24"/>
  <c r="G361" i="24"/>
  <c r="E361" i="24"/>
  <c r="D361" i="24"/>
  <c r="C361" i="24"/>
  <c r="B361" i="24"/>
  <c r="G360" i="24"/>
  <c r="K360" i="24" s="1"/>
  <c r="E360" i="24"/>
  <c r="D360" i="24"/>
  <c r="C360" i="24"/>
  <c r="B360" i="24"/>
  <c r="G359" i="24"/>
  <c r="E359" i="24"/>
  <c r="D359" i="24"/>
  <c r="C359" i="24"/>
  <c r="B359" i="24"/>
  <c r="G358" i="24"/>
  <c r="H358" i="24" s="1"/>
  <c r="E358" i="24"/>
  <c r="D358" i="24"/>
  <c r="C358" i="24"/>
  <c r="B358" i="24"/>
  <c r="G357" i="24"/>
  <c r="K357" i="24" s="1"/>
  <c r="E357" i="24"/>
  <c r="D357" i="24"/>
  <c r="C357" i="24"/>
  <c r="B357" i="24"/>
  <c r="G356" i="24"/>
  <c r="E356" i="24"/>
  <c r="D356" i="24"/>
  <c r="C356" i="24"/>
  <c r="B356" i="24"/>
  <c r="G355" i="24"/>
  <c r="K355" i="24" s="1"/>
  <c r="E355" i="24"/>
  <c r="D355" i="24"/>
  <c r="C355" i="24"/>
  <c r="B355" i="24"/>
  <c r="G354" i="24"/>
  <c r="E354" i="24"/>
  <c r="D354" i="24"/>
  <c r="C354" i="24"/>
  <c r="B354" i="24"/>
  <c r="G353" i="24"/>
  <c r="J353" i="24" s="1"/>
  <c r="E353" i="24"/>
  <c r="D353" i="24"/>
  <c r="C353" i="24"/>
  <c r="B353" i="24"/>
  <c r="G352" i="24"/>
  <c r="E352" i="24"/>
  <c r="D352" i="24"/>
  <c r="C352" i="24"/>
  <c r="B352" i="24"/>
  <c r="G351" i="24"/>
  <c r="K351" i="24" s="1"/>
  <c r="E351" i="24"/>
  <c r="D351" i="24"/>
  <c r="C351" i="24"/>
  <c r="B351" i="24"/>
  <c r="G350" i="24"/>
  <c r="I350" i="24" s="1"/>
  <c r="E350" i="24"/>
  <c r="D350" i="24"/>
  <c r="C350" i="24"/>
  <c r="B350" i="24"/>
  <c r="G349" i="24"/>
  <c r="E349" i="24"/>
  <c r="D349" i="24"/>
  <c r="C349" i="24"/>
  <c r="B349" i="24"/>
  <c r="G348" i="24"/>
  <c r="E348" i="24"/>
  <c r="D348" i="24"/>
  <c r="C348" i="24"/>
  <c r="B348" i="24"/>
  <c r="G347" i="24"/>
  <c r="E347" i="24"/>
  <c r="D347" i="24"/>
  <c r="C347" i="24"/>
  <c r="B347" i="24"/>
  <c r="G346" i="24"/>
  <c r="E346" i="24"/>
  <c r="D346" i="24"/>
  <c r="C346" i="24"/>
  <c r="B346" i="24"/>
  <c r="G345" i="24"/>
  <c r="J345" i="24" s="1"/>
  <c r="E345" i="24"/>
  <c r="D345" i="24"/>
  <c r="C345" i="24"/>
  <c r="B345" i="24"/>
  <c r="G344" i="24"/>
  <c r="K344" i="24" s="1"/>
  <c r="E344" i="24"/>
  <c r="D344" i="24"/>
  <c r="C344" i="24"/>
  <c r="B344" i="24"/>
  <c r="G343" i="24"/>
  <c r="E343" i="24"/>
  <c r="D343" i="24"/>
  <c r="C343" i="24"/>
  <c r="B343" i="24"/>
  <c r="G342" i="24"/>
  <c r="E342" i="24"/>
  <c r="D342" i="24"/>
  <c r="C342" i="24"/>
  <c r="B342" i="24"/>
  <c r="G341" i="24"/>
  <c r="E341" i="24"/>
  <c r="D341" i="24"/>
  <c r="C341" i="24"/>
  <c r="B341" i="24"/>
  <c r="G340" i="24"/>
  <c r="K340" i="24" s="1"/>
  <c r="E340" i="24"/>
  <c r="D340" i="24"/>
  <c r="C340" i="24"/>
  <c r="B340" i="24"/>
  <c r="G339" i="24"/>
  <c r="K339" i="24" s="1"/>
  <c r="E339" i="24"/>
  <c r="D339" i="24"/>
  <c r="C339" i="24"/>
  <c r="B339" i="24"/>
  <c r="G338" i="24"/>
  <c r="H338" i="24" s="1"/>
  <c r="E338" i="24"/>
  <c r="D338" i="24"/>
  <c r="C338" i="24"/>
  <c r="B338" i="24"/>
  <c r="G337" i="24"/>
  <c r="K337" i="24" s="1"/>
  <c r="E337" i="24"/>
  <c r="D337" i="24"/>
  <c r="C337" i="24"/>
  <c r="B337" i="24"/>
  <c r="G336" i="24"/>
  <c r="K336" i="24" s="1"/>
  <c r="E336" i="24"/>
  <c r="D336" i="24"/>
  <c r="C336" i="24"/>
  <c r="B336" i="24"/>
  <c r="G335" i="24"/>
  <c r="K335" i="24" s="1"/>
  <c r="E335" i="24"/>
  <c r="D335" i="24"/>
  <c r="C335" i="24"/>
  <c r="B335" i="24"/>
  <c r="G334" i="24"/>
  <c r="E334" i="24"/>
  <c r="D334" i="24"/>
  <c r="C334" i="24"/>
  <c r="B334" i="24"/>
  <c r="G333" i="24"/>
  <c r="I333" i="24" s="1"/>
  <c r="E333" i="24"/>
  <c r="D333" i="24"/>
  <c r="C333" i="24"/>
  <c r="B333" i="24"/>
  <c r="G332" i="24"/>
  <c r="E332" i="24"/>
  <c r="D332" i="24"/>
  <c r="C332" i="24"/>
  <c r="B332" i="24"/>
  <c r="G331" i="24"/>
  <c r="E331" i="24"/>
  <c r="D331" i="24"/>
  <c r="C331" i="24"/>
  <c r="B331" i="24"/>
  <c r="G330" i="24"/>
  <c r="E330" i="24"/>
  <c r="D330" i="24"/>
  <c r="C330" i="24"/>
  <c r="B330" i="24"/>
  <c r="G329" i="24"/>
  <c r="E329" i="24"/>
  <c r="D329" i="24"/>
  <c r="C329" i="24"/>
  <c r="B329" i="24"/>
  <c r="G328" i="24"/>
  <c r="K328" i="24" s="1"/>
  <c r="E328" i="24"/>
  <c r="D328" i="24"/>
  <c r="C328" i="24"/>
  <c r="B328" i="24"/>
  <c r="G327" i="24"/>
  <c r="E327" i="24"/>
  <c r="D327" i="24"/>
  <c r="C327" i="24"/>
  <c r="B327" i="24"/>
  <c r="G326" i="24"/>
  <c r="E326" i="24"/>
  <c r="D326" i="24"/>
  <c r="C326" i="24"/>
  <c r="B326" i="24"/>
  <c r="G325" i="24"/>
  <c r="E325" i="24"/>
  <c r="D325" i="24"/>
  <c r="C325" i="24"/>
  <c r="B325" i="24"/>
  <c r="G324" i="24"/>
  <c r="K324" i="24" s="1"/>
  <c r="E324" i="24"/>
  <c r="D324" i="24"/>
  <c r="C324" i="24"/>
  <c r="B324" i="24"/>
  <c r="G323" i="24"/>
  <c r="K323" i="24" s="1"/>
  <c r="E323" i="24"/>
  <c r="D323" i="24"/>
  <c r="C323" i="24"/>
  <c r="B323" i="24"/>
  <c r="G322" i="24"/>
  <c r="H322" i="24" s="1"/>
  <c r="E322" i="24"/>
  <c r="D322" i="24"/>
  <c r="C322" i="24"/>
  <c r="B322" i="24"/>
  <c r="G321" i="24"/>
  <c r="I321" i="24" s="1"/>
  <c r="E321" i="24"/>
  <c r="D321" i="24"/>
  <c r="C321" i="24"/>
  <c r="B321" i="24"/>
  <c r="G320" i="24"/>
  <c r="K320" i="24" s="1"/>
  <c r="E320" i="24"/>
  <c r="D320" i="24"/>
  <c r="C320" i="24"/>
  <c r="B320" i="24"/>
  <c r="G319" i="24"/>
  <c r="K319" i="24" s="1"/>
  <c r="E319" i="24"/>
  <c r="D319" i="24"/>
  <c r="C319" i="24"/>
  <c r="B319" i="24"/>
  <c r="G318" i="24"/>
  <c r="H318" i="24" s="1"/>
  <c r="E318" i="24"/>
  <c r="D318" i="24"/>
  <c r="C318" i="24"/>
  <c r="B318" i="24"/>
  <c r="G317" i="24"/>
  <c r="E317" i="24"/>
  <c r="D317" i="24"/>
  <c r="C317" i="24"/>
  <c r="B317" i="24"/>
  <c r="G316" i="24"/>
  <c r="E316" i="24"/>
  <c r="D316" i="24"/>
  <c r="C316" i="24"/>
  <c r="B316" i="24"/>
  <c r="G315" i="24"/>
  <c r="E315" i="24"/>
  <c r="D315" i="24"/>
  <c r="C315" i="24"/>
  <c r="B315" i="24"/>
  <c r="G314" i="24"/>
  <c r="E314" i="24"/>
  <c r="D314" i="24"/>
  <c r="C314" i="24"/>
  <c r="B314" i="24"/>
  <c r="G313" i="24"/>
  <c r="E313" i="24"/>
  <c r="D313" i="24"/>
  <c r="C313" i="24"/>
  <c r="B313" i="24"/>
  <c r="G312" i="24"/>
  <c r="K312" i="24" s="1"/>
  <c r="E312" i="24"/>
  <c r="D312" i="24"/>
  <c r="C312" i="24"/>
  <c r="B312" i="24"/>
  <c r="G311" i="24"/>
  <c r="E311" i="24"/>
  <c r="D311" i="24"/>
  <c r="C311" i="24"/>
  <c r="B311" i="24"/>
  <c r="G310" i="24"/>
  <c r="E310" i="24"/>
  <c r="D310" i="24"/>
  <c r="C310" i="24"/>
  <c r="B310" i="24"/>
  <c r="G309" i="24"/>
  <c r="E309" i="24"/>
  <c r="D309" i="24"/>
  <c r="C309" i="24"/>
  <c r="B309" i="24"/>
  <c r="G308" i="24"/>
  <c r="E308" i="24"/>
  <c r="D308" i="24"/>
  <c r="C308" i="24"/>
  <c r="B308" i="24"/>
  <c r="G307" i="24"/>
  <c r="K307" i="24" s="1"/>
  <c r="E307" i="24"/>
  <c r="D307" i="24"/>
  <c r="C307" i="24"/>
  <c r="B307" i="24"/>
  <c r="G306" i="24"/>
  <c r="H306" i="24" s="1"/>
  <c r="E306" i="24"/>
  <c r="D306" i="24"/>
  <c r="C306" i="24"/>
  <c r="B306" i="24"/>
  <c r="G305" i="24"/>
  <c r="K305" i="24" s="1"/>
  <c r="E305" i="24"/>
  <c r="D305" i="24"/>
  <c r="C305" i="24"/>
  <c r="B305" i="24"/>
  <c r="G304" i="24"/>
  <c r="K304" i="24" s="1"/>
  <c r="E304" i="24"/>
  <c r="D304" i="24"/>
  <c r="C304" i="24"/>
  <c r="B304" i="24"/>
  <c r="G303" i="24"/>
  <c r="K303" i="24" s="1"/>
  <c r="E303" i="24"/>
  <c r="D303" i="24"/>
  <c r="C303" i="24"/>
  <c r="B303" i="24"/>
  <c r="G302" i="24"/>
  <c r="H302" i="24" s="1"/>
  <c r="E302" i="24"/>
  <c r="D302" i="24"/>
  <c r="C302" i="24"/>
  <c r="B302" i="24"/>
  <c r="G301" i="24"/>
  <c r="K301" i="24" s="1"/>
  <c r="E301" i="24"/>
  <c r="D301" i="24"/>
  <c r="C301" i="24"/>
  <c r="B301" i="24"/>
  <c r="G300" i="24"/>
  <c r="E300" i="24"/>
  <c r="D300" i="24"/>
  <c r="C300" i="24"/>
  <c r="B300" i="24"/>
  <c r="G299" i="24"/>
  <c r="E299" i="24"/>
  <c r="D299" i="24"/>
  <c r="C299" i="24"/>
  <c r="B299" i="24"/>
  <c r="G298" i="24"/>
  <c r="E298" i="24"/>
  <c r="D298" i="24"/>
  <c r="C298" i="24"/>
  <c r="B298" i="24"/>
  <c r="G297" i="24"/>
  <c r="E297" i="24"/>
  <c r="D297" i="24"/>
  <c r="C297" i="24"/>
  <c r="B297" i="24"/>
  <c r="G296" i="24"/>
  <c r="K296" i="24" s="1"/>
  <c r="E296" i="24"/>
  <c r="D296" i="24"/>
  <c r="C296" i="24"/>
  <c r="B296" i="24"/>
  <c r="G295" i="24"/>
  <c r="J295" i="24" s="1"/>
  <c r="E295" i="24"/>
  <c r="D295" i="24"/>
  <c r="C295" i="24"/>
  <c r="B295" i="24"/>
  <c r="G294" i="24"/>
  <c r="E294" i="24"/>
  <c r="D294" i="24"/>
  <c r="C294" i="24"/>
  <c r="B294" i="24"/>
  <c r="G293" i="24"/>
  <c r="E293" i="24"/>
  <c r="D293" i="24"/>
  <c r="C293" i="24"/>
  <c r="B293" i="24"/>
  <c r="G292" i="24"/>
  <c r="E292" i="24"/>
  <c r="D292" i="24"/>
  <c r="C292" i="24"/>
  <c r="B292" i="24"/>
  <c r="G291" i="24"/>
  <c r="J291" i="24" s="1"/>
  <c r="E291" i="24"/>
  <c r="D291" i="24"/>
  <c r="C291" i="24"/>
  <c r="B291" i="24"/>
  <c r="G290" i="24"/>
  <c r="H290" i="24" s="1"/>
  <c r="E290" i="24"/>
  <c r="D290" i="24"/>
  <c r="C290" i="24"/>
  <c r="B290" i="24"/>
  <c r="G289" i="24"/>
  <c r="I289" i="24" s="1"/>
  <c r="E289" i="24"/>
  <c r="D289" i="24"/>
  <c r="C289" i="24"/>
  <c r="B289" i="24"/>
  <c r="G288" i="24"/>
  <c r="E288" i="24"/>
  <c r="D288" i="24"/>
  <c r="C288" i="24"/>
  <c r="B288" i="24"/>
  <c r="G287" i="24"/>
  <c r="E287" i="24"/>
  <c r="D287" i="24"/>
  <c r="C287" i="24"/>
  <c r="B287" i="24"/>
  <c r="G286" i="24"/>
  <c r="H286" i="24" s="1"/>
  <c r="E286" i="24"/>
  <c r="D286" i="24"/>
  <c r="C286" i="24"/>
  <c r="B286" i="24"/>
  <c r="G285" i="24"/>
  <c r="K285" i="24" s="1"/>
  <c r="E285" i="24"/>
  <c r="D285" i="24"/>
  <c r="C285" i="24"/>
  <c r="B285" i="24"/>
  <c r="G284" i="24"/>
  <c r="H284" i="24" s="1"/>
  <c r="E284" i="24"/>
  <c r="D284" i="24"/>
  <c r="C284" i="24"/>
  <c r="B284" i="24"/>
  <c r="G283" i="24"/>
  <c r="E283" i="24"/>
  <c r="D283" i="24"/>
  <c r="C283" i="24"/>
  <c r="B283" i="24"/>
  <c r="G282" i="24"/>
  <c r="E282" i="24"/>
  <c r="D282" i="24"/>
  <c r="C282" i="24"/>
  <c r="B282" i="24"/>
  <c r="G281" i="24"/>
  <c r="E281" i="24"/>
  <c r="D281" i="24"/>
  <c r="C281" i="24"/>
  <c r="B281" i="24"/>
  <c r="G280" i="24"/>
  <c r="E280" i="24"/>
  <c r="D280" i="24"/>
  <c r="C280" i="24"/>
  <c r="B280" i="24"/>
  <c r="G279" i="24"/>
  <c r="J279" i="24" s="1"/>
  <c r="E279" i="24"/>
  <c r="D279" i="24"/>
  <c r="C279" i="24"/>
  <c r="B279" i="24"/>
  <c r="G278" i="24"/>
  <c r="E278" i="24"/>
  <c r="D278" i="24"/>
  <c r="C278" i="24"/>
  <c r="B278" i="24"/>
  <c r="G277" i="24"/>
  <c r="E277" i="24"/>
  <c r="D277" i="24"/>
  <c r="C277" i="24"/>
  <c r="B277" i="24"/>
  <c r="G276" i="24"/>
  <c r="E276" i="24"/>
  <c r="D276" i="24"/>
  <c r="C276" i="24"/>
  <c r="B276" i="24"/>
  <c r="G275" i="24"/>
  <c r="J275" i="24" s="1"/>
  <c r="E275" i="24"/>
  <c r="D275" i="24"/>
  <c r="C275" i="24"/>
  <c r="B275" i="24"/>
  <c r="G274" i="24"/>
  <c r="E274" i="24"/>
  <c r="D274" i="24"/>
  <c r="C274" i="24"/>
  <c r="B274" i="24"/>
  <c r="G273" i="24"/>
  <c r="E273" i="24"/>
  <c r="D273" i="24"/>
  <c r="C273" i="24"/>
  <c r="B273" i="24"/>
  <c r="G272" i="24"/>
  <c r="E272" i="24"/>
  <c r="D272" i="24"/>
  <c r="C272" i="24"/>
  <c r="B272" i="24"/>
  <c r="G271" i="24"/>
  <c r="E271" i="24"/>
  <c r="D271" i="24"/>
  <c r="C271" i="24"/>
  <c r="B271" i="24"/>
  <c r="G270" i="24"/>
  <c r="H270" i="24" s="1"/>
  <c r="E270" i="24"/>
  <c r="D270" i="24"/>
  <c r="C270" i="24"/>
  <c r="B270" i="24"/>
  <c r="G269" i="24"/>
  <c r="E269" i="24"/>
  <c r="D269" i="24"/>
  <c r="C269" i="24"/>
  <c r="B269" i="24"/>
  <c r="G268" i="24"/>
  <c r="I268" i="24" s="1"/>
  <c r="E268" i="24"/>
  <c r="D268" i="24"/>
  <c r="C268" i="24"/>
  <c r="B268" i="24"/>
  <c r="G267" i="24"/>
  <c r="E267" i="24"/>
  <c r="D267" i="24"/>
  <c r="C267" i="24"/>
  <c r="B267" i="24"/>
  <c r="G266" i="24"/>
  <c r="H266" i="24" s="1"/>
  <c r="E266" i="24"/>
  <c r="D266" i="24"/>
  <c r="C266" i="24"/>
  <c r="B266" i="24"/>
  <c r="G265" i="24"/>
  <c r="I265" i="24" s="1"/>
  <c r="E265" i="24"/>
  <c r="D265" i="24"/>
  <c r="C265" i="24"/>
  <c r="B265" i="24"/>
  <c r="G264" i="24"/>
  <c r="E264" i="24"/>
  <c r="D264" i="24"/>
  <c r="C264" i="24"/>
  <c r="B264" i="24"/>
  <c r="G263" i="24"/>
  <c r="I263" i="24" s="1"/>
  <c r="E263" i="24"/>
  <c r="D263" i="24"/>
  <c r="C263" i="24"/>
  <c r="B263" i="24"/>
  <c r="G262" i="24"/>
  <c r="E262" i="24"/>
  <c r="D262" i="24"/>
  <c r="C262" i="24"/>
  <c r="B262" i="24"/>
  <c r="G261" i="24"/>
  <c r="E261" i="24"/>
  <c r="D261" i="24"/>
  <c r="C261" i="24"/>
  <c r="B261" i="24"/>
  <c r="G260" i="24"/>
  <c r="E260" i="24"/>
  <c r="D260" i="24"/>
  <c r="C260" i="24"/>
  <c r="B260" i="24"/>
  <c r="G259" i="24"/>
  <c r="E259" i="24"/>
  <c r="D259" i="24"/>
  <c r="C259" i="24"/>
  <c r="B259" i="24"/>
  <c r="G258" i="24"/>
  <c r="H258" i="24" s="1"/>
  <c r="E258" i="24"/>
  <c r="D258" i="24"/>
  <c r="C258" i="24"/>
  <c r="B258" i="24"/>
  <c r="G257" i="24"/>
  <c r="K257" i="24" s="1"/>
  <c r="E257" i="24"/>
  <c r="D257" i="24"/>
  <c r="C257" i="24"/>
  <c r="B257" i="24"/>
  <c r="G256" i="24"/>
  <c r="J256" i="24" s="1"/>
  <c r="E256" i="24"/>
  <c r="D256" i="24"/>
  <c r="C256" i="24"/>
  <c r="B256" i="24"/>
  <c r="G255" i="24"/>
  <c r="E255" i="24"/>
  <c r="D255" i="24"/>
  <c r="C255" i="24"/>
  <c r="B255" i="24"/>
  <c r="G254" i="24"/>
  <c r="E254" i="24"/>
  <c r="D254" i="24"/>
  <c r="C254" i="24"/>
  <c r="B254" i="24"/>
  <c r="G253" i="24"/>
  <c r="E253" i="24"/>
  <c r="D253" i="24"/>
  <c r="C253" i="24"/>
  <c r="B253" i="24"/>
  <c r="G252" i="24"/>
  <c r="E252" i="24"/>
  <c r="D252" i="24"/>
  <c r="C252" i="24"/>
  <c r="B252" i="24"/>
  <c r="G251" i="24"/>
  <c r="E251" i="24"/>
  <c r="D251" i="24"/>
  <c r="C251" i="24"/>
  <c r="B251" i="24"/>
  <c r="G250" i="24"/>
  <c r="E250" i="24"/>
  <c r="D250" i="24"/>
  <c r="C250" i="24"/>
  <c r="B250" i="24"/>
  <c r="G249" i="24"/>
  <c r="E249" i="24"/>
  <c r="D249" i="24"/>
  <c r="C249" i="24"/>
  <c r="B249" i="24"/>
  <c r="G248" i="24"/>
  <c r="E248" i="24"/>
  <c r="D248" i="24"/>
  <c r="C248" i="24"/>
  <c r="B248" i="24"/>
  <c r="G247" i="24"/>
  <c r="E247" i="24"/>
  <c r="D247" i="24"/>
  <c r="C247" i="24"/>
  <c r="B247" i="24"/>
  <c r="G246" i="24"/>
  <c r="I246" i="24" s="1"/>
  <c r="E246" i="24"/>
  <c r="D246" i="24"/>
  <c r="C246" i="24"/>
  <c r="B246" i="24"/>
  <c r="G245" i="24"/>
  <c r="J245" i="24" s="1"/>
  <c r="E245" i="24"/>
  <c r="D245" i="24"/>
  <c r="C245" i="24"/>
  <c r="B245" i="24"/>
  <c r="G244" i="24"/>
  <c r="E244" i="24"/>
  <c r="D244" i="24"/>
  <c r="C244" i="24"/>
  <c r="B244" i="24"/>
  <c r="G243" i="24"/>
  <c r="E243" i="24"/>
  <c r="D243" i="24"/>
  <c r="C243" i="24"/>
  <c r="B243" i="24"/>
  <c r="G242" i="24"/>
  <c r="H242" i="24" s="1"/>
  <c r="E242" i="24"/>
  <c r="D242" i="24"/>
  <c r="C242" i="24"/>
  <c r="B242" i="24"/>
  <c r="G241" i="24"/>
  <c r="E241" i="24"/>
  <c r="D241" i="24"/>
  <c r="C241" i="24"/>
  <c r="B241" i="24"/>
  <c r="G240" i="24"/>
  <c r="J240" i="24" s="1"/>
  <c r="E240" i="24"/>
  <c r="D240" i="24"/>
  <c r="C240" i="24"/>
  <c r="B240" i="24"/>
  <c r="G239" i="24"/>
  <c r="I239" i="24" s="1"/>
  <c r="E239" i="24"/>
  <c r="D239" i="24"/>
  <c r="C239" i="24"/>
  <c r="B239" i="24"/>
  <c r="G238" i="24"/>
  <c r="H238" i="24" s="1"/>
  <c r="E238" i="24"/>
  <c r="D238" i="24"/>
  <c r="C238" i="24"/>
  <c r="B238" i="24"/>
  <c r="G237" i="24"/>
  <c r="K237" i="24" s="1"/>
  <c r="E237" i="24"/>
  <c r="D237" i="24"/>
  <c r="C237" i="24"/>
  <c r="B237" i="24"/>
  <c r="G236" i="24"/>
  <c r="J236" i="24" s="1"/>
  <c r="E236" i="24"/>
  <c r="D236" i="24"/>
  <c r="C236" i="24"/>
  <c r="B236" i="24"/>
  <c r="G235" i="24"/>
  <c r="E235" i="24"/>
  <c r="D235" i="24"/>
  <c r="C235" i="24"/>
  <c r="B235" i="24"/>
  <c r="G234" i="24"/>
  <c r="H234" i="24" s="1"/>
  <c r="E234" i="24"/>
  <c r="D234" i="24"/>
  <c r="C234" i="24"/>
  <c r="B234" i="24"/>
  <c r="G233" i="24"/>
  <c r="H233" i="24" s="1"/>
  <c r="E233" i="24"/>
  <c r="D233" i="24"/>
  <c r="C233" i="24"/>
  <c r="B233" i="24"/>
  <c r="G232" i="24"/>
  <c r="E232" i="24"/>
  <c r="D232" i="24"/>
  <c r="C232" i="24"/>
  <c r="B232" i="24"/>
  <c r="G231" i="24"/>
  <c r="E231" i="24"/>
  <c r="D231" i="24"/>
  <c r="C231" i="24"/>
  <c r="B231" i="24"/>
  <c r="G230" i="24"/>
  <c r="E230" i="24"/>
  <c r="D230" i="24"/>
  <c r="C230" i="24"/>
  <c r="B230" i="24"/>
  <c r="G229" i="24"/>
  <c r="E229" i="24"/>
  <c r="D229" i="24"/>
  <c r="C229" i="24"/>
  <c r="B229" i="24"/>
  <c r="G228" i="24"/>
  <c r="E228" i="24"/>
  <c r="D228" i="24"/>
  <c r="C228" i="24"/>
  <c r="B228" i="24"/>
  <c r="G227" i="24"/>
  <c r="E227" i="24"/>
  <c r="D227" i="24"/>
  <c r="C227" i="24"/>
  <c r="B227" i="24"/>
  <c r="G226" i="24"/>
  <c r="K226" i="24" s="1"/>
  <c r="E226" i="24"/>
  <c r="D226" i="24"/>
  <c r="C226" i="24"/>
  <c r="B226" i="24"/>
  <c r="G225" i="24"/>
  <c r="J225" i="24" s="1"/>
  <c r="E225" i="24"/>
  <c r="D225" i="24"/>
  <c r="C225" i="24"/>
  <c r="B225" i="24"/>
  <c r="G224" i="24"/>
  <c r="E224" i="24"/>
  <c r="D224" i="24"/>
  <c r="C224" i="24"/>
  <c r="B224" i="24"/>
  <c r="G223" i="24"/>
  <c r="E223" i="24"/>
  <c r="D223" i="24"/>
  <c r="C223" i="24"/>
  <c r="B223" i="24"/>
  <c r="G222" i="24"/>
  <c r="E222" i="24"/>
  <c r="D222" i="24"/>
  <c r="C222" i="24"/>
  <c r="B222" i="24"/>
  <c r="G221" i="24"/>
  <c r="E221" i="24"/>
  <c r="D221" i="24"/>
  <c r="C221" i="24"/>
  <c r="B221" i="24"/>
  <c r="G220" i="24"/>
  <c r="K220" i="24" s="1"/>
  <c r="E220" i="24"/>
  <c r="D220" i="24"/>
  <c r="C220" i="24"/>
  <c r="B220" i="24"/>
  <c r="G219" i="24"/>
  <c r="E219" i="24"/>
  <c r="D219" i="24"/>
  <c r="C219" i="24"/>
  <c r="B219" i="24"/>
  <c r="G218" i="24"/>
  <c r="K218" i="24" s="1"/>
  <c r="E218" i="24"/>
  <c r="D218" i="24"/>
  <c r="C218" i="24"/>
  <c r="B218" i="24"/>
  <c r="G217" i="24"/>
  <c r="I217" i="24" s="1"/>
  <c r="E217" i="24"/>
  <c r="D217" i="24"/>
  <c r="C217" i="24"/>
  <c r="B217" i="24"/>
  <c r="G216" i="24"/>
  <c r="E216" i="24"/>
  <c r="D216" i="24"/>
  <c r="C216" i="24"/>
  <c r="B216" i="24"/>
  <c r="G215" i="24"/>
  <c r="E215" i="24"/>
  <c r="D215" i="24"/>
  <c r="C215" i="24"/>
  <c r="B215" i="24"/>
  <c r="G214" i="24"/>
  <c r="E214" i="24"/>
  <c r="D214" i="24"/>
  <c r="C214" i="24"/>
  <c r="B214" i="24"/>
  <c r="G213" i="24"/>
  <c r="E213" i="24"/>
  <c r="D213" i="24"/>
  <c r="C213" i="24"/>
  <c r="B213" i="24"/>
  <c r="G212" i="24"/>
  <c r="E212" i="24"/>
  <c r="D212" i="24"/>
  <c r="C212" i="24"/>
  <c r="B212" i="24"/>
  <c r="G211" i="24"/>
  <c r="J211" i="24" s="1"/>
  <c r="E211" i="24"/>
  <c r="D211" i="24"/>
  <c r="C211" i="24"/>
  <c r="B211" i="24"/>
  <c r="G210" i="24"/>
  <c r="K210" i="24" s="1"/>
  <c r="E210" i="24"/>
  <c r="D210" i="24"/>
  <c r="C210" i="24"/>
  <c r="B210" i="24"/>
  <c r="G209" i="24"/>
  <c r="H209" i="24" s="1"/>
  <c r="E209" i="24"/>
  <c r="D209" i="24"/>
  <c r="C209" i="24"/>
  <c r="B209" i="24"/>
  <c r="G208" i="24"/>
  <c r="E208" i="24"/>
  <c r="D208" i="24"/>
  <c r="C208" i="24"/>
  <c r="B208" i="24"/>
  <c r="G207" i="24"/>
  <c r="J207" i="24" s="1"/>
  <c r="E207" i="24"/>
  <c r="D207" i="24"/>
  <c r="C207" i="24"/>
  <c r="B207" i="24"/>
  <c r="G206" i="24"/>
  <c r="K206" i="24" s="1"/>
  <c r="E206" i="24"/>
  <c r="D206" i="24"/>
  <c r="C206" i="24"/>
  <c r="B206" i="24"/>
  <c r="G205" i="24"/>
  <c r="E205" i="24"/>
  <c r="D205" i="24"/>
  <c r="C205" i="24"/>
  <c r="B205" i="24"/>
  <c r="G204" i="24"/>
  <c r="E204" i="24"/>
  <c r="D204" i="24"/>
  <c r="C204" i="24"/>
  <c r="B204" i="24"/>
  <c r="G203" i="24"/>
  <c r="E203" i="24"/>
  <c r="D203" i="24"/>
  <c r="C203" i="24"/>
  <c r="B203" i="24"/>
  <c r="G202" i="24"/>
  <c r="K202" i="24" s="1"/>
  <c r="E202" i="24"/>
  <c r="D202" i="24"/>
  <c r="C202" i="24"/>
  <c r="B202" i="24"/>
  <c r="G201" i="24"/>
  <c r="E201" i="24"/>
  <c r="D201" i="24"/>
  <c r="C201" i="24"/>
  <c r="B201" i="24"/>
  <c r="G200" i="24"/>
  <c r="E200" i="24"/>
  <c r="D200" i="24"/>
  <c r="C200" i="24"/>
  <c r="B200" i="24"/>
  <c r="G199" i="24"/>
  <c r="J199" i="24" s="1"/>
  <c r="E199" i="24"/>
  <c r="D199" i="24"/>
  <c r="C199" i="24"/>
  <c r="B199" i="24"/>
  <c r="G198" i="24"/>
  <c r="E198" i="24"/>
  <c r="D198" i="24"/>
  <c r="C198" i="24"/>
  <c r="B198" i="24"/>
  <c r="G197" i="24"/>
  <c r="K197" i="24" s="1"/>
  <c r="E197" i="24"/>
  <c r="D197" i="24"/>
  <c r="C197" i="24"/>
  <c r="B197" i="24"/>
  <c r="G196" i="24"/>
  <c r="E196" i="24"/>
  <c r="D196" i="24"/>
  <c r="C196" i="24"/>
  <c r="B196" i="24"/>
  <c r="G195" i="24"/>
  <c r="E195" i="24"/>
  <c r="D195" i="24"/>
  <c r="C195" i="24"/>
  <c r="B195" i="24"/>
  <c r="G194" i="24"/>
  <c r="K194" i="24" s="1"/>
  <c r="E194" i="24"/>
  <c r="D194" i="24"/>
  <c r="C194" i="24"/>
  <c r="B194" i="24"/>
  <c r="G193" i="24"/>
  <c r="J193" i="24" s="1"/>
  <c r="E193" i="24"/>
  <c r="D193" i="24"/>
  <c r="C193" i="24"/>
  <c r="B193" i="24"/>
  <c r="G192" i="24"/>
  <c r="E192" i="24"/>
  <c r="D192" i="24"/>
  <c r="C192" i="24"/>
  <c r="B192" i="24"/>
  <c r="G191" i="24"/>
  <c r="E191" i="24"/>
  <c r="D191" i="24"/>
  <c r="C191" i="24"/>
  <c r="B191" i="24"/>
  <c r="G190" i="24"/>
  <c r="E190" i="24"/>
  <c r="D190" i="24"/>
  <c r="C190" i="24"/>
  <c r="B190" i="24"/>
  <c r="G189" i="24"/>
  <c r="E189" i="24"/>
  <c r="D189" i="24"/>
  <c r="C189" i="24"/>
  <c r="B189" i="24"/>
  <c r="G188" i="24"/>
  <c r="H188" i="24" s="1"/>
  <c r="E188" i="24"/>
  <c r="D188" i="24"/>
  <c r="C188" i="24"/>
  <c r="B188" i="24"/>
  <c r="G187" i="24"/>
  <c r="E187" i="24"/>
  <c r="D187" i="24"/>
  <c r="C187" i="24"/>
  <c r="B187" i="24"/>
  <c r="G186" i="24"/>
  <c r="K186" i="24" s="1"/>
  <c r="E186" i="24"/>
  <c r="D186" i="24"/>
  <c r="C186" i="24"/>
  <c r="B186" i="24"/>
  <c r="G185" i="24"/>
  <c r="E185" i="24"/>
  <c r="D185" i="24"/>
  <c r="C185" i="24"/>
  <c r="B185" i="24"/>
  <c r="G184" i="24"/>
  <c r="E184" i="24"/>
  <c r="D184" i="24"/>
  <c r="C184" i="24"/>
  <c r="B184" i="24"/>
  <c r="G183" i="24"/>
  <c r="J183" i="24" s="1"/>
  <c r="E183" i="24"/>
  <c r="D183" i="24"/>
  <c r="C183" i="24"/>
  <c r="B183" i="24"/>
  <c r="G182" i="24"/>
  <c r="E182" i="24"/>
  <c r="D182" i="24"/>
  <c r="C182" i="24"/>
  <c r="B182" i="24"/>
  <c r="G181" i="24"/>
  <c r="I181" i="24" s="1"/>
  <c r="E181" i="24"/>
  <c r="D181" i="24"/>
  <c r="C181" i="24"/>
  <c r="B181" i="24"/>
  <c r="G180" i="24"/>
  <c r="E180" i="24"/>
  <c r="D180" i="24"/>
  <c r="C180" i="24"/>
  <c r="B180" i="24"/>
  <c r="G179" i="24"/>
  <c r="J179" i="24" s="1"/>
  <c r="E179" i="24"/>
  <c r="D179" i="24"/>
  <c r="C179" i="24"/>
  <c r="B179" i="24"/>
  <c r="G178" i="24"/>
  <c r="K178" i="24" s="1"/>
  <c r="E178" i="24"/>
  <c r="D178" i="24"/>
  <c r="C178" i="24"/>
  <c r="B178" i="24"/>
  <c r="G177" i="24"/>
  <c r="J177" i="24" s="1"/>
  <c r="E177" i="24"/>
  <c r="D177" i="24"/>
  <c r="C177" i="24"/>
  <c r="B177" i="24"/>
  <c r="G176" i="24"/>
  <c r="K176" i="24" s="1"/>
  <c r="E176" i="24"/>
  <c r="D176" i="24"/>
  <c r="C176" i="24"/>
  <c r="B176" i="24"/>
  <c r="G175" i="24"/>
  <c r="J175" i="24" s="1"/>
  <c r="E175" i="24"/>
  <c r="D175" i="24"/>
  <c r="C175" i="24"/>
  <c r="B175" i="24"/>
  <c r="G174" i="24"/>
  <c r="E174" i="24"/>
  <c r="D174" i="24"/>
  <c r="C174" i="24"/>
  <c r="B174" i="24"/>
  <c r="G173" i="24"/>
  <c r="I173" i="24" s="1"/>
  <c r="E173" i="24"/>
  <c r="D173" i="24"/>
  <c r="C173" i="24"/>
  <c r="B173" i="24"/>
  <c r="G172" i="24"/>
  <c r="E172" i="24"/>
  <c r="D172" i="24"/>
  <c r="C172" i="24"/>
  <c r="B172" i="24"/>
  <c r="G171" i="24"/>
  <c r="J171" i="24" s="1"/>
  <c r="E171" i="24"/>
  <c r="D171" i="24"/>
  <c r="C171" i="24"/>
  <c r="B171" i="24"/>
  <c r="G170" i="24"/>
  <c r="K170" i="24" s="1"/>
  <c r="E170" i="24"/>
  <c r="D170" i="24"/>
  <c r="C170" i="24"/>
  <c r="B170" i="24"/>
  <c r="G169" i="24"/>
  <c r="J169" i="24" s="1"/>
  <c r="E169" i="24"/>
  <c r="D169" i="24"/>
  <c r="C169" i="24"/>
  <c r="B169" i="24"/>
  <c r="G168" i="24"/>
  <c r="E168" i="24"/>
  <c r="D168" i="24"/>
  <c r="C168" i="24"/>
  <c r="B168" i="24"/>
  <c r="G167" i="24"/>
  <c r="E167" i="24"/>
  <c r="D167" i="24"/>
  <c r="C167" i="24"/>
  <c r="B167" i="24"/>
  <c r="G166" i="24"/>
  <c r="K166" i="24" s="1"/>
  <c r="E166" i="24"/>
  <c r="D166" i="24"/>
  <c r="C166" i="24"/>
  <c r="B166" i="24"/>
  <c r="G165" i="24"/>
  <c r="E165" i="24"/>
  <c r="D165" i="24"/>
  <c r="C165" i="24"/>
  <c r="B165" i="24"/>
  <c r="G164" i="24"/>
  <c r="E164" i="24"/>
  <c r="D164" i="24"/>
  <c r="C164" i="24"/>
  <c r="B164" i="24"/>
  <c r="G163" i="24"/>
  <c r="J163" i="24" s="1"/>
  <c r="E163" i="24"/>
  <c r="D163" i="24"/>
  <c r="C163" i="24"/>
  <c r="B163" i="24"/>
  <c r="G162" i="24"/>
  <c r="K162" i="24" s="1"/>
  <c r="E162" i="24"/>
  <c r="D162" i="24"/>
  <c r="C162" i="24"/>
  <c r="B162" i="24"/>
  <c r="G161" i="24"/>
  <c r="J161" i="24" s="1"/>
  <c r="E161" i="24"/>
  <c r="D161" i="24"/>
  <c r="C161" i="24"/>
  <c r="B161" i="24"/>
  <c r="G160" i="24"/>
  <c r="K160" i="24" s="1"/>
  <c r="E160" i="24"/>
  <c r="D160" i="24"/>
  <c r="C160" i="24"/>
  <c r="B160" i="24"/>
  <c r="G159" i="24"/>
  <c r="J159" i="24" s="1"/>
  <c r="E159" i="24"/>
  <c r="D159" i="24"/>
  <c r="C159" i="24"/>
  <c r="B159" i="24"/>
  <c r="G158" i="24"/>
  <c r="E158" i="24"/>
  <c r="D158" i="24"/>
  <c r="C158" i="24"/>
  <c r="B158" i="24"/>
  <c r="G157" i="24"/>
  <c r="E157" i="24"/>
  <c r="D157" i="24"/>
  <c r="C157" i="24"/>
  <c r="B157" i="24"/>
  <c r="G156" i="24"/>
  <c r="H156" i="24" s="1"/>
  <c r="E156" i="24"/>
  <c r="D156" i="24"/>
  <c r="C156" i="24"/>
  <c r="B156" i="24"/>
  <c r="G155" i="24"/>
  <c r="J155" i="24" s="1"/>
  <c r="E155" i="24"/>
  <c r="D155" i="24"/>
  <c r="C155" i="24"/>
  <c r="B155" i="24"/>
  <c r="G154" i="24"/>
  <c r="K154" i="24" s="1"/>
  <c r="E154" i="24"/>
  <c r="D154" i="24"/>
  <c r="C154" i="24"/>
  <c r="B154" i="24"/>
  <c r="G153" i="24"/>
  <c r="E153" i="24"/>
  <c r="D153" i="24"/>
  <c r="C153" i="24"/>
  <c r="B153" i="24"/>
  <c r="G152" i="24"/>
  <c r="E152" i="24"/>
  <c r="D152" i="24"/>
  <c r="C152" i="24"/>
  <c r="B152" i="24"/>
  <c r="G151" i="24"/>
  <c r="E151" i="24"/>
  <c r="D151" i="24"/>
  <c r="C151" i="24"/>
  <c r="B151" i="24"/>
  <c r="G150" i="24"/>
  <c r="E150" i="24"/>
  <c r="D150" i="24"/>
  <c r="C150" i="24"/>
  <c r="B150" i="24"/>
  <c r="G149" i="24"/>
  <c r="I149" i="24" s="1"/>
  <c r="E149" i="24"/>
  <c r="D149" i="24"/>
  <c r="C149" i="24"/>
  <c r="B149" i="24"/>
  <c r="G148" i="24"/>
  <c r="K148" i="24" s="1"/>
  <c r="E148" i="24"/>
  <c r="D148" i="24"/>
  <c r="C148" i="24"/>
  <c r="B148" i="24"/>
  <c r="G147" i="24"/>
  <c r="J147" i="24" s="1"/>
  <c r="E147" i="24"/>
  <c r="D147" i="24"/>
  <c r="C147" i="24"/>
  <c r="B147" i="24"/>
  <c r="G146" i="24"/>
  <c r="K146" i="24" s="1"/>
  <c r="E146" i="24"/>
  <c r="D146" i="24"/>
  <c r="C146" i="24"/>
  <c r="B146" i="24"/>
  <c r="G145" i="24"/>
  <c r="I145" i="24" s="1"/>
  <c r="E145" i="24"/>
  <c r="D145" i="24"/>
  <c r="C145" i="24"/>
  <c r="B145" i="24"/>
  <c r="G144" i="24"/>
  <c r="K144" i="24" s="1"/>
  <c r="E144" i="24"/>
  <c r="D144" i="24"/>
  <c r="C144" i="24"/>
  <c r="B144" i="24"/>
  <c r="G143" i="24"/>
  <c r="J143" i="24" s="1"/>
  <c r="E143" i="24"/>
  <c r="D143" i="24"/>
  <c r="C143" i="24"/>
  <c r="B143" i="24"/>
  <c r="G142" i="24"/>
  <c r="E142" i="24"/>
  <c r="D142" i="24"/>
  <c r="C142" i="24"/>
  <c r="B142" i="24"/>
  <c r="G141" i="24"/>
  <c r="E141" i="24"/>
  <c r="D141" i="24"/>
  <c r="C141" i="24"/>
  <c r="B141" i="24"/>
  <c r="G140" i="24"/>
  <c r="E140" i="24"/>
  <c r="D140" i="24"/>
  <c r="C140" i="24"/>
  <c r="B140" i="24"/>
  <c r="G139" i="24"/>
  <c r="E139" i="24"/>
  <c r="D139" i="24"/>
  <c r="C139" i="24"/>
  <c r="B139" i="24"/>
  <c r="G138" i="24"/>
  <c r="K138" i="24" s="1"/>
  <c r="E138" i="24"/>
  <c r="D138" i="24"/>
  <c r="C138" i="24"/>
  <c r="B138" i="24"/>
  <c r="G137" i="24"/>
  <c r="J137" i="24" s="1"/>
  <c r="E137" i="24"/>
  <c r="D137" i="24"/>
  <c r="C137" i="24"/>
  <c r="B137" i="24"/>
  <c r="G136" i="24"/>
  <c r="E136" i="24"/>
  <c r="D136" i="24"/>
  <c r="C136" i="24"/>
  <c r="B136" i="24"/>
  <c r="G135" i="24"/>
  <c r="E135" i="24"/>
  <c r="D135" i="24"/>
  <c r="C135" i="24"/>
  <c r="B135" i="24"/>
  <c r="G134" i="24"/>
  <c r="K134" i="24" s="1"/>
  <c r="E134" i="24"/>
  <c r="D134" i="24"/>
  <c r="C134" i="24"/>
  <c r="B134" i="24"/>
  <c r="G133" i="24"/>
  <c r="E133" i="24"/>
  <c r="D133" i="24"/>
  <c r="C133" i="24"/>
  <c r="B133" i="24"/>
  <c r="G132" i="24"/>
  <c r="K132" i="24" s="1"/>
  <c r="E132" i="24"/>
  <c r="D132" i="24"/>
  <c r="C132" i="24"/>
  <c r="B132" i="24"/>
  <c r="G131" i="24"/>
  <c r="J131" i="24" s="1"/>
  <c r="E131" i="24"/>
  <c r="D131" i="24"/>
  <c r="C131" i="24"/>
  <c r="B131" i="24"/>
  <c r="G130" i="24"/>
  <c r="K130" i="24" s="1"/>
  <c r="E130" i="24"/>
  <c r="D130" i="24"/>
  <c r="C130" i="24"/>
  <c r="B130" i="24"/>
  <c r="G129" i="24"/>
  <c r="E129" i="24"/>
  <c r="D129" i="24"/>
  <c r="C129" i="24"/>
  <c r="B129" i="24"/>
  <c r="G128" i="24"/>
  <c r="H128" i="24" s="1"/>
  <c r="E128" i="24"/>
  <c r="D128" i="24"/>
  <c r="C128" i="24"/>
  <c r="B128" i="24"/>
  <c r="G127" i="24"/>
  <c r="J127" i="24" s="1"/>
  <c r="E127" i="24"/>
  <c r="D127" i="24"/>
  <c r="C127" i="24"/>
  <c r="B127" i="24"/>
  <c r="G126" i="24"/>
  <c r="E126" i="24"/>
  <c r="D126" i="24"/>
  <c r="C126" i="24"/>
  <c r="B126" i="24"/>
  <c r="G125" i="24"/>
  <c r="E125" i="24"/>
  <c r="D125" i="24"/>
  <c r="C125" i="24"/>
  <c r="B125" i="24"/>
  <c r="G124" i="24"/>
  <c r="H124" i="24" s="1"/>
  <c r="E124" i="24"/>
  <c r="D124" i="24"/>
  <c r="C124" i="24"/>
  <c r="B124" i="24"/>
  <c r="G123" i="24"/>
  <c r="E123" i="24"/>
  <c r="D123" i="24"/>
  <c r="C123" i="24"/>
  <c r="B123" i="24"/>
  <c r="G122" i="24"/>
  <c r="K122" i="24" s="1"/>
  <c r="E122" i="24"/>
  <c r="D122" i="24"/>
  <c r="C122" i="24"/>
  <c r="B122" i="24"/>
  <c r="G121" i="24"/>
  <c r="E121" i="24"/>
  <c r="D121" i="24"/>
  <c r="C121" i="24"/>
  <c r="B121" i="24"/>
  <c r="G120" i="24"/>
  <c r="E120" i="24"/>
  <c r="D120" i="24"/>
  <c r="C120" i="24"/>
  <c r="B120" i="24"/>
  <c r="G119" i="24"/>
  <c r="J119" i="24" s="1"/>
  <c r="E119" i="24"/>
  <c r="D119" i="24"/>
  <c r="C119" i="24"/>
  <c r="B119" i="24"/>
  <c r="G118" i="24"/>
  <c r="K118" i="24" s="1"/>
  <c r="E118" i="24"/>
  <c r="D118" i="24"/>
  <c r="C118" i="24"/>
  <c r="B118" i="24"/>
  <c r="G117" i="24"/>
  <c r="I117" i="24" s="1"/>
  <c r="E117" i="24"/>
  <c r="D117" i="24"/>
  <c r="C117" i="24"/>
  <c r="B117" i="24"/>
  <c r="G116" i="24"/>
  <c r="K116" i="24" s="1"/>
  <c r="E116" i="24"/>
  <c r="D116" i="24"/>
  <c r="C116" i="24"/>
  <c r="B116" i="24"/>
  <c r="G115" i="24"/>
  <c r="J115" i="24" s="1"/>
  <c r="E115" i="24"/>
  <c r="D115" i="24"/>
  <c r="C115" i="24"/>
  <c r="B115" i="24"/>
  <c r="G114" i="24"/>
  <c r="K114" i="24" s="1"/>
  <c r="E114" i="24"/>
  <c r="D114" i="24"/>
  <c r="C114" i="24"/>
  <c r="B114" i="24"/>
  <c r="G113" i="24"/>
  <c r="E113" i="24"/>
  <c r="D113" i="24"/>
  <c r="C113" i="24"/>
  <c r="B113" i="24"/>
  <c r="G112" i="24"/>
  <c r="K112" i="24" s="1"/>
  <c r="E112" i="24"/>
  <c r="D112" i="24"/>
  <c r="C112" i="24"/>
  <c r="B112" i="24"/>
  <c r="G111" i="24"/>
  <c r="J111" i="24" s="1"/>
  <c r="E111" i="24"/>
  <c r="D111" i="24"/>
  <c r="C111" i="24"/>
  <c r="B111" i="24"/>
  <c r="G110" i="24"/>
  <c r="E110" i="24"/>
  <c r="D110" i="24"/>
  <c r="C110" i="24"/>
  <c r="B110" i="24"/>
  <c r="G109" i="24"/>
  <c r="I109" i="24" s="1"/>
  <c r="E109" i="24"/>
  <c r="D109" i="24"/>
  <c r="C109" i="24"/>
  <c r="B109" i="24"/>
  <c r="G108" i="24"/>
  <c r="E108" i="24"/>
  <c r="D108" i="24"/>
  <c r="C108" i="24"/>
  <c r="B108" i="24"/>
  <c r="G107" i="24"/>
  <c r="J107" i="24" s="1"/>
  <c r="E107" i="24"/>
  <c r="D107" i="24"/>
  <c r="C107" i="24"/>
  <c r="B107" i="24"/>
  <c r="G106" i="24"/>
  <c r="K106" i="24" s="1"/>
  <c r="E106" i="24"/>
  <c r="D106" i="24"/>
  <c r="C106" i="24"/>
  <c r="B106" i="24"/>
  <c r="G105" i="24"/>
  <c r="J105" i="24" s="1"/>
  <c r="E105" i="24"/>
  <c r="D105" i="24"/>
  <c r="C105" i="24"/>
  <c r="B105" i="24"/>
  <c r="G104" i="24"/>
  <c r="E104" i="24"/>
  <c r="D104" i="24"/>
  <c r="C104" i="24"/>
  <c r="B104" i="24"/>
  <c r="G103" i="24"/>
  <c r="E103" i="24"/>
  <c r="D103" i="24"/>
  <c r="C103" i="24"/>
  <c r="B103" i="24"/>
  <c r="G102" i="24"/>
  <c r="E102" i="24"/>
  <c r="D102" i="24"/>
  <c r="C102" i="24"/>
  <c r="B102" i="24"/>
  <c r="G101" i="24"/>
  <c r="E101" i="24"/>
  <c r="D101" i="24"/>
  <c r="C101" i="24"/>
  <c r="B101" i="24"/>
  <c r="G100" i="24"/>
  <c r="K100" i="24" s="1"/>
  <c r="E100" i="24"/>
  <c r="D100" i="24"/>
  <c r="C100" i="24"/>
  <c r="B100" i="24"/>
  <c r="G99" i="24"/>
  <c r="J99" i="24" s="1"/>
  <c r="E99" i="24"/>
  <c r="D99" i="24"/>
  <c r="C99" i="24"/>
  <c r="B99" i="24"/>
  <c r="G98" i="24"/>
  <c r="K98" i="24" s="1"/>
  <c r="E98" i="24"/>
  <c r="D98" i="24"/>
  <c r="C98" i="24"/>
  <c r="B98" i="24"/>
  <c r="G97" i="24"/>
  <c r="E97" i="24"/>
  <c r="D97" i="24"/>
  <c r="C97" i="24"/>
  <c r="B97" i="24"/>
  <c r="G96" i="24"/>
  <c r="K96" i="24" s="1"/>
  <c r="E96" i="24"/>
  <c r="D96" i="24"/>
  <c r="C96" i="24"/>
  <c r="B96" i="24"/>
  <c r="G95" i="24"/>
  <c r="J95" i="24" s="1"/>
  <c r="E95" i="24"/>
  <c r="D95" i="24"/>
  <c r="C95" i="24"/>
  <c r="B95" i="24"/>
  <c r="G94" i="24"/>
  <c r="E94" i="24"/>
  <c r="D94" i="24"/>
  <c r="C94" i="24"/>
  <c r="B94" i="24"/>
  <c r="G93" i="24"/>
  <c r="E93" i="24"/>
  <c r="D93" i="24"/>
  <c r="C93" i="24"/>
  <c r="B93" i="24"/>
  <c r="G92" i="24"/>
  <c r="H92" i="24" s="1"/>
  <c r="E92" i="24"/>
  <c r="D92" i="24"/>
  <c r="C92" i="24"/>
  <c r="B92" i="24"/>
  <c r="G91" i="24"/>
  <c r="J91" i="24" s="1"/>
  <c r="E91" i="24"/>
  <c r="D91" i="24"/>
  <c r="C91" i="24"/>
  <c r="B91" i="24"/>
  <c r="G90" i="24"/>
  <c r="K90" i="24" s="1"/>
  <c r="E90" i="24"/>
  <c r="D90" i="24"/>
  <c r="C90" i="24"/>
  <c r="B90" i="24"/>
  <c r="G89" i="24"/>
  <c r="E89" i="24"/>
  <c r="D89" i="24"/>
  <c r="C89" i="24"/>
  <c r="B89" i="24"/>
  <c r="G88" i="24"/>
  <c r="E88" i="24"/>
  <c r="D88" i="24"/>
  <c r="C88" i="24"/>
  <c r="B88" i="24"/>
  <c r="G87" i="24"/>
  <c r="E87" i="24"/>
  <c r="D87" i="24"/>
  <c r="C87" i="24"/>
  <c r="B87" i="24"/>
  <c r="G86" i="24"/>
  <c r="E86" i="24"/>
  <c r="D86" i="24"/>
  <c r="C86" i="24"/>
  <c r="B86" i="24"/>
  <c r="G85" i="24"/>
  <c r="E85" i="24"/>
  <c r="D85" i="24"/>
  <c r="C85" i="24"/>
  <c r="B85" i="24"/>
  <c r="G84" i="24"/>
  <c r="K84" i="24" s="1"/>
  <c r="E84" i="24"/>
  <c r="D84" i="24"/>
  <c r="C84" i="24"/>
  <c r="B84" i="24"/>
  <c r="G83" i="24"/>
  <c r="H83" i="24" s="1"/>
  <c r="E83" i="24"/>
  <c r="D83" i="24"/>
  <c r="C83" i="24"/>
  <c r="B83" i="24"/>
  <c r="G82" i="24"/>
  <c r="K82" i="24" s="1"/>
  <c r="E82" i="24"/>
  <c r="D82" i="24"/>
  <c r="C82" i="24"/>
  <c r="B82" i="24"/>
  <c r="G81" i="24"/>
  <c r="E81" i="24"/>
  <c r="D81" i="24"/>
  <c r="C81" i="24"/>
  <c r="B81" i="24"/>
  <c r="G80" i="24"/>
  <c r="K80" i="24" s="1"/>
  <c r="E80" i="24"/>
  <c r="D80" i="24"/>
  <c r="C80" i="24"/>
  <c r="B80" i="24"/>
  <c r="G79" i="24"/>
  <c r="K79" i="24" s="1"/>
  <c r="E79" i="24"/>
  <c r="D79" i="24"/>
  <c r="C79" i="24"/>
  <c r="B79" i="24"/>
  <c r="G78" i="24"/>
  <c r="J78" i="24" s="1"/>
  <c r="E78" i="24"/>
  <c r="D78" i="24"/>
  <c r="C78" i="24"/>
  <c r="B78" i="24"/>
  <c r="G77" i="24"/>
  <c r="I77" i="24" s="1"/>
  <c r="E77" i="24"/>
  <c r="D77" i="24"/>
  <c r="C77" i="24"/>
  <c r="B77" i="24"/>
  <c r="G76" i="24"/>
  <c r="E76" i="24"/>
  <c r="D76" i="24"/>
  <c r="C76" i="24"/>
  <c r="B76" i="24"/>
  <c r="G75" i="24"/>
  <c r="K75" i="24" s="1"/>
  <c r="E75" i="24"/>
  <c r="D75" i="24"/>
  <c r="C75" i="24"/>
  <c r="B75" i="24"/>
  <c r="G74" i="24"/>
  <c r="K74" i="24" s="1"/>
  <c r="E74" i="24"/>
  <c r="D74" i="24"/>
  <c r="C74" i="24"/>
  <c r="B74" i="24"/>
  <c r="G73" i="24"/>
  <c r="J73" i="24" s="1"/>
  <c r="E73" i="24"/>
  <c r="D73" i="24"/>
  <c r="C73" i="24"/>
  <c r="B73" i="24"/>
  <c r="G72" i="24"/>
  <c r="H72" i="24" s="1"/>
  <c r="E72" i="24"/>
  <c r="D72" i="24"/>
  <c r="C72" i="24"/>
  <c r="B72" i="24"/>
  <c r="G71" i="24"/>
  <c r="K71" i="24" s="1"/>
  <c r="E71" i="24"/>
  <c r="D71" i="24"/>
  <c r="C71" i="24"/>
  <c r="B71" i="24"/>
  <c r="G70" i="24"/>
  <c r="K70" i="24" s="1"/>
  <c r="E70" i="24"/>
  <c r="D70" i="24"/>
  <c r="C70" i="24"/>
  <c r="B70" i="24"/>
  <c r="G69" i="24"/>
  <c r="E69" i="24"/>
  <c r="D69" i="24"/>
  <c r="C69" i="24"/>
  <c r="B69" i="24"/>
  <c r="G68" i="24"/>
  <c r="K68" i="24" s="1"/>
  <c r="E68" i="24"/>
  <c r="D68" i="24"/>
  <c r="C68" i="24"/>
  <c r="B68" i="24"/>
  <c r="G67" i="24"/>
  <c r="E67" i="24"/>
  <c r="D67" i="24"/>
  <c r="C67" i="24"/>
  <c r="B67" i="24"/>
  <c r="G66" i="24"/>
  <c r="K66" i="24" s="1"/>
  <c r="E66" i="24"/>
  <c r="D66" i="24"/>
  <c r="C66" i="24"/>
  <c r="B66" i="24"/>
  <c r="G65" i="24"/>
  <c r="K65" i="24" s="1"/>
  <c r="E65" i="24"/>
  <c r="D65" i="24"/>
  <c r="C65" i="24"/>
  <c r="B65" i="24"/>
  <c r="G64" i="24"/>
  <c r="K64" i="24" s="1"/>
  <c r="E64" i="24"/>
  <c r="D64" i="24"/>
  <c r="C64" i="24"/>
  <c r="B64" i="24"/>
  <c r="G63" i="24"/>
  <c r="E63" i="24"/>
  <c r="D63" i="24"/>
  <c r="C63" i="24"/>
  <c r="B63" i="24"/>
  <c r="G62" i="24"/>
  <c r="J62" i="24" s="1"/>
  <c r="E62" i="24"/>
  <c r="D62" i="24"/>
  <c r="C62" i="24"/>
  <c r="B62" i="24"/>
  <c r="G61" i="24"/>
  <c r="J61" i="24" s="1"/>
  <c r="E61" i="24"/>
  <c r="D61" i="24"/>
  <c r="C61" i="24"/>
  <c r="B61" i="24"/>
  <c r="G60" i="24"/>
  <c r="E60" i="24"/>
  <c r="D60" i="24"/>
  <c r="C60" i="24"/>
  <c r="B60" i="24"/>
  <c r="G59" i="24"/>
  <c r="K59" i="24" s="1"/>
  <c r="E59" i="24"/>
  <c r="D59" i="24"/>
  <c r="C59" i="24"/>
  <c r="B59" i="24"/>
  <c r="G58" i="24"/>
  <c r="E58" i="24"/>
  <c r="D58" i="24"/>
  <c r="C58" i="24"/>
  <c r="B58" i="24"/>
  <c r="G57" i="24"/>
  <c r="E57" i="24"/>
  <c r="D57" i="24"/>
  <c r="C57" i="24"/>
  <c r="B57" i="24"/>
  <c r="G56" i="24"/>
  <c r="E56" i="24"/>
  <c r="D56" i="24"/>
  <c r="C56" i="24"/>
  <c r="B56" i="24"/>
  <c r="G55" i="24"/>
  <c r="H55" i="24" s="1"/>
  <c r="E55" i="24"/>
  <c r="D55" i="24"/>
  <c r="C55" i="24"/>
  <c r="B55" i="24"/>
  <c r="G54" i="24"/>
  <c r="K54" i="24" s="1"/>
  <c r="E54" i="24"/>
  <c r="D54" i="24"/>
  <c r="C54" i="24"/>
  <c r="B54" i="24"/>
  <c r="G53" i="24"/>
  <c r="E53" i="24"/>
  <c r="D53" i="24"/>
  <c r="C53" i="24"/>
  <c r="B53" i="24"/>
  <c r="G52" i="24"/>
  <c r="E52" i="24"/>
  <c r="D52" i="24"/>
  <c r="C52" i="24"/>
  <c r="B52" i="24"/>
  <c r="G51" i="24"/>
  <c r="H51" i="24" s="1"/>
  <c r="E51" i="24"/>
  <c r="D51" i="24"/>
  <c r="C51" i="24"/>
  <c r="B51" i="24"/>
  <c r="G50" i="24"/>
  <c r="K50" i="24" s="1"/>
  <c r="E50" i="24"/>
  <c r="D50" i="24"/>
  <c r="C50" i="24"/>
  <c r="B50" i="24"/>
  <c r="G49" i="24"/>
  <c r="I49" i="24" s="1"/>
  <c r="E49" i="24"/>
  <c r="D49" i="24"/>
  <c r="C49" i="24"/>
  <c r="B49" i="24"/>
  <c r="G48" i="24"/>
  <c r="E48" i="24"/>
  <c r="D48" i="24"/>
  <c r="C48" i="24"/>
  <c r="B48" i="24"/>
  <c r="G47" i="24"/>
  <c r="E47" i="24"/>
  <c r="D47" i="24"/>
  <c r="C47" i="24"/>
  <c r="B47" i="24"/>
  <c r="G46" i="24"/>
  <c r="E46" i="24"/>
  <c r="D46" i="24"/>
  <c r="C46" i="24"/>
  <c r="B46" i="24"/>
  <c r="G45" i="24"/>
  <c r="E45" i="24"/>
  <c r="D45" i="24"/>
  <c r="C45" i="24"/>
  <c r="B45" i="24"/>
  <c r="G44" i="24"/>
  <c r="K44" i="24" s="1"/>
  <c r="E44" i="24"/>
  <c r="D44" i="24"/>
  <c r="C44" i="24"/>
  <c r="B44" i="24"/>
  <c r="G43" i="24"/>
  <c r="K43" i="24" s="1"/>
  <c r="E43" i="24"/>
  <c r="D43" i="24"/>
  <c r="C43" i="24"/>
  <c r="B43" i="24"/>
  <c r="G42" i="24"/>
  <c r="H42" i="24" s="1"/>
  <c r="E42" i="24"/>
  <c r="D42" i="24"/>
  <c r="C42" i="24"/>
  <c r="B42" i="24"/>
  <c r="G41" i="24"/>
  <c r="E41" i="24"/>
  <c r="D41" i="24"/>
  <c r="C41" i="24"/>
  <c r="B41" i="24"/>
  <c r="G40" i="24"/>
  <c r="J40" i="24" s="1"/>
  <c r="E40" i="24"/>
  <c r="D40" i="24"/>
  <c r="C40" i="24"/>
  <c r="B40" i="24"/>
  <c r="G39" i="24"/>
  <c r="H39" i="24" s="1"/>
  <c r="E39" i="24"/>
  <c r="D39" i="24"/>
  <c r="C39" i="24"/>
  <c r="B39" i="24"/>
  <c r="G38" i="24"/>
  <c r="H38" i="24" s="1"/>
  <c r="E38" i="24"/>
  <c r="D38" i="24"/>
  <c r="C38" i="24"/>
  <c r="B38" i="24"/>
  <c r="G37" i="24"/>
  <c r="E37" i="24"/>
  <c r="D37" i="24"/>
  <c r="C37" i="24"/>
  <c r="B37" i="24"/>
  <c r="G36" i="24"/>
  <c r="J36" i="24" s="1"/>
  <c r="E36" i="24"/>
  <c r="D36" i="24"/>
  <c r="C36" i="24"/>
  <c r="B36" i="24"/>
  <c r="G35" i="24"/>
  <c r="E35" i="24"/>
  <c r="D35" i="24"/>
  <c r="C35" i="24"/>
  <c r="B35" i="24"/>
  <c r="G34" i="24"/>
  <c r="H34" i="24" s="1"/>
  <c r="E34" i="24"/>
  <c r="D34" i="24"/>
  <c r="C34" i="24"/>
  <c r="B34" i="24"/>
  <c r="G33" i="24"/>
  <c r="E33" i="24"/>
  <c r="D33" i="24"/>
  <c r="C33" i="24"/>
  <c r="B33" i="24"/>
  <c r="G32" i="24"/>
  <c r="E32" i="24"/>
  <c r="D32" i="24"/>
  <c r="C32" i="24"/>
  <c r="B32" i="24"/>
  <c r="G31" i="24"/>
  <c r="E31" i="24"/>
  <c r="D31" i="24"/>
  <c r="C31" i="24"/>
  <c r="B31" i="24"/>
  <c r="G30" i="24"/>
  <c r="H30" i="24" s="1"/>
  <c r="E30" i="24"/>
  <c r="D30" i="24"/>
  <c r="C30" i="24"/>
  <c r="B30" i="24"/>
  <c r="G29" i="24"/>
  <c r="E29" i="24"/>
  <c r="D29" i="24"/>
  <c r="C29" i="24"/>
  <c r="B29" i="24"/>
  <c r="G28" i="24"/>
  <c r="J28" i="24" s="1"/>
  <c r="E28" i="24"/>
  <c r="D28" i="24"/>
  <c r="C28" i="24"/>
  <c r="B28" i="24"/>
  <c r="G27" i="24"/>
  <c r="E27" i="24"/>
  <c r="D27" i="24"/>
  <c r="C27" i="24"/>
  <c r="B27" i="24"/>
  <c r="G26" i="24"/>
  <c r="H26" i="24" s="1"/>
  <c r="E26" i="24"/>
  <c r="D26" i="24"/>
  <c r="C26" i="24"/>
  <c r="B26" i="24"/>
  <c r="G25" i="24"/>
  <c r="J25" i="24" s="1"/>
  <c r="E25" i="24"/>
  <c r="D25" i="24"/>
  <c r="C25" i="24"/>
  <c r="B25" i="24"/>
  <c r="G24" i="24"/>
  <c r="J24" i="24" s="1"/>
  <c r="E24" i="24"/>
  <c r="D24" i="24"/>
  <c r="C24" i="24"/>
  <c r="B24" i="24"/>
  <c r="G23" i="24"/>
  <c r="J23" i="24" s="1"/>
  <c r="E23" i="24"/>
  <c r="D23" i="24"/>
  <c r="C23" i="24"/>
  <c r="B23" i="24"/>
  <c r="G22" i="24"/>
  <c r="H22" i="24" s="1"/>
  <c r="E22" i="24"/>
  <c r="D22" i="24"/>
  <c r="C22" i="24"/>
  <c r="B22" i="24"/>
  <c r="G21" i="24"/>
  <c r="E21" i="24"/>
  <c r="D21" i="24"/>
  <c r="C21" i="24"/>
  <c r="B21" i="24"/>
  <c r="G20" i="24"/>
  <c r="J20" i="24" s="1"/>
  <c r="E20" i="24"/>
  <c r="D20" i="24"/>
  <c r="C20" i="24"/>
  <c r="B20" i="24"/>
  <c r="G19" i="24"/>
  <c r="H19" i="24" s="1"/>
  <c r="E19" i="24"/>
  <c r="D19" i="24"/>
  <c r="C19" i="24"/>
  <c r="B19" i="24"/>
  <c r="G18" i="24"/>
  <c r="H18" i="24" s="1"/>
  <c r="E18" i="24"/>
  <c r="D18" i="24"/>
  <c r="C18" i="24"/>
  <c r="B18" i="24"/>
  <c r="G17" i="24"/>
  <c r="H17" i="24" s="1"/>
  <c r="E17" i="24"/>
  <c r="D17" i="24"/>
  <c r="C17" i="24"/>
  <c r="B17" i="24"/>
  <c r="G16" i="24"/>
  <c r="E16" i="24"/>
  <c r="D16" i="24"/>
  <c r="C16" i="24"/>
  <c r="B16" i="24"/>
  <c r="G15" i="24"/>
  <c r="J15" i="24" s="1"/>
  <c r="E15" i="24"/>
  <c r="D15" i="24"/>
  <c r="C15" i="24"/>
  <c r="B15" i="24"/>
  <c r="G14" i="24"/>
  <c r="H14" i="24" s="1"/>
  <c r="E14" i="24"/>
  <c r="D14" i="24"/>
  <c r="C14" i="24"/>
  <c r="B14" i="24"/>
  <c r="G13" i="24"/>
  <c r="H13" i="24" s="1"/>
  <c r="E13" i="24"/>
  <c r="D13" i="24"/>
  <c r="C13" i="24"/>
  <c r="B13" i="24"/>
  <c r="G12" i="24"/>
  <c r="J12" i="24" s="1"/>
  <c r="E12" i="24"/>
  <c r="D12" i="24"/>
  <c r="C12" i="24"/>
  <c r="B12" i="24"/>
  <c r="G11" i="24"/>
  <c r="E11" i="24"/>
  <c r="D11" i="24"/>
  <c r="C11" i="24"/>
  <c r="B11" i="24"/>
  <c r="G10" i="24"/>
  <c r="H10" i="24" s="1"/>
  <c r="E10" i="24"/>
  <c r="D10" i="24"/>
  <c r="C10" i="24"/>
  <c r="B10" i="24"/>
  <c r="G9" i="24"/>
  <c r="J9" i="24" s="1"/>
  <c r="E9" i="24"/>
  <c r="D9" i="24"/>
  <c r="C9" i="24"/>
  <c r="B9" i="24"/>
  <c r="G8" i="24"/>
  <c r="J8" i="24" s="1"/>
  <c r="E8" i="24"/>
  <c r="D8" i="24"/>
  <c r="C8" i="24"/>
  <c r="B8" i="24"/>
  <c r="G7" i="24"/>
  <c r="E7" i="24"/>
  <c r="D7" i="24"/>
  <c r="C7" i="24"/>
  <c r="B7" i="24"/>
  <c r="G6" i="24"/>
  <c r="H6" i="24" s="1"/>
  <c r="C6" i="24"/>
  <c r="B31" i="7" l="1"/>
  <c r="B33" i="7"/>
  <c r="B2" i="24"/>
  <c r="E2" i="24"/>
  <c r="M6" i="24"/>
  <c r="I857" i="24"/>
  <c r="H458" i="24"/>
  <c r="I630" i="24"/>
  <c r="J286" i="24"/>
  <c r="J386" i="24"/>
  <c r="J389" i="24"/>
  <c r="J490" i="24"/>
  <c r="I724" i="24"/>
  <c r="H100" i="24"/>
  <c r="I506" i="24"/>
  <c r="H381" i="24"/>
  <c r="I410" i="24"/>
  <c r="J632" i="24"/>
  <c r="J765" i="24"/>
  <c r="I100" i="24"/>
  <c r="J504" i="24"/>
  <c r="J654" i="24"/>
  <c r="J785" i="24"/>
  <c r="K654" i="24"/>
  <c r="M1020" i="24"/>
  <c r="J410" i="24"/>
  <c r="J512" i="24"/>
  <c r="I160" i="24"/>
  <c r="I285" i="24"/>
  <c r="J369" i="24"/>
  <c r="J584" i="24"/>
  <c r="K642" i="24"/>
  <c r="M644" i="24"/>
  <c r="J837" i="24"/>
  <c r="J943" i="24"/>
  <c r="M296" i="24"/>
  <c r="M389" i="24"/>
  <c r="H504" i="24"/>
  <c r="H506" i="24"/>
  <c r="I514" i="24"/>
  <c r="K584" i="24"/>
  <c r="J257" i="24"/>
  <c r="H285" i="24"/>
  <c r="J510" i="24"/>
  <c r="I648" i="24"/>
  <c r="H837" i="24"/>
  <c r="M1014" i="24"/>
  <c r="I943" i="24"/>
  <c r="M1016" i="24"/>
  <c r="H1016" i="24"/>
  <c r="H148" i="24"/>
  <c r="I177" i="24"/>
  <c r="K275" i="24"/>
  <c r="H337" i="24"/>
  <c r="I338" i="24"/>
  <c r="I358" i="24"/>
  <c r="H360" i="24"/>
  <c r="M566" i="24"/>
  <c r="J575" i="24"/>
  <c r="I673" i="24"/>
  <c r="H678" i="24"/>
  <c r="M711" i="24"/>
  <c r="K743" i="24"/>
  <c r="M774" i="24"/>
  <c r="I116" i="24"/>
  <c r="M173" i="24"/>
  <c r="H175" i="24"/>
  <c r="H268" i="24"/>
  <c r="I270" i="24"/>
  <c r="I301" i="24"/>
  <c r="I337" i="24"/>
  <c r="J338" i="24"/>
  <c r="H357" i="24"/>
  <c r="J358" i="24"/>
  <c r="M360" i="24"/>
  <c r="H385" i="24"/>
  <c r="I425" i="24"/>
  <c r="I434" i="24"/>
  <c r="I515" i="24"/>
  <c r="J538" i="24"/>
  <c r="M602" i="24"/>
  <c r="H602" i="24"/>
  <c r="H604" i="24"/>
  <c r="M622" i="24"/>
  <c r="H622" i="24"/>
  <c r="J664" i="24"/>
  <c r="I667" i="24"/>
  <c r="J676" i="24"/>
  <c r="J678" i="24"/>
  <c r="J706" i="24"/>
  <c r="I708" i="24"/>
  <c r="H729" i="24"/>
  <c r="J733" i="24"/>
  <c r="H763" i="24"/>
  <c r="H765" i="24"/>
  <c r="I778" i="24"/>
  <c r="M781" i="24"/>
  <c r="H781" i="24"/>
  <c r="M783" i="24"/>
  <c r="H783" i="24"/>
  <c r="M785" i="24"/>
  <c r="H785" i="24"/>
  <c r="I786" i="24"/>
  <c r="M790" i="24"/>
  <c r="H841" i="24"/>
  <c r="J947" i="24"/>
  <c r="M1011" i="24"/>
  <c r="I1021" i="24"/>
  <c r="I44" i="24"/>
  <c r="J237" i="24"/>
  <c r="M283" i="24"/>
  <c r="J302" i="24"/>
  <c r="M450" i="24"/>
  <c r="H706" i="24"/>
  <c r="J39" i="24"/>
  <c r="J42" i="24"/>
  <c r="I148" i="24"/>
  <c r="H173" i="24"/>
  <c r="I25" i="24"/>
  <c r="J65" i="24"/>
  <c r="M72" i="24"/>
  <c r="I132" i="24"/>
  <c r="H160" i="24"/>
  <c r="J197" i="24"/>
  <c r="M223" i="24"/>
  <c r="K236" i="24"/>
  <c r="K238" i="24"/>
  <c r="I257" i="24"/>
  <c r="J263" i="24"/>
  <c r="J270" i="24"/>
  <c r="I286" i="24"/>
  <c r="K291" i="24"/>
  <c r="J301" i="24"/>
  <c r="J337" i="24"/>
  <c r="I357" i="24"/>
  <c r="H428" i="24"/>
  <c r="I507" i="24"/>
  <c r="H512" i="24"/>
  <c r="H514" i="24"/>
  <c r="J546" i="24"/>
  <c r="H584" i="24"/>
  <c r="J604" i="24"/>
  <c r="I622" i="24"/>
  <c r="H634" i="24"/>
  <c r="H654" i="24"/>
  <c r="I655" i="24"/>
  <c r="I693" i="24"/>
  <c r="J763" i="24"/>
  <c r="I765" i="24"/>
  <c r="J783" i="24"/>
  <c r="I785" i="24"/>
  <c r="I794" i="24"/>
  <c r="H797" i="24"/>
  <c r="I990" i="24"/>
  <c r="H996" i="24"/>
  <c r="M17" i="24"/>
  <c r="H143" i="24"/>
  <c r="J181" i="24"/>
  <c r="H217" i="24"/>
  <c r="M255" i="24"/>
  <c r="K269" i="24"/>
  <c r="J269" i="24"/>
  <c r="J306" i="24"/>
  <c r="H342" i="24"/>
  <c r="J342" i="24"/>
  <c r="M8" i="24"/>
  <c r="J13" i="24"/>
  <c r="K15" i="24"/>
  <c r="I17" i="24"/>
  <c r="J26" i="24"/>
  <c r="J50" i="24"/>
  <c r="M61" i="24"/>
  <c r="H61" i="24"/>
  <c r="M77" i="24"/>
  <c r="H77" i="24"/>
  <c r="M79" i="24"/>
  <c r="H79" i="24"/>
  <c r="J117" i="24"/>
  <c r="M128" i="24"/>
  <c r="I161" i="24"/>
  <c r="I193" i="24"/>
  <c r="M211" i="24"/>
  <c r="H220" i="24"/>
  <c r="I233" i="24"/>
  <c r="H236" i="24"/>
  <c r="H237" i="24"/>
  <c r="I238" i="24"/>
  <c r="H239" i="24"/>
  <c r="I245" i="24"/>
  <c r="J268" i="24"/>
  <c r="K268" i="24"/>
  <c r="H269" i="24"/>
  <c r="H274" i="24"/>
  <c r="J274" i="24"/>
  <c r="I274" i="24"/>
  <c r="M295" i="24"/>
  <c r="J318" i="24"/>
  <c r="H324" i="24"/>
  <c r="I342" i="24"/>
  <c r="J393" i="24"/>
  <c r="I393" i="24"/>
  <c r="M440" i="24"/>
  <c r="I443" i="24"/>
  <c r="I446" i="24"/>
  <c r="I317" i="24"/>
  <c r="H317" i="24"/>
  <c r="J10" i="24"/>
  <c r="M214" i="24"/>
  <c r="M308" i="24"/>
  <c r="H310" i="24"/>
  <c r="J310" i="24"/>
  <c r="H344" i="24"/>
  <c r="H417" i="24"/>
  <c r="K417" i="24"/>
  <c r="H116" i="24"/>
  <c r="H132" i="24"/>
  <c r="J149" i="24"/>
  <c r="M160" i="24"/>
  <c r="M191" i="24"/>
  <c r="M207" i="24"/>
  <c r="I220" i="24"/>
  <c r="I236" i="24"/>
  <c r="I237" i="24"/>
  <c r="J238" i="24"/>
  <c r="J239" i="24"/>
  <c r="I269" i="24"/>
  <c r="M426" i="24"/>
  <c r="K438" i="24"/>
  <c r="J438" i="24"/>
  <c r="I438" i="24"/>
  <c r="M473" i="24"/>
  <c r="M474" i="24"/>
  <c r="H480" i="24"/>
  <c r="M558" i="24"/>
  <c r="J600" i="24"/>
  <c r="I633" i="24"/>
  <c r="M640" i="24"/>
  <c r="M665" i="24"/>
  <c r="J750" i="24"/>
  <c r="H777" i="24"/>
  <c r="H793" i="24"/>
  <c r="M805" i="24"/>
  <c r="J809" i="24"/>
  <c r="H815" i="24"/>
  <c r="H816" i="24"/>
  <c r="M819" i="24"/>
  <c r="M866" i="24"/>
  <c r="M870" i="24"/>
  <c r="H899" i="24"/>
  <c r="M979" i="24"/>
  <c r="H1012" i="24"/>
  <c r="H1017" i="24"/>
  <c r="M276" i="24"/>
  <c r="J285" i="24"/>
  <c r="M328" i="24"/>
  <c r="J357" i="24"/>
  <c r="J480" i="24"/>
  <c r="I499" i="24"/>
  <c r="M503" i="24"/>
  <c r="J506" i="24"/>
  <c r="J514" i="24"/>
  <c r="M530" i="24"/>
  <c r="H530" i="24"/>
  <c r="H536" i="24"/>
  <c r="H538" i="24"/>
  <c r="I539" i="24"/>
  <c r="M542" i="24"/>
  <c r="H542" i="24"/>
  <c r="M544" i="24"/>
  <c r="H544" i="24"/>
  <c r="M546" i="24"/>
  <c r="H546" i="24"/>
  <c r="I547" i="24"/>
  <c r="M551" i="24"/>
  <c r="M598" i="24"/>
  <c r="H608" i="24"/>
  <c r="I613" i="24"/>
  <c r="J622" i="24"/>
  <c r="H660" i="24"/>
  <c r="M680" i="24"/>
  <c r="I683" i="24"/>
  <c r="M686" i="24"/>
  <c r="I701" i="24"/>
  <c r="H726" i="24"/>
  <c r="M730" i="24"/>
  <c r="I732" i="24"/>
  <c r="M733" i="24"/>
  <c r="H743" i="24"/>
  <c r="H775" i="24"/>
  <c r="J777" i="24"/>
  <c r="H791" i="24"/>
  <c r="J793" i="24"/>
  <c r="H801" i="24"/>
  <c r="M809" i="24"/>
  <c r="J815" i="24"/>
  <c r="I826" i="24"/>
  <c r="H833" i="24"/>
  <c r="H840" i="24"/>
  <c r="H852" i="24"/>
  <c r="M881" i="24"/>
  <c r="H881" i="24"/>
  <c r="I897" i="24"/>
  <c r="I942" i="24"/>
  <c r="H962" i="24"/>
  <c r="M966" i="24"/>
  <c r="M973" i="24"/>
  <c r="H973" i="24"/>
  <c r="H975" i="24"/>
  <c r="H977" i="24"/>
  <c r="M984" i="24"/>
  <c r="J1017" i="24"/>
  <c r="H301" i="24"/>
  <c r="I302" i="24"/>
  <c r="M337" i="24"/>
  <c r="J536" i="24"/>
  <c r="I538" i="24"/>
  <c r="J544" i="24"/>
  <c r="I546" i="24"/>
  <c r="J608" i="24"/>
  <c r="M627" i="24"/>
  <c r="M634" i="24"/>
  <c r="M678" i="24"/>
  <c r="J726" i="24"/>
  <c r="M741" i="24"/>
  <c r="J743" i="24"/>
  <c r="J749" i="24"/>
  <c r="H799" i="24"/>
  <c r="J801" i="24"/>
  <c r="K815" i="24"/>
  <c r="I838" i="24"/>
  <c r="H884" i="24"/>
  <c r="I903" i="24"/>
  <c r="K906" i="24"/>
  <c r="I916" i="24"/>
  <c r="H947" i="24"/>
  <c r="I1022" i="24"/>
  <c r="M924" i="24"/>
  <c r="H943" i="24"/>
  <c r="I947" i="24"/>
  <c r="J997" i="24"/>
  <c r="I1018" i="24"/>
  <c r="H1021" i="24"/>
  <c r="J1022" i="24"/>
  <c r="J87" i="24"/>
  <c r="H87" i="24"/>
  <c r="I141" i="24"/>
  <c r="H141" i="24"/>
  <c r="K164" i="24"/>
  <c r="I164" i="24"/>
  <c r="H164" i="24"/>
  <c r="K196" i="24"/>
  <c r="I196" i="24"/>
  <c r="H196" i="24"/>
  <c r="H280" i="24"/>
  <c r="K280" i="24"/>
  <c r="H402" i="24"/>
  <c r="J402" i="24"/>
  <c r="I402" i="24"/>
  <c r="I432" i="24"/>
  <c r="K432" i="24"/>
  <c r="J432" i="24"/>
  <c r="J573" i="24"/>
  <c r="I573" i="24"/>
  <c r="H583" i="24"/>
  <c r="J583" i="24"/>
  <c r="K668" i="24"/>
  <c r="I668" i="24"/>
  <c r="H668" i="24"/>
  <c r="J668" i="24"/>
  <c r="J689" i="24"/>
  <c r="I689" i="24"/>
  <c r="J716" i="24"/>
  <c r="I716" i="24"/>
  <c r="K969" i="24"/>
  <c r="H969" i="24"/>
  <c r="M11" i="24"/>
  <c r="K37" i="24"/>
  <c r="I37" i="24"/>
  <c r="H37" i="24"/>
  <c r="J45" i="24"/>
  <c r="I45" i="24"/>
  <c r="M51" i="24"/>
  <c r="K113" i="24"/>
  <c r="J113" i="24"/>
  <c r="I113" i="24"/>
  <c r="H113" i="24"/>
  <c r="J135" i="24"/>
  <c r="H135" i="24"/>
  <c r="K180" i="24"/>
  <c r="I180" i="24"/>
  <c r="H180" i="24"/>
  <c r="J187" i="24"/>
  <c r="H187" i="24"/>
  <c r="K200" i="24"/>
  <c r="I200" i="24"/>
  <c r="J227" i="24"/>
  <c r="H227" i="24"/>
  <c r="J248" i="24"/>
  <c r="H248" i="24"/>
  <c r="H326" i="24"/>
  <c r="J326" i="24"/>
  <c r="K356" i="24"/>
  <c r="H356" i="24"/>
  <c r="K396" i="24"/>
  <c r="H396" i="24"/>
  <c r="K409" i="24"/>
  <c r="J409" i="24"/>
  <c r="I409" i="24"/>
  <c r="H409" i="24"/>
  <c r="I436" i="24"/>
  <c r="H436" i="24"/>
  <c r="K466" i="24"/>
  <c r="H466" i="24"/>
  <c r="J466" i="24"/>
  <c r="I466" i="24"/>
  <c r="J555" i="24"/>
  <c r="I555" i="24"/>
  <c r="I591" i="24"/>
  <c r="K591" i="24"/>
  <c r="J705" i="24"/>
  <c r="I705" i="24"/>
  <c r="J709" i="24"/>
  <c r="I709" i="24"/>
  <c r="H836" i="24"/>
  <c r="K836" i="24"/>
  <c r="K952" i="24"/>
  <c r="J952" i="24"/>
  <c r="K21" i="24"/>
  <c r="J21" i="24"/>
  <c r="I21" i="24"/>
  <c r="J37" i="24"/>
  <c r="H49" i="24"/>
  <c r="K69" i="24"/>
  <c r="J69" i="24"/>
  <c r="I69" i="24"/>
  <c r="H69" i="24"/>
  <c r="J85" i="24"/>
  <c r="I85" i="24"/>
  <c r="K97" i="24"/>
  <c r="J97" i="24"/>
  <c r="I97" i="24"/>
  <c r="H97" i="24"/>
  <c r="J103" i="24"/>
  <c r="H103" i="24"/>
  <c r="J123" i="24"/>
  <c r="H123" i="24"/>
  <c r="K224" i="24"/>
  <c r="I224" i="24"/>
  <c r="K309" i="24"/>
  <c r="J309" i="24"/>
  <c r="I309" i="24"/>
  <c r="K341" i="24"/>
  <c r="J341" i="24"/>
  <c r="I341" i="24"/>
  <c r="H341" i="24"/>
  <c r="H427" i="24"/>
  <c r="K427" i="24"/>
  <c r="J427" i="24"/>
  <c r="I427" i="24"/>
  <c r="K442" i="24"/>
  <c r="I442" i="24"/>
  <c r="J442" i="24"/>
  <c r="H442" i="24"/>
  <c r="H451" i="24"/>
  <c r="J451" i="24"/>
  <c r="K451" i="24"/>
  <c r="I451" i="24"/>
  <c r="K528" i="24"/>
  <c r="J528" i="24"/>
  <c r="H528" i="24"/>
  <c r="I578" i="24"/>
  <c r="J578" i="24"/>
  <c r="J618" i="24"/>
  <c r="H618" i="24"/>
  <c r="I755" i="24"/>
  <c r="H755" i="24"/>
  <c r="K755" i="24"/>
  <c r="K831" i="24"/>
  <c r="J831" i="24"/>
  <c r="K876" i="24"/>
  <c r="H876" i="24"/>
  <c r="H882" i="24"/>
  <c r="I882" i="24"/>
  <c r="J882" i="24"/>
  <c r="I6" i="24"/>
  <c r="J6" i="24"/>
  <c r="I19" i="24"/>
  <c r="K19" i="24"/>
  <c r="H21" i="24"/>
  <c r="M31" i="24"/>
  <c r="I35" i="24"/>
  <c r="K35" i="24"/>
  <c r="H35" i="24"/>
  <c r="K47" i="24"/>
  <c r="H47" i="24"/>
  <c r="J57" i="24"/>
  <c r="I57" i="24"/>
  <c r="J167" i="24"/>
  <c r="H167" i="24"/>
  <c r="K221" i="24"/>
  <c r="I221" i="24"/>
  <c r="J221" i="24"/>
  <c r="J244" i="24"/>
  <c r="H244" i="24"/>
  <c r="K244" i="24"/>
  <c r="I244" i="24"/>
  <c r="M418" i="24"/>
  <c r="K461" i="24"/>
  <c r="I461" i="24"/>
  <c r="K488" i="24"/>
  <c r="J488" i="24"/>
  <c r="H488" i="24"/>
  <c r="K498" i="24"/>
  <c r="I498" i="24"/>
  <c r="J498" i="24"/>
  <c r="H498" i="24"/>
  <c r="I564" i="24"/>
  <c r="H564" i="24"/>
  <c r="K564" i="24"/>
  <c r="I825" i="24"/>
  <c r="J825" i="24"/>
  <c r="K873" i="24"/>
  <c r="J873" i="24"/>
  <c r="H873" i="24"/>
  <c r="I873" i="24"/>
  <c r="M87" i="24"/>
  <c r="M103" i="24"/>
  <c r="M113" i="24"/>
  <c r="M126" i="24"/>
  <c r="K129" i="24"/>
  <c r="J129" i="24"/>
  <c r="M135" i="24"/>
  <c r="M141" i="24"/>
  <c r="M231" i="24"/>
  <c r="M251" i="24"/>
  <c r="H262" i="24"/>
  <c r="J262" i="24"/>
  <c r="M273" i="24"/>
  <c r="K273" i="24"/>
  <c r="J273" i="24"/>
  <c r="J287" i="24"/>
  <c r="K287" i="24"/>
  <c r="M315" i="24"/>
  <c r="M344" i="24"/>
  <c r="H354" i="24"/>
  <c r="J354" i="24"/>
  <c r="M356" i="24"/>
  <c r="M372" i="24"/>
  <c r="M399" i="24"/>
  <c r="K416" i="24"/>
  <c r="H416" i="24"/>
  <c r="H435" i="24"/>
  <c r="K435" i="24"/>
  <c r="J441" i="24"/>
  <c r="I441" i="24"/>
  <c r="K496" i="24"/>
  <c r="J496" i="24"/>
  <c r="M498" i="24"/>
  <c r="M528" i="24"/>
  <c r="K554" i="24"/>
  <c r="I554" i="24"/>
  <c r="H559" i="24"/>
  <c r="J559" i="24"/>
  <c r="I568" i="24"/>
  <c r="J568" i="24"/>
  <c r="K590" i="24"/>
  <c r="H590" i="24"/>
  <c r="M618" i="24"/>
  <c r="I638" i="24"/>
  <c r="H638" i="24"/>
  <c r="I658" i="24"/>
  <c r="K658" i="24"/>
  <c r="H658" i="24"/>
  <c r="M681" i="24"/>
  <c r="K692" i="24"/>
  <c r="I692" i="24"/>
  <c r="J692" i="24"/>
  <c r="K700" i="24"/>
  <c r="I700" i="24"/>
  <c r="H700" i="24"/>
  <c r="K714" i="24"/>
  <c r="J714" i="24"/>
  <c r="H834" i="24"/>
  <c r="I834" i="24"/>
  <c r="H846" i="24"/>
  <c r="I846" i="24"/>
  <c r="H877" i="24"/>
  <c r="J877" i="24"/>
  <c r="K910" i="24"/>
  <c r="I910" i="24"/>
  <c r="M25" i="24"/>
  <c r="M41" i="24"/>
  <c r="M47" i="24"/>
  <c r="M55" i="24"/>
  <c r="H65" i="24"/>
  <c r="J66" i="24"/>
  <c r="H68" i="24"/>
  <c r="M71" i="24"/>
  <c r="H80" i="24"/>
  <c r="J82" i="24"/>
  <c r="H84" i="24"/>
  <c r="M96" i="24"/>
  <c r="H96" i="24"/>
  <c r="M109" i="24"/>
  <c r="H109" i="24"/>
  <c r="H111" i="24"/>
  <c r="H129" i="24"/>
  <c r="J139" i="24"/>
  <c r="H139" i="24"/>
  <c r="K145" i="24"/>
  <c r="J145" i="24"/>
  <c r="J151" i="24"/>
  <c r="H151" i="24"/>
  <c r="M158" i="24"/>
  <c r="M171" i="24"/>
  <c r="H171" i="24"/>
  <c r="M202" i="24"/>
  <c r="M206" i="24"/>
  <c r="M242" i="24"/>
  <c r="K262" i="24"/>
  <c r="K265" i="24"/>
  <c r="J265" i="24"/>
  <c r="I266" i="24"/>
  <c r="I273" i="24"/>
  <c r="I290" i="24"/>
  <c r="M292" i="24"/>
  <c r="M299" i="24"/>
  <c r="I305" i="24"/>
  <c r="M312" i="24"/>
  <c r="J322" i="24"/>
  <c r="M324" i="24"/>
  <c r="K325" i="24"/>
  <c r="J325" i="24"/>
  <c r="K353" i="24"/>
  <c r="I353" i="24"/>
  <c r="I354" i="24"/>
  <c r="I366" i="24"/>
  <c r="H370" i="24"/>
  <c r="I370" i="24"/>
  <c r="K373" i="24"/>
  <c r="J373" i="24"/>
  <c r="I374" i="24"/>
  <c r="H376" i="24"/>
  <c r="M379" i="24"/>
  <c r="K384" i="24"/>
  <c r="H384" i="24"/>
  <c r="M388" i="24"/>
  <c r="H390" i="24"/>
  <c r="J390" i="24"/>
  <c r="M392" i="24"/>
  <c r="H392" i="24"/>
  <c r="H404" i="24"/>
  <c r="M421" i="24"/>
  <c r="J424" i="24"/>
  <c r="M433" i="24"/>
  <c r="I435" i="24"/>
  <c r="M437" i="24"/>
  <c r="H441" i="24"/>
  <c r="M445" i="24"/>
  <c r="M456" i="24"/>
  <c r="M464" i="24"/>
  <c r="M470" i="24"/>
  <c r="M482" i="24"/>
  <c r="M496" i="24"/>
  <c r="H496" i="24"/>
  <c r="M510" i="24"/>
  <c r="M512" i="24"/>
  <c r="M514" i="24"/>
  <c r="M519" i="24"/>
  <c r="K522" i="24"/>
  <c r="I522" i="24"/>
  <c r="I523" i="24"/>
  <c r="M526" i="24"/>
  <c r="H526" i="24"/>
  <c r="K552" i="24"/>
  <c r="J552" i="24"/>
  <c r="H554" i="24"/>
  <c r="H568" i="24"/>
  <c r="K576" i="24"/>
  <c r="M578" i="24"/>
  <c r="I590" i="24"/>
  <c r="M595" i="24"/>
  <c r="I607" i="24"/>
  <c r="M611" i="24"/>
  <c r="J616" i="24"/>
  <c r="I625" i="24"/>
  <c r="H629" i="24"/>
  <c r="I629" i="24"/>
  <c r="J638" i="24"/>
  <c r="I672" i="24"/>
  <c r="K688" i="24"/>
  <c r="J688" i="24"/>
  <c r="I688" i="24"/>
  <c r="H692" i="24"/>
  <c r="J700" i="24"/>
  <c r="H714" i="24"/>
  <c r="M723" i="24"/>
  <c r="K760" i="24"/>
  <c r="J770" i="24"/>
  <c r="I770" i="24"/>
  <c r="K807" i="24"/>
  <c r="M825" i="24"/>
  <c r="J834" i="24"/>
  <c r="J846" i="24"/>
  <c r="H874" i="24"/>
  <c r="I874" i="24"/>
  <c r="J874" i="24"/>
  <c r="M915" i="24"/>
  <c r="J931" i="24"/>
  <c r="M938" i="24"/>
  <c r="J950" i="24"/>
  <c r="I950" i="24"/>
  <c r="J967" i="24"/>
  <c r="M9" i="24"/>
  <c r="J18" i="24"/>
  <c r="M20" i="24"/>
  <c r="M24" i="24"/>
  <c r="M33" i="24"/>
  <c r="M37" i="24"/>
  <c r="M44" i="24"/>
  <c r="H44" i="24"/>
  <c r="M56" i="24"/>
  <c r="I65" i="24"/>
  <c r="I68" i="24"/>
  <c r="I80" i="24"/>
  <c r="I84" i="24"/>
  <c r="H91" i="24"/>
  <c r="M94" i="24"/>
  <c r="I96" i="24"/>
  <c r="M102" i="24"/>
  <c r="M107" i="24"/>
  <c r="H107" i="24"/>
  <c r="M119" i="24"/>
  <c r="H119" i="24"/>
  <c r="K128" i="24"/>
  <c r="I128" i="24"/>
  <c r="I129" i="24"/>
  <c r="M145" i="24"/>
  <c r="H145" i="24"/>
  <c r="H155" i="24"/>
  <c r="K161" i="24"/>
  <c r="H161" i="24"/>
  <c r="M166" i="24"/>
  <c r="K177" i="24"/>
  <c r="H177" i="24"/>
  <c r="M183" i="24"/>
  <c r="H183" i="24"/>
  <c r="K193" i="24"/>
  <c r="H193" i="24"/>
  <c r="I197" i="24"/>
  <c r="M199" i="24"/>
  <c r="H199" i="24"/>
  <c r="J203" i="24"/>
  <c r="H203" i="24"/>
  <c r="M210" i="24"/>
  <c r="K217" i="24"/>
  <c r="J217" i="24"/>
  <c r="J223" i="24"/>
  <c r="H223" i="24"/>
  <c r="K233" i="24"/>
  <c r="J233" i="24"/>
  <c r="I234" i="24"/>
  <c r="K245" i="24"/>
  <c r="H245" i="24"/>
  <c r="M247" i="24"/>
  <c r="M260" i="24"/>
  <c r="H265" i="24"/>
  <c r="J271" i="24"/>
  <c r="K271" i="24"/>
  <c r="M279" i="24"/>
  <c r="M289" i="24"/>
  <c r="K289" i="24"/>
  <c r="J289" i="24"/>
  <c r="J290" i="24"/>
  <c r="J305" i="24"/>
  <c r="K308" i="24"/>
  <c r="H308" i="24"/>
  <c r="K317" i="24"/>
  <c r="J317" i="24"/>
  <c r="I318" i="24"/>
  <c r="K321" i="24"/>
  <c r="J321" i="24"/>
  <c r="I325" i="24"/>
  <c r="M353" i="24"/>
  <c r="H353" i="24"/>
  <c r="J366" i="24"/>
  <c r="K369" i="24"/>
  <c r="H369" i="24"/>
  <c r="J370" i="24"/>
  <c r="H373" i="24"/>
  <c r="J374" i="24"/>
  <c r="H382" i="24"/>
  <c r="J382" i="24"/>
  <c r="K385" i="24"/>
  <c r="J385" i="24"/>
  <c r="I386" i="24"/>
  <c r="K389" i="24"/>
  <c r="I389" i="24"/>
  <c r="I390" i="24"/>
  <c r="K424" i="24"/>
  <c r="M431" i="24"/>
  <c r="J435" i="24"/>
  <c r="K441" i="24"/>
  <c r="K446" i="24"/>
  <c r="H446" i="24"/>
  <c r="J450" i="24"/>
  <c r="I452" i="24"/>
  <c r="J452" i="24"/>
  <c r="M454" i="24"/>
  <c r="H454" i="24"/>
  <c r="M471" i="24"/>
  <c r="M472" i="24"/>
  <c r="M479" i="24"/>
  <c r="K484" i="24"/>
  <c r="H484" i="24"/>
  <c r="K490" i="24"/>
  <c r="I490" i="24"/>
  <c r="I491" i="24"/>
  <c r="M494" i="24"/>
  <c r="H494" i="24"/>
  <c r="K520" i="24"/>
  <c r="J520" i="24"/>
  <c r="H522" i="24"/>
  <c r="K530" i="24"/>
  <c r="I530" i="24"/>
  <c r="I531" i="24"/>
  <c r="M535" i="24"/>
  <c r="H552" i="24"/>
  <c r="J554" i="24"/>
  <c r="M562" i="24"/>
  <c r="K568" i="24"/>
  <c r="I580" i="24"/>
  <c r="H580" i="24"/>
  <c r="I582" i="24"/>
  <c r="J590" i="24"/>
  <c r="I601" i="24"/>
  <c r="H617" i="24"/>
  <c r="I617" i="24"/>
  <c r="K630" i="24"/>
  <c r="J630" i="24"/>
  <c r="K638" i="24"/>
  <c r="H649" i="24"/>
  <c r="J649" i="24"/>
  <c r="H662" i="24"/>
  <c r="K670" i="24"/>
  <c r="H670" i="24"/>
  <c r="J670" i="24"/>
  <c r="K675" i="24"/>
  <c r="K686" i="24"/>
  <c r="J686" i="24"/>
  <c r="H688" i="24"/>
  <c r="M695" i="24"/>
  <c r="K718" i="24"/>
  <c r="H718" i="24"/>
  <c r="I720" i="24"/>
  <c r="H734" i="24"/>
  <c r="J734" i="24"/>
  <c r="M798" i="24"/>
  <c r="M803" i="24"/>
  <c r="I817" i="24"/>
  <c r="J817" i="24"/>
  <c r="H894" i="24"/>
  <c r="I894" i="24"/>
  <c r="J894" i="24"/>
  <c r="M134" i="24"/>
  <c r="M139" i="24"/>
  <c r="M151" i="24"/>
  <c r="M167" i="24"/>
  <c r="M177" i="24"/>
  <c r="M193" i="24"/>
  <c r="M203" i="24"/>
  <c r="M209" i="24"/>
  <c r="M245" i="24"/>
  <c r="M278" i="24"/>
  <c r="M294" i="24"/>
  <c r="M331" i="24"/>
  <c r="M334" i="24"/>
  <c r="M340" i="24"/>
  <c r="M375" i="24"/>
  <c r="M384" i="24"/>
  <c r="M387" i="24"/>
  <c r="M395" i="24"/>
  <c r="M408" i="24"/>
  <c r="M434" i="24"/>
  <c r="M466" i="24"/>
  <c r="M556" i="24"/>
  <c r="M571" i="24"/>
  <c r="M574" i="24"/>
  <c r="M582" i="24"/>
  <c r="M597" i="24"/>
  <c r="M637" i="24"/>
  <c r="J639" i="24"/>
  <c r="I639" i="24"/>
  <c r="M645" i="24"/>
  <c r="K648" i="24"/>
  <c r="J648" i="24"/>
  <c r="M656" i="24"/>
  <c r="M664" i="24"/>
  <c r="K664" i="24"/>
  <c r="I664" i="24"/>
  <c r="K698" i="24"/>
  <c r="J698" i="24"/>
  <c r="K708" i="24"/>
  <c r="J708" i="24"/>
  <c r="M725" i="24"/>
  <c r="I727" i="24"/>
  <c r="H727" i="24"/>
  <c r="K727" i="24"/>
  <c r="M736" i="24"/>
  <c r="I739" i="24"/>
  <c r="H739" i="24"/>
  <c r="M747" i="24"/>
  <c r="M757" i="24"/>
  <c r="K759" i="24"/>
  <c r="J759" i="24"/>
  <c r="K769" i="24"/>
  <c r="J769" i="24"/>
  <c r="H769" i="24"/>
  <c r="M796" i="24"/>
  <c r="M839" i="24"/>
  <c r="K845" i="24"/>
  <c r="J845" i="24"/>
  <c r="H845" i="24"/>
  <c r="K864" i="24"/>
  <c r="H864" i="24"/>
  <c r="M868" i="24"/>
  <c r="K872" i="24"/>
  <c r="H872" i="24"/>
  <c r="K959" i="24"/>
  <c r="H959" i="24"/>
  <c r="J959" i="24"/>
  <c r="K965" i="24"/>
  <c r="H965" i="24"/>
  <c r="M982" i="24"/>
  <c r="M986" i="24"/>
  <c r="M1002" i="24"/>
  <c r="H1004" i="24"/>
  <c r="H1008" i="24"/>
  <c r="I1017" i="24"/>
  <c r="J1018" i="24"/>
  <c r="M729" i="24"/>
  <c r="M738" i="24"/>
  <c r="M740" i="24"/>
  <c r="M769" i="24"/>
  <c r="M773" i="24"/>
  <c r="J775" i="24"/>
  <c r="I777" i="24"/>
  <c r="J826" i="24"/>
  <c r="M830" i="24"/>
  <c r="I837" i="24"/>
  <c r="J838" i="24"/>
  <c r="M909" i="24"/>
  <c r="M935" i="24"/>
  <c r="M947" i="24"/>
  <c r="M964" i="24"/>
  <c r="M968" i="24"/>
  <c r="M980" i="24"/>
  <c r="M1019" i="24"/>
  <c r="M992" i="24"/>
  <c r="H997" i="24"/>
  <c r="I998" i="24"/>
  <c r="M685" i="24"/>
  <c r="M707" i="24"/>
  <c r="M710" i="24"/>
  <c r="M751" i="24"/>
  <c r="M753" i="24"/>
  <c r="J791" i="24"/>
  <c r="I793" i="24"/>
  <c r="M795" i="24"/>
  <c r="J799" i="24"/>
  <c r="I801" i="24"/>
  <c r="M818" i="24"/>
  <c r="M828" i="24"/>
  <c r="M865" i="24"/>
  <c r="M872" i="24"/>
  <c r="M875" i="24"/>
  <c r="M877" i="24"/>
  <c r="M879" i="24"/>
  <c r="M895" i="24"/>
  <c r="M926" i="24"/>
  <c r="M931" i="24"/>
  <c r="M937" i="24"/>
  <c r="M956" i="24"/>
  <c r="I962" i="24"/>
  <c r="M988" i="24"/>
  <c r="J990" i="24"/>
  <c r="I997" i="24"/>
  <c r="J998" i="24"/>
  <c r="H1020" i="24"/>
  <c r="J1021" i="24"/>
  <c r="I11" i="24"/>
  <c r="K11" i="24"/>
  <c r="K29" i="24"/>
  <c r="I29" i="24"/>
  <c r="I31" i="24"/>
  <c r="H31" i="24"/>
  <c r="K33" i="24"/>
  <c r="J33" i="24"/>
  <c r="K41" i="24"/>
  <c r="H41" i="24"/>
  <c r="K53" i="24"/>
  <c r="J53" i="24"/>
  <c r="K56" i="24"/>
  <c r="H56" i="24"/>
  <c r="K81" i="24"/>
  <c r="H81" i="24"/>
  <c r="K89" i="24"/>
  <c r="I89" i="24"/>
  <c r="K104" i="24"/>
  <c r="H104" i="24"/>
  <c r="K121" i="24"/>
  <c r="I121" i="24"/>
  <c r="K136" i="24"/>
  <c r="H136" i="24"/>
  <c r="K153" i="24"/>
  <c r="I153" i="24"/>
  <c r="K168" i="24"/>
  <c r="H168" i="24"/>
  <c r="K185" i="24"/>
  <c r="I185" i="24"/>
  <c r="J191" i="24"/>
  <c r="H191" i="24"/>
  <c r="K205" i="24"/>
  <c r="J205" i="24"/>
  <c r="I205" i="24"/>
  <c r="K228" i="24"/>
  <c r="I228" i="24"/>
  <c r="H228" i="24"/>
  <c r="J231" i="24"/>
  <c r="H231" i="24"/>
  <c r="K253" i="24"/>
  <c r="I253" i="24"/>
  <c r="H253" i="24"/>
  <c r="I255" i="24"/>
  <c r="J255" i="24"/>
  <c r="H255" i="24"/>
  <c r="J260" i="24"/>
  <c r="I260" i="24"/>
  <c r="H260" i="24"/>
  <c r="K276" i="24"/>
  <c r="H276" i="24"/>
  <c r="H278" i="24"/>
  <c r="J278" i="24"/>
  <c r="I278" i="24"/>
  <c r="K292" i="24"/>
  <c r="H292" i="24"/>
  <c r="H294" i="24"/>
  <c r="J294" i="24"/>
  <c r="I294" i="24"/>
  <c r="H334" i="24"/>
  <c r="J334" i="24"/>
  <c r="I334" i="24"/>
  <c r="K377" i="24"/>
  <c r="H377" i="24"/>
  <c r="J377" i="24"/>
  <c r="K401" i="24"/>
  <c r="J401" i="24"/>
  <c r="I401" i="24"/>
  <c r="K430" i="24"/>
  <c r="H430" i="24"/>
  <c r="J430" i="24"/>
  <c r="I430" i="24"/>
  <c r="K460" i="24"/>
  <c r="J460" i="24"/>
  <c r="K468" i="24"/>
  <c r="J468" i="24"/>
  <c r="H468" i="24"/>
  <c r="K478" i="24"/>
  <c r="I478" i="24"/>
  <c r="J478" i="24"/>
  <c r="H478" i="24"/>
  <c r="K502" i="24"/>
  <c r="I502" i="24"/>
  <c r="J502" i="24"/>
  <c r="H502" i="24"/>
  <c r="K518" i="24"/>
  <c r="I518" i="24"/>
  <c r="J518" i="24"/>
  <c r="H518" i="24"/>
  <c r="K534" i="24"/>
  <c r="I534" i="24"/>
  <c r="J534" i="24"/>
  <c r="H534" i="24"/>
  <c r="K550" i="24"/>
  <c r="I550" i="24"/>
  <c r="J550" i="24"/>
  <c r="H550" i="24"/>
  <c r="K558" i="24"/>
  <c r="H558" i="24"/>
  <c r="J558" i="24"/>
  <c r="K574" i="24"/>
  <c r="H574" i="24"/>
  <c r="J574" i="24"/>
  <c r="I574" i="24"/>
  <c r="K624" i="24"/>
  <c r="J624" i="24"/>
  <c r="K626" i="24"/>
  <c r="I626" i="24"/>
  <c r="J626" i="24"/>
  <c r="H626" i="24"/>
  <c r="H637" i="24"/>
  <c r="I637" i="24"/>
  <c r="K680" i="24"/>
  <c r="I680" i="24"/>
  <c r="J680" i="24"/>
  <c r="J685" i="24"/>
  <c r="I685" i="24"/>
  <c r="K702" i="24"/>
  <c r="J702" i="24"/>
  <c r="H702" i="24"/>
  <c r="J725" i="24"/>
  <c r="I725" i="24"/>
  <c r="J740" i="24"/>
  <c r="I740" i="24"/>
  <c r="I747" i="24"/>
  <c r="K747" i="24"/>
  <c r="I751" i="24"/>
  <c r="J751" i="24"/>
  <c r="H751" i="24"/>
  <c r="K758" i="24"/>
  <c r="I758" i="24"/>
  <c r="K789" i="24"/>
  <c r="I789" i="24"/>
  <c r="J789" i="24"/>
  <c r="K829" i="24"/>
  <c r="J829" i="24"/>
  <c r="H829" i="24"/>
  <c r="K844" i="24"/>
  <c r="H844" i="24"/>
  <c r="K860" i="24"/>
  <c r="H860" i="24"/>
  <c r="H870" i="24"/>
  <c r="J870" i="24"/>
  <c r="I913" i="24"/>
  <c r="H913" i="24"/>
  <c r="J913" i="24"/>
  <c r="K954" i="24"/>
  <c r="I954" i="24"/>
  <c r="H954" i="24"/>
  <c r="K958" i="24"/>
  <c r="I958" i="24"/>
  <c r="H958" i="24"/>
  <c r="I979" i="24"/>
  <c r="H979" i="24"/>
  <c r="H986" i="24"/>
  <c r="J986" i="24"/>
  <c r="I986" i="24"/>
  <c r="H1002" i="24"/>
  <c r="I1002" i="24"/>
  <c r="J1002" i="24"/>
  <c r="I8" i="24"/>
  <c r="H11" i="24"/>
  <c r="M27" i="24"/>
  <c r="I27" i="24"/>
  <c r="K27" i="24"/>
  <c r="H29" i="24"/>
  <c r="J31" i="24"/>
  <c r="H33" i="24"/>
  <c r="J34" i="24"/>
  <c r="M36" i="24"/>
  <c r="I41" i="24"/>
  <c r="K48" i="24"/>
  <c r="I48" i="24"/>
  <c r="H53" i="24"/>
  <c r="I56" i="24"/>
  <c r="K60" i="24"/>
  <c r="H60" i="24"/>
  <c r="M64" i="24"/>
  <c r="H64" i="24"/>
  <c r="M68" i="24"/>
  <c r="H71" i="24"/>
  <c r="K76" i="24"/>
  <c r="I76" i="24"/>
  <c r="I81" i="24"/>
  <c r="H89" i="24"/>
  <c r="K93" i="24"/>
  <c r="J93" i="24"/>
  <c r="M95" i="24"/>
  <c r="M99" i="24"/>
  <c r="H99" i="24"/>
  <c r="K101" i="24"/>
  <c r="H101" i="24"/>
  <c r="I104" i="24"/>
  <c r="M106" i="24"/>
  <c r="K108" i="24"/>
  <c r="I108" i="24"/>
  <c r="H121" i="24"/>
  <c r="K125" i="24"/>
  <c r="J125" i="24"/>
  <c r="M127" i="24"/>
  <c r="M131" i="24"/>
  <c r="H131" i="24"/>
  <c r="K133" i="24"/>
  <c r="H133" i="24"/>
  <c r="I136" i="24"/>
  <c r="M138" i="24"/>
  <c r="K140" i="24"/>
  <c r="I140" i="24"/>
  <c r="H153" i="24"/>
  <c r="K157" i="24"/>
  <c r="J157" i="24"/>
  <c r="M159" i="24"/>
  <c r="M163" i="24"/>
  <c r="H163" i="24"/>
  <c r="K165" i="24"/>
  <c r="H165" i="24"/>
  <c r="I168" i="24"/>
  <c r="M170" i="24"/>
  <c r="K172" i="24"/>
  <c r="I172" i="24"/>
  <c r="H185" i="24"/>
  <c r="K189" i="24"/>
  <c r="J189" i="24"/>
  <c r="I189" i="24"/>
  <c r="K192" i="24"/>
  <c r="I192" i="24"/>
  <c r="J195" i="24"/>
  <c r="H195" i="24"/>
  <c r="M205" i="24"/>
  <c r="H205" i="24"/>
  <c r="K212" i="24"/>
  <c r="I212" i="24"/>
  <c r="H212" i="24"/>
  <c r="M215" i="24"/>
  <c r="J215" i="24"/>
  <c r="H215" i="24"/>
  <c r="M226" i="24"/>
  <c r="K229" i="24"/>
  <c r="J229" i="24"/>
  <c r="I229" i="24"/>
  <c r="K232" i="24"/>
  <c r="I232" i="24"/>
  <c r="M235" i="24"/>
  <c r="I242" i="24"/>
  <c r="I247" i="24"/>
  <c r="J247" i="24"/>
  <c r="K249" i="24"/>
  <c r="I249" i="24"/>
  <c r="H249" i="24"/>
  <c r="J253" i="24"/>
  <c r="K260" i="24"/>
  <c r="M267" i="24"/>
  <c r="K281" i="24"/>
  <c r="I281" i="24"/>
  <c r="H281" i="24"/>
  <c r="K297" i="24"/>
  <c r="I297" i="24"/>
  <c r="H297" i="24"/>
  <c r="K300" i="24"/>
  <c r="H300" i="24"/>
  <c r="M307" i="24"/>
  <c r="K313" i="24"/>
  <c r="I313" i="24"/>
  <c r="H313" i="24"/>
  <c r="K316" i="24"/>
  <c r="H316" i="24"/>
  <c r="M323" i="24"/>
  <c r="K329" i="24"/>
  <c r="I329" i="24"/>
  <c r="H329" i="24"/>
  <c r="K332" i="24"/>
  <c r="H332" i="24"/>
  <c r="H340" i="24"/>
  <c r="K348" i="24"/>
  <c r="H348" i="24"/>
  <c r="I377" i="24"/>
  <c r="M401" i="24"/>
  <c r="H401" i="24"/>
  <c r="K408" i="24"/>
  <c r="H408" i="24"/>
  <c r="K422" i="24"/>
  <c r="H422" i="24"/>
  <c r="J422" i="24"/>
  <c r="J433" i="24"/>
  <c r="H433" i="24"/>
  <c r="K433" i="24"/>
  <c r="M460" i="24"/>
  <c r="H460" i="24"/>
  <c r="K475" i="24"/>
  <c r="K492" i="24"/>
  <c r="J492" i="24"/>
  <c r="K508" i="24"/>
  <c r="J508" i="24"/>
  <c r="K524" i="24"/>
  <c r="J524" i="24"/>
  <c r="K540" i="24"/>
  <c r="J540" i="24"/>
  <c r="I556" i="24"/>
  <c r="K556" i="24"/>
  <c r="I558" i="24"/>
  <c r="M563" i="24"/>
  <c r="M565" i="24"/>
  <c r="J565" i="24"/>
  <c r="I565" i="24"/>
  <c r="M572" i="24"/>
  <c r="I572" i="24"/>
  <c r="K572" i="24"/>
  <c r="H572" i="24"/>
  <c r="I593" i="24"/>
  <c r="M599" i="24"/>
  <c r="K599" i="24"/>
  <c r="I599" i="24"/>
  <c r="M624" i="24"/>
  <c r="H624" i="24"/>
  <c r="H641" i="24"/>
  <c r="J641" i="24"/>
  <c r="M650" i="24"/>
  <c r="I650" i="24"/>
  <c r="H650" i="24"/>
  <c r="K650" i="24"/>
  <c r="I665" i="24"/>
  <c r="H680" i="24"/>
  <c r="M697" i="24"/>
  <c r="J697" i="24"/>
  <c r="I697" i="24"/>
  <c r="M713" i="24"/>
  <c r="J713" i="24"/>
  <c r="I713" i="24"/>
  <c r="K745" i="24"/>
  <c r="J745" i="24"/>
  <c r="I745" i="24"/>
  <c r="H747" i="24"/>
  <c r="K751" i="24"/>
  <c r="M754" i="24"/>
  <c r="M789" i="24"/>
  <c r="H789" i="24"/>
  <c r="H806" i="24"/>
  <c r="J806" i="24"/>
  <c r="K806" i="24"/>
  <c r="I829" i="24"/>
  <c r="K853" i="24"/>
  <c r="H853" i="24"/>
  <c r="J853" i="24"/>
  <c r="M855" i="24"/>
  <c r="K868" i="24"/>
  <c r="H868" i="24"/>
  <c r="I870" i="24"/>
  <c r="K885" i="24"/>
  <c r="J885" i="24"/>
  <c r="H885" i="24"/>
  <c r="I885" i="24"/>
  <c r="J902" i="24"/>
  <c r="K902" i="24"/>
  <c r="I902" i="24"/>
  <c r="H902" i="24"/>
  <c r="H936" i="24"/>
  <c r="J936" i="24"/>
  <c r="K955" i="24"/>
  <c r="J955" i="24"/>
  <c r="H955" i="24"/>
  <c r="I955" i="24"/>
  <c r="H971" i="24"/>
  <c r="M983" i="24"/>
  <c r="I983" i="24"/>
  <c r="J983" i="24"/>
  <c r="K983" i="24"/>
  <c r="H983" i="24"/>
  <c r="H994" i="24"/>
  <c r="J994" i="24"/>
  <c r="I994" i="24"/>
  <c r="H1014" i="24"/>
  <c r="I1014" i="24"/>
  <c r="K1024" i="24"/>
  <c r="H1024" i="24"/>
  <c r="M7" i="24"/>
  <c r="J7" i="24"/>
  <c r="K7" i="24"/>
  <c r="D2" i="24"/>
  <c r="K9" i="24"/>
  <c r="H9" i="24"/>
  <c r="M12" i="24"/>
  <c r="M14" i="24"/>
  <c r="M16" i="24"/>
  <c r="J16" i="24"/>
  <c r="I16" i="24"/>
  <c r="M23" i="24"/>
  <c r="I23" i="24"/>
  <c r="K23" i="24"/>
  <c r="I24" i="24"/>
  <c r="H27" i="24"/>
  <c r="J29" i="24"/>
  <c r="K31" i="24"/>
  <c r="I33" i="24"/>
  <c r="M40" i="24"/>
  <c r="J41" i="24"/>
  <c r="M43" i="24"/>
  <c r="M46" i="24"/>
  <c r="M48" i="24"/>
  <c r="H48" i="24"/>
  <c r="K52" i="24"/>
  <c r="I52" i="24"/>
  <c r="I53" i="24"/>
  <c r="K55" i="24"/>
  <c r="K58" i="24"/>
  <c r="J58" i="24"/>
  <c r="I60" i="24"/>
  <c r="M62" i="24"/>
  <c r="I64" i="24"/>
  <c r="K73" i="24"/>
  <c r="I73" i="24"/>
  <c r="J74" i="24"/>
  <c r="M76" i="24"/>
  <c r="H76" i="24"/>
  <c r="M78" i="24"/>
  <c r="M80" i="24"/>
  <c r="J81" i="24"/>
  <c r="M86" i="24"/>
  <c r="K88" i="24"/>
  <c r="H88" i="24"/>
  <c r="J89" i="24"/>
  <c r="M91" i="24"/>
  <c r="M93" i="24"/>
  <c r="H93" i="24"/>
  <c r="H95" i="24"/>
  <c r="I101" i="24"/>
  <c r="K105" i="24"/>
  <c r="I105" i="24"/>
  <c r="H108" i="24"/>
  <c r="M110" i="24"/>
  <c r="M112" i="24"/>
  <c r="H112" i="24"/>
  <c r="M118" i="24"/>
  <c r="K120" i="24"/>
  <c r="H120" i="24"/>
  <c r="J121" i="24"/>
  <c r="M123" i="24"/>
  <c r="M125" i="24"/>
  <c r="H125" i="24"/>
  <c r="H127" i="24"/>
  <c r="I133" i="24"/>
  <c r="K137" i="24"/>
  <c r="I137" i="24"/>
  <c r="H140" i="24"/>
  <c r="M142" i="24"/>
  <c r="M144" i="24"/>
  <c r="H144" i="24"/>
  <c r="M150" i="24"/>
  <c r="K152" i="24"/>
  <c r="H152" i="24"/>
  <c r="J153" i="24"/>
  <c r="M155" i="24"/>
  <c r="M157" i="24"/>
  <c r="H157" i="24"/>
  <c r="H159" i="24"/>
  <c r="I165" i="24"/>
  <c r="K169" i="24"/>
  <c r="I169" i="24"/>
  <c r="H172" i="24"/>
  <c r="M174" i="24"/>
  <c r="M176" i="24"/>
  <c r="H176" i="24"/>
  <c r="M182" i="24"/>
  <c r="K184" i="24"/>
  <c r="H184" i="24"/>
  <c r="J185" i="24"/>
  <c r="M187" i="24"/>
  <c r="M189" i="24"/>
  <c r="H189" i="24"/>
  <c r="M192" i="24"/>
  <c r="H192" i="24"/>
  <c r="K201" i="24"/>
  <c r="I201" i="24"/>
  <c r="H201" i="24"/>
  <c r="K208" i="24"/>
  <c r="I208" i="24"/>
  <c r="H208" i="24"/>
  <c r="K213" i="24"/>
  <c r="J213" i="24"/>
  <c r="I213" i="24"/>
  <c r="K216" i="24"/>
  <c r="I216" i="24"/>
  <c r="J219" i="24"/>
  <c r="H219" i="24"/>
  <c r="M229" i="24"/>
  <c r="H229" i="24"/>
  <c r="M232" i="24"/>
  <c r="H232" i="24"/>
  <c r="K241" i="24"/>
  <c r="J241" i="24"/>
  <c r="I241" i="24"/>
  <c r="H247" i="24"/>
  <c r="J249" i="24"/>
  <c r="M252" i="24"/>
  <c r="J252" i="24"/>
  <c r="I252" i="24"/>
  <c r="H252" i="24"/>
  <c r="H254" i="24"/>
  <c r="J254" i="24"/>
  <c r="I254" i="24"/>
  <c r="H256" i="24"/>
  <c r="K261" i="24"/>
  <c r="I261" i="24"/>
  <c r="H261" i="24"/>
  <c r="M264" i="24"/>
  <c r="J264" i="24"/>
  <c r="H264" i="24"/>
  <c r="K277" i="24"/>
  <c r="I277" i="24"/>
  <c r="H277" i="24"/>
  <c r="J281" i="24"/>
  <c r="K293" i="24"/>
  <c r="I293" i="24"/>
  <c r="H293" i="24"/>
  <c r="J297" i="24"/>
  <c r="M311" i="24"/>
  <c r="J313" i="24"/>
  <c r="M327" i="24"/>
  <c r="J329" i="24"/>
  <c r="K349" i="24"/>
  <c r="J349" i="24"/>
  <c r="I349" i="24"/>
  <c r="H349" i="24"/>
  <c r="M359" i="24"/>
  <c r="K361" i="24"/>
  <c r="H361" i="24"/>
  <c r="J361" i="24"/>
  <c r="I361" i="24"/>
  <c r="K397" i="24"/>
  <c r="I397" i="24"/>
  <c r="J397" i="24"/>
  <c r="M414" i="24"/>
  <c r="H414" i="24"/>
  <c r="I414" i="24"/>
  <c r="J414" i="24"/>
  <c r="I422" i="24"/>
  <c r="I433" i="24"/>
  <c r="I440" i="24"/>
  <c r="K440" i="24"/>
  <c r="K465" i="24"/>
  <c r="I465" i="24"/>
  <c r="K470" i="24"/>
  <c r="J470" i="24"/>
  <c r="I470" i="24"/>
  <c r="H470" i="24"/>
  <c r="I479" i="24"/>
  <c r="M481" i="24"/>
  <c r="I487" i="24"/>
  <c r="M489" i="24"/>
  <c r="M492" i="24"/>
  <c r="H492" i="24"/>
  <c r="I503" i="24"/>
  <c r="M505" i="24"/>
  <c r="M508" i="24"/>
  <c r="H508" i="24"/>
  <c r="I519" i="24"/>
  <c r="M521" i="24"/>
  <c r="M524" i="24"/>
  <c r="H524" i="24"/>
  <c r="I535" i="24"/>
  <c r="M537" i="24"/>
  <c r="M540" i="24"/>
  <c r="H540" i="24"/>
  <c r="I551" i="24"/>
  <c r="M553" i="24"/>
  <c r="H556" i="24"/>
  <c r="M561" i="24"/>
  <c r="K606" i="24"/>
  <c r="J606" i="24"/>
  <c r="I606" i="24"/>
  <c r="H609" i="24"/>
  <c r="I609" i="24"/>
  <c r="M621" i="24"/>
  <c r="H621" i="24"/>
  <c r="I621" i="24"/>
  <c r="K628" i="24"/>
  <c r="H628" i="24"/>
  <c r="J628" i="24"/>
  <c r="M647" i="24"/>
  <c r="J647" i="24"/>
  <c r="I647" i="24"/>
  <c r="M660" i="24"/>
  <c r="K681" i="24"/>
  <c r="I681" i="24"/>
  <c r="K704" i="24"/>
  <c r="I704" i="24"/>
  <c r="J704" i="24"/>
  <c r="H745" i="24"/>
  <c r="K761" i="24"/>
  <c r="H761" i="24"/>
  <c r="I761" i="24"/>
  <c r="K767" i="24"/>
  <c r="H767" i="24"/>
  <c r="K779" i="24"/>
  <c r="J779" i="24"/>
  <c r="H779" i="24"/>
  <c r="J798" i="24"/>
  <c r="I798" i="24"/>
  <c r="H814" i="24"/>
  <c r="K814" i="24"/>
  <c r="H818" i="24"/>
  <c r="I818" i="24"/>
  <c r="J818" i="24"/>
  <c r="M824" i="24"/>
  <c r="J827" i="24"/>
  <c r="K827" i="24"/>
  <c r="K849" i="24"/>
  <c r="H849" i="24"/>
  <c r="I849" i="24"/>
  <c r="I853" i="24"/>
  <c r="K896" i="24"/>
  <c r="H896" i="24"/>
  <c r="K915" i="24"/>
  <c r="H915" i="24"/>
  <c r="J915" i="24"/>
  <c r="I917" i="24"/>
  <c r="J917" i="24"/>
  <c r="H917" i="24"/>
  <c r="H920" i="24"/>
  <c r="I920" i="24"/>
  <c r="K923" i="24"/>
  <c r="J923" i="24"/>
  <c r="H923" i="24"/>
  <c r="I923" i="24"/>
  <c r="I937" i="24"/>
  <c r="K937" i="24"/>
  <c r="H937" i="24"/>
  <c r="J937" i="24"/>
  <c r="K992" i="24"/>
  <c r="H992" i="24"/>
  <c r="J1014" i="24"/>
  <c r="K1025" i="24"/>
  <c r="H1025" i="24"/>
  <c r="I1025" i="24"/>
  <c r="C3" i="24"/>
  <c r="H7" i="24"/>
  <c r="I9" i="24"/>
  <c r="E3" i="24"/>
  <c r="K13" i="24"/>
  <c r="I13" i="24"/>
  <c r="M15" i="24"/>
  <c r="I15" i="24"/>
  <c r="H15" i="24"/>
  <c r="K17" i="24"/>
  <c r="J17" i="24"/>
  <c r="M21" i="24"/>
  <c r="H23" i="24"/>
  <c r="K25" i="24"/>
  <c r="H25" i="24"/>
  <c r="M28" i="24"/>
  <c r="M30" i="24"/>
  <c r="M32" i="24"/>
  <c r="J32" i="24"/>
  <c r="I32" i="24"/>
  <c r="M39" i="24"/>
  <c r="I39" i="24"/>
  <c r="K39" i="24"/>
  <c r="I40" i="24"/>
  <c r="K45" i="24"/>
  <c r="H45" i="24"/>
  <c r="K49" i="24"/>
  <c r="J49" i="24"/>
  <c r="H52" i="24"/>
  <c r="M54" i="24"/>
  <c r="K57" i="24"/>
  <c r="H57" i="24"/>
  <c r="M59" i="24"/>
  <c r="K61" i="24"/>
  <c r="I61" i="24"/>
  <c r="K63" i="24"/>
  <c r="H63" i="24"/>
  <c r="K72" i="24"/>
  <c r="I72" i="24"/>
  <c r="H73" i="24"/>
  <c r="K77" i="24"/>
  <c r="J77" i="24"/>
  <c r="M83" i="24"/>
  <c r="K85" i="24"/>
  <c r="H85" i="24"/>
  <c r="I88" i="24"/>
  <c r="M90" i="24"/>
  <c r="K92" i="24"/>
  <c r="I92" i="24"/>
  <c r="I93" i="24"/>
  <c r="M97" i="24"/>
  <c r="J101" i="24"/>
  <c r="H105" i="24"/>
  <c r="K109" i="24"/>
  <c r="J109" i="24"/>
  <c r="M111" i="24"/>
  <c r="I112" i="24"/>
  <c r="M115" i="24"/>
  <c r="H115" i="24"/>
  <c r="K117" i="24"/>
  <c r="H117" i="24"/>
  <c r="I120" i="24"/>
  <c r="M122" i="24"/>
  <c r="K124" i="24"/>
  <c r="I124" i="24"/>
  <c r="I125" i="24"/>
  <c r="M129" i="24"/>
  <c r="J133" i="24"/>
  <c r="H137" i="24"/>
  <c r="K141" i="24"/>
  <c r="J141" i="24"/>
  <c r="M143" i="24"/>
  <c r="I144" i="24"/>
  <c r="M147" i="24"/>
  <c r="H147" i="24"/>
  <c r="K149" i="24"/>
  <c r="H149" i="24"/>
  <c r="I152" i="24"/>
  <c r="M154" i="24"/>
  <c r="K156" i="24"/>
  <c r="I156" i="24"/>
  <c r="I157" i="24"/>
  <c r="M161" i="24"/>
  <c r="J165" i="24"/>
  <c r="H169" i="24"/>
  <c r="K173" i="24"/>
  <c r="J173" i="24"/>
  <c r="M175" i="24"/>
  <c r="I176" i="24"/>
  <c r="M179" i="24"/>
  <c r="H179" i="24"/>
  <c r="K181" i="24"/>
  <c r="H181" i="24"/>
  <c r="I184" i="24"/>
  <c r="M186" i="24"/>
  <c r="K188" i="24"/>
  <c r="I188" i="24"/>
  <c r="M190" i="24"/>
  <c r="J201" i="24"/>
  <c r="K204" i="24"/>
  <c r="I204" i="24"/>
  <c r="H204" i="24"/>
  <c r="K209" i="24"/>
  <c r="J209" i="24"/>
  <c r="I209" i="24"/>
  <c r="H213" i="24"/>
  <c r="M216" i="24"/>
  <c r="H216" i="24"/>
  <c r="K225" i="24"/>
  <c r="I225" i="24"/>
  <c r="H225" i="24"/>
  <c r="M227" i="24"/>
  <c r="M230" i="24"/>
  <c r="M237" i="24"/>
  <c r="M241" i="24"/>
  <c r="H241" i="24"/>
  <c r="H246" i="24"/>
  <c r="K246" i="24"/>
  <c r="J246" i="24"/>
  <c r="M250" i="24"/>
  <c r="H250" i="24"/>
  <c r="I250" i="24"/>
  <c r="K252" i="24"/>
  <c r="K254" i="24"/>
  <c r="M259" i="24"/>
  <c r="J261" i="24"/>
  <c r="M269" i="24"/>
  <c r="M272" i="24"/>
  <c r="J277" i="24"/>
  <c r="M282" i="24"/>
  <c r="H282" i="24"/>
  <c r="J282" i="24"/>
  <c r="I282" i="24"/>
  <c r="M285" i="24"/>
  <c r="M288" i="24"/>
  <c r="J293" i="24"/>
  <c r="H298" i="24"/>
  <c r="J298" i="24"/>
  <c r="I298" i="24"/>
  <c r="M304" i="24"/>
  <c r="H304" i="24"/>
  <c r="M314" i="24"/>
  <c r="H314" i="24"/>
  <c r="J314" i="24"/>
  <c r="I314" i="24"/>
  <c r="M320" i="24"/>
  <c r="H320" i="24"/>
  <c r="M330" i="24"/>
  <c r="H330" i="24"/>
  <c r="J330" i="24"/>
  <c r="I330" i="24"/>
  <c r="M341" i="24"/>
  <c r="H346" i="24"/>
  <c r="I346" i="24"/>
  <c r="J346" i="24"/>
  <c r="M350" i="24"/>
  <c r="H350" i="24"/>
  <c r="J350" i="24"/>
  <c r="K352" i="24"/>
  <c r="H352" i="24"/>
  <c r="H362" i="24"/>
  <c r="I362" i="24"/>
  <c r="K365" i="24"/>
  <c r="J365" i="24"/>
  <c r="I365" i="24"/>
  <c r="M368" i="24"/>
  <c r="H368" i="24"/>
  <c r="M371" i="24"/>
  <c r="M376" i="24"/>
  <c r="K388" i="24"/>
  <c r="H388" i="24"/>
  <c r="H397" i="24"/>
  <c r="M404" i="24"/>
  <c r="H406" i="24"/>
  <c r="J406" i="24"/>
  <c r="I406" i="24"/>
  <c r="M412" i="24"/>
  <c r="H412" i="24"/>
  <c r="M420" i="24"/>
  <c r="I420" i="24"/>
  <c r="H420" i="24"/>
  <c r="M429" i="24"/>
  <c r="J440" i="24"/>
  <c r="J449" i="24"/>
  <c r="H449" i="24"/>
  <c r="K449" i="24"/>
  <c r="I463" i="24"/>
  <c r="K463" i="24"/>
  <c r="K474" i="24"/>
  <c r="H474" i="24"/>
  <c r="J474" i="24"/>
  <c r="I474" i="24"/>
  <c r="M477" i="24"/>
  <c r="M486" i="24"/>
  <c r="K486" i="24"/>
  <c r="J486" i="24"/>
  <c r="I486" i="24"/>
  <c r="M501" i="24"/>
  <c r="M517" i="24"/>
  <c r="M533" i="24"/>
  <c r="M549" i="24"/>
  <c r="K570" i="24"/>
  <c r="J570" i="24"/>
  <c r="I570" i="24"/>
  <c r="H570" i="24"/>
  <c r="K598" i="24"/>
  <c r="I598" i="24"/>
  <c r="J598" i="24"/>
  <c r="H598" i="24"/>
  <c r="H606" i="24"/>
  <c r="M613" i="24"/>
  <c r="M615" i="24"/>
  <c r="K640" i="24"/>
  <c r="I640" i="24"/>
  <c r="J640" i="24"/>
  <c r="H640" i="24"/>
  <c r="K652" i="24"/>
  <c r="H652" i="24"/>
  <c r="J652" i="24"/>
  <c r="M667" i="24"/>
  <c r="M672" i="24"/>
  <c r="K674" i="24"/>
  <c r="J674" i="24"/>
  <c r="H674" i="24"/>
  <c r="K682" i="24"/>
  <c r="J682" i="24"/>
  <c r="H682" i="24"/>
  <c r="K690" i="24"/>
  <c r="H690" i="24"/>
  <c r="J690" i="24"/>
  <c r="M698" i="24"/>
  <c r="M700" i="24"/>
  <c r="M704" i="24"/>
  <c r="H704" i="24"/>
  <c r="M714" i="24"/>
  <c r="M716" i="24"/>
  <c r="M718" i="24"/>
  <c r="M720" i="24"/>
  <c r="M732" i="24"/>
  <c r="M735" i="24"/>
  <c r="I735" i="24"/>
  <c r="J735" i="24"/>
  <c r="K735" i="24"/>
  <c r="H742" i="24"/>
  <c r="J742" i="24"/>
  <c r="J761" i="24"/>
  <c r="J767" i="24"/>
  <c r="K771" i="24"/>
  <c r="J771" i="24"/>
  <c r="H771" i="24"/>
  <c r="J774" i="24"/>
  <c r="I774" i="24"/>
  <c r="M812" i="24"/>
  <c r="J812" i="24"/>
  <c r="K812" i="24"/>
  <c r="J814" i="24"/>
  <c r="H822" i="24"/>
  <c r="J822" i="24"/>
  <c r="I822" i="24"/>
  <c r="M833" i="24"/>
  <c r="M843" i="24"/>
  <c r="J849" i="24"/>
  <c r="H866" i="24"/>
  <c r="J866" i="24"/>
  <c r="I866" i="24"/>
  <c r="K907" i="24"/>
  <c r="H907" i="24"/>
  <c r="J907" i="24"/>
  <c r="M912" i="24"/>
  <c r="M913" i="24"/>
  <c r="I915" i="24"/>
  <c r="K985" i="24"/>
  <c r="J985" i="24"/>
  <c r="H985" i="24"/>
  <c r="I985" i="24"/>
  <c r="K988" i="24"/>
  <c r="H988" i="24"/>
  <c r="M996" i="24"/>
  <c r="M195" i="24"/>
  <c r="M198" i="24"/>
  <c r="M208" i="24"/>
  <c r="M219" i="24"/>
  <c r="M222" i="24"/>
  <c r="M225" i="24"/>
  <c r="M243" i="24"/>
  <c r="M249" i="24"/>
  <c r="M253" i="24"/>
  <c r="M258" i="24"/>
  <c r="M261" i="24"/>
  <c r="M263" i="24"/>
  <c r="M275" i="24"/>
  <c r="M277" i="24"/>
  <c r="M280" i="24"/>
  <c r="M281" i="24"/>
  <c r="M291" i="24"/>
  <c r="M293" i="24"/>
  <c r="M300" i="24"/>
  <c r="M303" i="24"/>
  <c r="M306" i="24"/>
  <c r="M316" i="24"/>
  <c r="M319" i="24"/>
  <c r="M322" i="24"/>
  <c r="K333" i="24"/>
  <c r="J333" i="24"/>
  <c r="M343" i="24"/>
  <c r="K345" i="24"/>
  <c r="H345" i="24"/>
  <c r="M352" i="24"/>
  <c r="M355" i="24"/>
  <c r="M363" i="24"/>
  <c r="M373" i="24"/>
  <c r="K380" i="24"/>
  <c r="H380" i="24"/>
  <c r="M382" i="24"/>
  <c r="M385" i="24"/>
  <c r="M394" i="24"/>
  <c r="H394" i="24"/>
  <c r="I394" i="24"/>
  <c r="K405" i="24"/>
  <c r="J405" i="24"/>
  <c r="K413" i="24"/>
  <c r="H413" i="24"/>
  <c r="M416" i="24"/>
  <c r="K418" i="24"/>
  <c r="I418" i="24"/>
  <c r="H419" i="24"/>
  <c r="I419" i="24"/>
  <c r="K426" i="24"/>
  <c r="H426" i="24"/>
  <c r="M448" i="24"/>
  <c r="M453" i="24"/>
  <c r="M455" i="24"/>
  <c r="M458" i="24"/>
  <c r="K462" i="24"/>
  <c r="H462" i="24"/>
  <c r="M468" i="24"/>
  <c r="K472" i="24"/>
  <c r="H472" i="24"/>
  <c r="K476" i="24"/>
  <c r="J476" i="24"/>
  <c r="M478" i="24"/>
  <c r="K482" i="24"/>
  <c r="J482" i="24"/>
  <c r="M493" i="24"/>
  <c r="M495" i="24"/>
  <c r="K500" i="24"/>
  <c r="J500" i="24"/>
  <c r="M502" i="24"/>
  <c r="M509" i="24"/>
  <c r="M511" i="24"/>
  <c r="K516" i="24"/>
  <c r="J516" i="24"/>
  <c r="M518" i="24"/>
  <c r="M525" i="24"/>
  <c r="M527" i="24"/>
  <c r="K532" i="24"/>
  <c r="J532" i="24"/>
  <c r="M534" i="24"/>
  <c r="M541" i="24"/>
  <c r="M543" i="24"/>
  <c r="K548" i="24"/>
  <c r="J548" i="24"/>
  <c r="M550" i="24"/>
  <c r="M557" i="24"/>
  <c r="M560" i="24"/>
  <c r="I560" i="24"/>
  <c r="J560" i="24"/>
  <c r="K562" i="24"/>
  <c r="H562" i="24"/>
  <c r="K566" i="24"/>
  <c r="J566" i="24"/>
  <c r="M577" i="24"/>
  <c r="M579" i="24"/>
  <c r="M581" i="24"/>
  <c r="J581" i="24"/>
  <c r="I581" i="24"/>
  <c r="K586" i="24"/>
  <c r="J586" i="24"/>
  <c r="M588" i="24"/>
  <c r="M590" i="24"/>
  <c r="K592" i="24"/>
  <c r="H592" i="24"/>
  <c r="K594" i="24"/>
  <c r="J594" i="24"/>
  <c r="K596" i="24"/>
  <c r="J596" i="24"/>
  <c r="K610" i="24"/>
  <c r="J610" i="24"/>
  <c r="K612" i="24"/>
  <c r="J612" i="24"/>
  <c r="K614" i="24"/>
  <c r="H614" i="24"/>
  <c r="M619" i="24"/>
  <c r="M626" i="24"/>
  <c r="M630" i="24"/>
  <c r="M635" i="24"/>
  <c r="M642" i="24"/>
  <c r="K644" i="24"/>
  <c r="J644" i="24"/>
  <c r="M646" i="24"/>
  <c r="I646" i="24"/>
  <c r="J646" i="24"/>
  <c r="M652" i="24"/>
  <c r="K656" i="24"/>
  <c r="I656" i="24"/>
  <c r="H657" i="24"/>
  <c r="J657" i="24"/>
  <c r="M661" i="24"/>
  <c r="K666" i="24"/>
  <c r="H666" i="24"/>
  <c r="M682" i="24"/>
  <c r="K684" i="24"/>
  <c r="I684" i="24"/>
  <c r="M687" i="24"/>
  <c r="M692" i="24"/>
  <c r="K696" i="24"/>
  <c r="I696" i="24"/>
  <c r="M699" i="24"/>
  <c r="M702" i="24"/>
  <c r="M706" i="24"/>
  <c r="M708" i="24"/>
  <c r="K712" i="24"/>
  <c r="I712" i="24"/>
  <c r="M715" i="24"/>
  <c r="M717" i="24"/>
  <c r="J717" i="24"/>
  <c r="I717" i="24"/>
  <c r="M721" i="24"/>
  <c r="J721" i="24"/>
  <c r="I721" i="24"/>
  <c r="K741" i="24"/>
  <c r="J741" i="24"/>
  <c r="I741" i="24"/>
  <c r="M745" i="24"/>
  <c r="M748" i="24"/>
  <c r="J748" i="24"/>
  <c r="I748" i="24"/>
  <c r="M752" i="24"/>
  <c r="K757" i="24"/>
  <c r="J757" i="24"/>
  <c r="H757" i="24"/>
  <c r="M762" i="24"/>
  <c r="M764" i="24"/>
  <c r="M768" i="24"/>
  <c r="M772" i="24"/>
  <c r="M776" i="24"/>
  <c r="M779" i="24"/>
  <c r="K787" i="24"/>
  <c r="J787" i="24"/>
  <c r="H787" i="24"/>
  <c r="K795" i="24"/>
  <c r="J795" i="24"/>
  <c r="M797" i="24"/>
  <c r="K805" i="24"/>
  <c r="I805" i="24"/>
  <c r="J805" i="24"/>
  <c r="M808" i="24"/>
  <c r="M810" i="24"/>
  <c r="H810" i="24"/>
  <c r="I810" i="24"/>
  <c r="K813" i="24"/>
  <c r="J813" i="24"/>
  <c r="H813" i="24"/>
  <c r="M820" i="24"/>
  <c r="K820" i="24"/>
  <c r="H820" i="24"/>
  <c r="M829" i="24"/>
  <c r="H830" i="24"/>
  <c r="J830" i="24"/>
  <c r="K832" i="24"/>
  <c r="H832" i="24"/>
  <c r="M850" i="24"/>
  <c r="H850" i="24"/>
  <c r="I850" i="24"/>
  <c r="K856" i="24"/>
  <c r="H856" i="24"/>
  <c r="H858" i="24"/>
  <c r="I858" i="24"/>
  <c r="K861" i="24"/>
  <c r="H861" i="24"/>
  <c r="M864" i="24"/>
  <c r="K869" i="24"/>
  <c r="I869" i="24"/>
  <c r="H869" i="24"/>
  <c r="M890" i="24"/>
  <c r="H890" i="24"/>
  <c r="J890" i="24"/>
  <c r="K892" i="24"/>
  <c r="H892" i="24"/>
  <c r="M896" i="24"/>
  <c r="M898" i="24"/>
  <c r="M900" i="24"/>
  <c r="K904" i="24"/>
  <c r="I904" i="24"/>
  <c r="M918" i="24"/>
  <c r="I929" i="24"/>
  <c r="H929" i="24"/>
  <c r="I933" i="24"/>
  <c r="J933" i="24"/>
  <c r="K935" i="24"/>
  <c r="I935" i="24"/>
  <c r="J935" i="24"/>
  <c r="H935" i="24"/>
  <c r="M941" i="24"/>
  <c r="I941" i="24"/>
  <c r="H941" i="24"/>
  <c r="K941" i="24"/>
  <c r="M945" i="24"/>
  <c r="I945" i="24"/>
  <c r="H945" i="24"/>
  <c r="M958" i="24"/>
  <c r="K989" i="24"/>
  <c r="J989" i="24"/>
  <c r="I989" i="24"/>
  <c r="K1000" i="24"/>
  <c r="H1000" i="24"/>
  <c r="K1005" i="24"/>
  <c r="H1005" i="24"/>
  <c r="M1008" i="24"/>
  <c r="K1013" i="24"/>
  <c r="J1013" i="24"/>
  <c r="I1013" i="24"/>
  <c r="B3" i="24"/>
  <c r="M13" i="24"/>
  <c r="M19" i="24"/>
  <c r="M22" i="24"/>
  <c r="M29" i="24"/>
  <c r="M35" i="24"/>
  <c r="M38" i="24"/>
  <c r="M45" i="24"/>
  <c r="M52" i="24"/>
  <c r="M60" i="24"/>
  <c r="M63" i="24"/>
  <c r="M67" i="24"/>
  <c r="M70" i="24"/>
  <c r="M75" i="24"/>
  <c r="M88" i="24"/>
  <c r="M98" i="24"/>
  <c r="M104" i="24"/>
  <c r="M114" i="24"/>
  <c r="M120" i="24"/>
  <c r="M130" i="24"/>
  <c r="M136" i="24"/>
  <c r="M146" i="24"/>
  <c r="M152" i="24"/>
  <c r="M162" i="24"/>
  <c r="M168" i="24"/>
  <c r="M178" i="24"/>
  <c r="M184" i="24"/>
  <c r="M194" i="24"/>
  <c r="H197" i="24"/>
  <c r="M200" i="24"/>
  <c r="H200" i="24"/>
  <c r="H207" i="24"/>
  <c r="H211" i="24"/>
  <c r="M218" i="24"/>
  <c r="H221" i="24"/>
  <c r="M224" i="24"/>
  <c r="H224" i="24"/>
  <c r="M234" i="24"/>
  <c r="M236" i="24"/>
  <c r="M239" i="24"/>
  <c r="H240" i="24"/>
  <c r="M244" i="24"/>
  <c r="M248" i="24"/>
  <c r="M257" i="24"/>
  <c r="H257" i="24"/>
  <c r="I258" i="24"/>
  <c r="I262" i="24"/>
  <c r="H263" i="24"/>
  <c r="M266" i="24"/>
  <c r="M268" i="24"/>
  <c r="H273" i="24"/>
  <c r="H289" i="24"/>
  <c r="H296" i="24"/>
  <c r="M302" i="24"/>
  <c r="M305" i="24"/>
  <c r="H305" i="24"/>
  <c r="I306" i="24"/>
  <c r="M309" i="24"/>
  <c r="H309" i="24"/>
  <c r="I310" i="24"/>
  <c r="H312" i="24"/>
  <c r="M318" i="24"/>
  <c r="M321" i="24"/>
  <c r="H321" i="24"/>
  <c r="I322" i="24"/>
  <c r="M325" i="24"/>
  <c r="H325" i="24"/>
  <c r="I326" i="24"/>
  <c r="H328" i="24"/>
  <c r="H333" i="24"/>
  <c r="M336" i="24"/>
  <c r="H336" i="24"/>
  <c r="M339" i="24"/>
  <c r="I345" i="24"/>
  <c r="M347" i="24"/>
  <c r="M357" i="24"/>
  <c r="K364" i="24"/>
  <c r="H364" i="24"/>
  <c r="M366" i="24"/>
  <c r="M369" i="24"/>
  <c r="H372" i="24"/>
  <c r="M378" i="24"/>
  <c r="H378" i="24"/>
  <c r="I378" i="24"/>
  <c r="K381" i="24"/>
  <c r="J381" i="24"/>
  <c r="I382" i="24"/>
  <c r="M391" i="24"/>
  <c r="K393" i="24"/>
  <c r="H393" i="24"/>
  <c r="J394" i="24"/>
  <c r="M396" i="24"/>
  <c r="M398" i="24"/>
  <c r="H398" i="24"/>
  <c r="J398" i="24"/>
  <c r="K400" i="24"/>
  <c r="H400" i="24"/>
  <c r="M402" i="24"/>
  <c r="M405" i="24"/>
  <c r="H405" i="24"/>
  <c r="M411" i="24"/>
  <c r="I413" i="24"/>
  <c r="M415" i="24"/>
  <c r="M417" i="24"/>
  <c r="J417" i="24"/>
  <c r="I417" i="24"/>
  <c r="H418" i="24"/>
  <c r="J419" i="24"/>
  <c r="M423" i="24"/>
  <c r="J425" i="24"/>
  <c r="H425" i="24"/>
  <c r="I426" i="24"/>
  <c r="K434" i="24"/>
  <c r="H434" i="24"/>
  <c r="M442" i="24"/>
  <c r="H443" i="24"/>
  <c r="K443" i="24"/>
  <c r="H444" i="24"/>
  <c r="K448" i="24"/>
  <c r="K450" i="24"/>
  <c r="H450" i="24"/>
  <c r="K454" i="24"/>
  <c r="J454" i="24"/>
  <c r="K458" i="24"/>
  <c r="I458" i="24"/>
  <c r="I459" i="24"/>
  <c r="I462" i="24"/>
  <c r="K464" i="24"/>
  <c r="J464" i="24"/>
  <c r="J472" i="24"/>
  <c r="H476" i="24"/>
  <c r="M480" i="24"/>
  <c r="H482" i="24"/>
  <c r="I483" i="24"/>
  <c r="M485" i="24"/>
  <c r="M490" i="24"/>
  <c r="K494" i="24"/>
  <c r="I494" i="24"/>
  <c r="I495" i="24"/>
  <c r="M497" i="24"/>
  <c r="M500" i="24"/>
  <c r="H500" i="24"/>
  <c r="M504" i="24"/>
  <c r="M506" i="24"/>
  <c r="K510" i="24"/>
  <c r="I510" i="24"/>
  <c r="I511" i="24"/>
  <c r="M513" i="24"/>
  <c r="M516" i="24"/>
  <c r="H516" i="24"/>
  <c r="M520" i="24"/>
  <c r="M522" i="24"/>
  <c r="K526" i="24"/>
  <c r="I526" i="24"/>
  <c r="I527" i="24"/>
  <c r="M529" i="24"/>
  <c r="M532" i="24"/>
  <c r="H532" i="24"/>
  <c r="M536" i="24"/>
  <c r="M538" i="24"/>
  <c r="K542" i="24"/>
  <c r="I542" i="24"/>
  <c r="I543" i="24"/>
  <c r="M545" i="24"/>
  <c r="M548" i="24"/>
  <c r="H548" i="24"/>
  <c r="M552" i="24"/>
  <c r="M554" i="24"/>
  <c r="I557" i="24"/>
  <c r="H560" i="24"/>
  <c r="I562" i="24"/>
  <c r="H566" i="24"/>
  <c r="J567" i="24"/>
  <c r="M570" i="24"/>
  <c r="M573" i="24"/>
  <c r="M576" i="24"/>
  <c r="I576" i="24"/>
  <c r="J576" i="24"/>
  <c r="K578" i="24"/>
  <c r="H578" i="24"/>
  <c r="K582" i="24"/>
  <c r="J582" i="24"/>
  <c r="M586" i="24"/>
  <c r="H586" i="24"/>
  <c r="K588" i="24"/>
  <c r="H588" i="24"/>
  <c r="J592" i="24"/>
  <c r="M594" i="24"/>
  <c r="H594" i="24"/>
  <c r="M596" i="24"/>
  <c r="H596" i="24"/>
  <c r="H600" i="24"/>
  <c r="K602" i="24"/>
  <c r="I602" i="24"/>
  <c r="M604" i="24"/>
  <c r="M608" i="24"/>
  <c r="H610" i="24"/>
  <c r="M612" i="24"/>
  <c r="H612" i="24"/>
  <c r="I614" i="24"/>
  <c r="M616" i="24"/>
  <c r="H616" i="24"/>
  <c r="K618" i="24"/>
  <c r="I618" i="24"/>
  <c r="K620" i="24"/>
  <c r="H620" i="24"/>
  <c r="M629" i="24"/>
  <c r="M632" i="24"/>
  <c r="H632" i="24"/>
  <c r="K634" i="24"/>
  <c r="I634" i="24"/>
  <c r="K636" i="24"/>
  <c r="H636" i="24"/>
  <c r="H642" i="24"/>
  <c r="H644" i="24"/>
  <c r="H646" i="24"/>
  <c r="M648" i="24"/>
  <c r="M651" i="24"/>
  <c r="M653" i="24"/>
  <c r="H656" i="24"/>
  <c r="M658" i="24"/>
  <c r="K660" i="24"/>
  <c r="J660" i="24"/>
  <c r="M662" i="24"/>
  <c r="I662" i="24"/>
  <c r="J662" i="24"/>
  <c r="J666" i="24"/>
  <c r="M668" i="24"/>
  <c r="K672" i="24"/>
  <c r="J672" i="24"/>
  <c r="K676" i="24"/>
  <c r="H676" i="24"/>
  <c r="M684" i="24"/>
  <c r="H684" i="24"/>
  <c r="M688" i="24"/>
  <c r="M691" i="24"/>
  <c r="K694" i="24"/>
  <c r="J694" i="24"/>
  <c r="M696" i="24"/>
  <c r="H696" i="24"/>
  <c r="M703" i="24"/>
  <c r="M705" i="24"/>
  <c r="K710" i="24"/>
  <c r="J710" i="24"/>
  <c r="M712" i="24"/>
  <c r="H712" i="24"/>
  <c r="K722" i="24"/>
  <c r="H722" i="24"/>
  <c r="K737" i="24"/>
  <c r="H737" i="24"/>
  <c r="J737" i="24"/>
  <c r="H741" i="24"/>
  <c r="M749" i="24"/>
  <c r="K749" i="24"/>
  <c r="H749" i="24"/>
  <c r="K753" i="24"/>
  <c r="H753" i="24"/>
  <c r="I753" i="24"/>
  <c r="I757" i="24"/>
  <c r="M759" i="24"/>
  <c r="H759" i="24"/>
  <c r="M765" i="24"/>
  <c r="M766" i="24"/>
  <c r="J766" i="24"/>
  <c r="I766" i="24"/>
  <c r="K773" i="24"/>
  <c r="I773" i="24"/>
  <c r="J773" i="24"/>
  <c r="M780" i="24"/>
  <c r="M782" i="24"/>
  <c r="J782" i="24"/>
  <c r="I782" i="24"/>
  <c r="M788" i="24"/>
  <c r="I790" i="24"/>
  <c r="M792" i="24"/>
  <c r="H795" i="24"/>
  <c r="M801" i="24"/>
  <c r="K803" i="24"/>
  <c r="H805" i="24"/>
  <c r="I813" i="24"/>
  <c r="M816" i="24"/>
  <c r="K821" i="24"/>
  <c r="J821" i="24"/>
  <c r="H821" i="24"/>
  <c r="I830" i="24"/>
  <c r="K833" i="24"/>
  <c r="J833" i="24"/>
  <c r="K841" i="24"/>
  <c r="I841" i="24"/>
  <c r="M845" i="24"/>
  <c r="M848" i="24"/>
  <c r="H848" i="24"/>
  <c r="J850" i="24"/>
  <c r="M852" i="24"/>
  <c r="J858" i="24"/>
  <c r="I861" i="24"/>
  <c r="M863" i="24"/>
  <c r="K865" i="24"/>
  <c r="I865" i="24"/>
  <c r="J865" i="24"/>
  <c r="M867" i="24"/>
  <c r="J869" i="24"/>
  <c r="K877" i="24"/>
  <c r="I877" i="24"/>
  <c r="K881" i="24"/>
  <c r="J881" i="24"/>
  <c r="M884" i="24"/>
  <c r="M886" i="24"/>
  <c r="H886" i="24"/>
  <c r="J886" i="24"/>
  <c r="M888" i="24"/>
  <c r="H888" i="24"/>
  <c r="I890" i="24"/>
  <c r="K893" i="24"/>
  <c r="H893" i="24"/>
  <c r="I905" i="24"/>
  <c r="H905" i="24"/>
  <c r="I909" i="24"/>
  <c r="J909" i="24"/>
  <c r="K911" i="24"/>
  <c r="I911" i="24"/>
  <c r="J911" i="24"/>
  <c r="H911" i="24"/>
  <c r="K919" i="24"/>
  <c r="H919" i="24"/>
  <c r="I919" i="24"/>
  <c r="I924" i="24"/>
  <c r="K927" i="24"/>
  <c r="H927" i="24"/>
  <c r="I927" i="24"/>
  <c r="J929" i="24"/>
  <c r="H933" i="24"/>
  <c r="K939" i="24"/>
  <c r="I939" i="24"/>
  <c r="H939" i="24"/>
  <c r="M942" i="24"/>
  <c r="J945" i="24"/>
  <c r="M949" i="24"/>
  <c r="I949" i="24"/>
  <c r="K949" i="24"/>
  <c r="K951" i="24"/>
  <c r="I951" i="24"/>
  <c r="H951" i="24"/>
  <c r="M961" i="24"/>
  <c r="H961" i="24"/>
  <c r="K963" i="24"/>
  <c r="H963" i="24"/>
  <c r="I963" i="24"/>
  <c r="J963" i="24"/>
  <c r="M965" i="24"/>
  <c r="K966" i="24"/>
  <c r="H966" i="24"/>
  <c r="H970" i="24"/>
  <c r="J970" i="24"/>
  <c r="I970" i="24"/>
  <c r="M977" i="24"/>
  <c r="K977" i="24"/>
  <c r="J977" i="24"/>
  <c r="H984" i="24"/>
  <c r="M989" i="24"/>
  <c r="H989" i="24"/>
  <c r="K1001" i="24"/>
  <c r="H1001" i="24"/>
  <c r="I1001" i="24"/>
  <c r="I1005" i="24"/>
  <c r="M1007" i="24"/>
  <c r="K1009" i="24"/>
  <c r="I1009" i="24"/>
  <c r="J1009" i="24"/>
  <c r="H1013" i="24"/>
  <c r="M332" i="24"/>
  <c r="M335" i="24"/>
  <c r="M338" i="24"/>
  <c r="M348" i="24"/>
  <c r="M351" i="24"/>
  <c r="M354" i="24"/>
  <c r="M364" i="24"/>
  <c r="M367" i="24"/>
  <c r="M370" i="24"/>
  <c r="M380" i="24"/>
  <c r="M383" i="24"/>
  <c r="M386" i="24"/>
  <c r="M400" i="24"/>
  <c r="M403" i="24"/>
  <c r="M407" i="24"/>
  <c r="M410" i="24"/>
  <c r="M424" i="24"/>
  <c r="M432" i="24"/>
  <c r="M436" i="24"/>
  <c r="M439" i="24"/>
  <c r="M447" i="24"/>
  <c r="M462" i="24"/>
  <c r="M467" i="24"/>
  <c r="M469" i="24"/>
  <c r="M491" i="24"/>
  <c r="M499" i="24"/>
  <c r="M507" i="24"/>
  <c r="M515" i="24"/>
  <c r="M523" i="24"/>
  <c r="M531" i="24"/>
  <c r="M539" i="24"/>
  <c r="M547" i="24"/>
  <c r="M555" i="24"/>
  <c r="M564" i="24"/>
  <c r="M568" i="24"/>
  <c r="M569" i="24"/>
  <c r="M580" i="24"/>
  <c r="M584" i="24"/>
  <c r="M585" i="24"/>
  <c r="M592" i="24"/>
  <c r="M600" i="24"/>
  <c r="M601" i="24"/>
  <c r="M606" i="24"/>
  <c r="M614" i="24"/>
  <c r="M617" i="24"/>
  <c r="M620" i="24"/>
  <c r="M623" i="24"/>
  <c r="M625" i="24"/>
  <c r="M628" i="24"/>
  <c r="M631" i="24"/>
  <c r="M633" i="24"/>
  <c r="M636" i="24"/>
  <c r="M638" i="24"/>
  <c r="M639" i="24"/>
  <c r="M643" i="24"/>
  <c r="M654" i="24"/>
  <c r="M655" i="24"/>
  <c r="M659" i="24"/>
  <c r="M666" i="24"/>
  <c r="M669" i="24"/>
  <c r="M670" i="24"/>
  <c r="M671" i="24"/>
  <c r="M674" i="24"/>
  <c r="M676" i="24"/>
  <c r="M683" i="24"/>
  <c r="M701" i="24"/>
  <c r="M709" i="24"/>
  <c r="K716" i="24"/>
  <c r="H716" i="24"/>
  <c r="K720" i="24"/>
  <c r="J720" i="24"/>
  <c r="K724" i="24"/>
  <c r="H724" i="24"/>
  <c r="K729" i="24"/>
  <c r="J729" i="24"/>
  <c r="M731" i="24"/>
  <c r="I731" i="24"/>
  <c r="K731" i="24"/>
  <c r="K733" i="24"/>
  <c r="H733" i="24"/>
  <c r="M737" i="24"/>
  <c r="M746" i="24"/>
  <c r="M763" i="24"/>
  <c r="M771" i="24"/>
  <c r="M775" i="24"/>
  <c r="M777" i="24"/>
  <c r="K781" i="24"/>
  <c r="I781" i="24"/>
  <c r="M784" i="24"/>
  <c r="M787" i="24"/>
  <c r="M791" i="24"/>
  <c r="M793" i="24"/>
  <c r="K797" i="24"/>
  <c r="I797" i="24"/>
  <c r="M800" i="24"/>
  <c r="M804" i="24"/>
  <c r="J804" i="24"/>
  <c r="I804" i="24"/>
  <c r="M807" i="24"/>
  <c r="I807" i="24"/>
  <c r="J807" i="24"/>
  <c r="K809" i="24"/>
  <c r="H809" i="24"/>
  <c r="M811" i="24"/>
  <c r="M813" i="24"/>
  <c r="K817" i="24"/>
  <c r="H817" i="24"/>
  <c r="M821" i="24"/>
  <c r="K825" i="24"/>
  <c r="H825" i="24"/>
  <c r="M832" i="24"/>
  <c r="M834" i="24"/>
  <c r="M836" i="24"/>
  <c r="M837" i="24"/>
  <c r="M840" i="24"/>
  <c r="H842" i="24"/>
  <c r="J842" i="24"/>
  <c r="M844" i="24"/>
  <c r="M847" i="24"/>
  <c r="M851" i="24"/>
  <c r="M854" i="24"/>
  <c r="H854" i="24"/>
  <c r="I854" i="24"/>
  <c r="K857" i="24"/>
  <c r="J857" i="24"/>
  <c r="M860" i="24"/>
  <c r="M862" i="24"/>
  <c r="H862" i="24"/>
  <c r="I862" i="24"/>
  <c r="M869" i="24"/>
  <c r="M871" i="24"/>
  <c r="M876" i="24"/>
  <c r="M878" i="24"/>
  <c r="H878" i="24"/>
  <c r="J878" i="24"/>
  <c r="K880" i="24"/>
  <c r="H880" i="24"/>
  <c r="M882" i="24"/>
  <c r="M885" i="24"/>
  <c r="K889" i="24"/>
  <c r="H889" i="24"/>
  <c r="M891" i="24"/>
  <c r="K897" i="24"/>
  <c r="H897" i="24"/>
  <c r="M903" i="24"/>
  <c r="K903" i="24"/>
  <c r="J903" i="24"/>
  <c r="M911" i="24"/>
  <c r="I921" i="24"/>
  <c r="H921" i="24"/>
  <c r="M928" i="24"/>
  <c r="H928" i="24"/>
  <c r="I928" i="24"/>
  <c r="M940" i="24"/>
  <c r="M943" i="24"/>
  <c r="H944" i="24"/>
  <c r="J944" i="24"/>
  <c r="M957" i="24"/>
  <c r="K957" i="24"/>
  <c r="H957" i="24"/>
  <c r="M967" i="24"/>
  <c r="M969" i="24"/>
  <c r="M972" i="24"/>
  <c r="M974" i="24"/>
  <c r="J976" i="24"/>
  <c r="I976" i="24"/>
  <c r="H976" i="24"/>
  <c r="H978" i="24"/>
  <c r="J978" i="24"/>
  <c r="K981" i="24"/>
  <c r="J981" i="24"/>
  <c r="I981" i="24"/>
  <c r="K993" i="24"/>
  <c r="J993" i="24"/>
  <c r="H993" i="24"/>
  <c r="M1000" i="24"/>
  <c r="M1004" i="24"/>
  <c r="H1010" i="24"/>
  <c r="J1010" i="24"/>
  <c r="M1023" i="24"/>
  <c r="M1026" i="24"/>
  <c r="K1026" i="24"/>
  <c r="I1026" i="24"/>
  <c r="H1026" i="24"/>
  <c r="M719" i="24"/>
  <c r="M722" i="24"/>
  <c r="M724" i="24"/>
  <c r="M727" i="24"/>
  <c r="M728" i="24"/>
  <c r="M739" i="24"/>
  <c r="M743" i="24"/>
  <c r="M744" i="24"/>
  <c r="M755" i="24"/>
  <c r="M761" i="24"/>
  <c r="M767" i="24"/>
  <c r="M770" i="24"/>
  <c r="M778" i="24"/>
  <c r="M786" i="24"/>
  <c r="M794" i="24"/>
  <c r="M799" i="24"/>
  <c r="M802" i="24"/>
  <c r="M817" i="24"/>
  <c r="M831" i="24"/>
  <c r="M835" i="24"/>
  <c r="M838" i="24"/>
  <c r="M846" i="24"/>
  <c r="M849" i="24"/>
  <c r="M853" i="24"/>
  <c r="M856" i="24"/>
  <c r="M859" i="24"/>
  <c r="M861" i="24"/>
  <c r="M880" i="24"/>
  <c r="M883" i="24"/>
  <c r="M887" i="24"/>
  <c r="M892" i="24"/>
  <c r="M894" i="24"/>
  <c r="M897" i="24"/>
  <c r="K899" i="24"/>
  <c r="J899" i="24"/>
  <c r="M901" i="24"/>
  <c r="I901" i="24"/>
  <c r="K901" i="24"/>
  <c r="M905" i="24"/>
  <c r="M908" i="24"/>
  <c r="K908" i="24"/>
  <c r="I908" i="24"/>
  <c r="M914" i="24"/>
  <c r="M923" i="24"/>
  <c r="I925" i="24"/>
  <c r="H925" i="24"/>
  <c r="M929" i="24"/>
  <c r="K931" i="24"/>
  <c r="I931" i="24"/>
  <c r="H932" i="24"/>
  <c r="I932" i="24"/>
  <c r="M946" i="24"/>
  <c r="M953" i="24"/>
  <c r="K967" i="24"/>
  <c r="I967" i="24"/>
  <c r="K973" i="24"/>
  <c r="J973" i="24"/>
  <c r="I975" i="24"/>
  <c r="J975" i="24"/>
  <c r="M990" i="24"/>
  <c r="M999" i="24"/>
  <c r="M1003" i="24"/>
  <c r="M1006" i="24"/>
  <c r="H1006" i="24"/>
  <c r="I1006" i="24"/>
  <c r="M1012" i="24"/>
  <c r="M1021" i="24"/>
  <c r="M1024" i="24"/>
  <c r="M907" i="24"/>
  <c r="M910" i="24"/>
  <c r="M919" i="24"/>
  <c r="M922" i="24"/>
  <c r="M925" i="24"/>
  <c r="M927" i="24"/>
  <c r="M930" i="24"/>
  <c r="M934" i="24"/>
  <c r="M939" i="24"/>
  <c r="M948" i="24"/>
  <c r="M950" i="24"/>
  <c r="M960" i="24"/>
  <c r="M963" i="24"/>
  <c r="M987" i="24"/>
  <c r="M991" i="24"/>
  <c r="M995" i="24"/>
  <c r="M998" i="24"/>
  <c r="M1005" i="24"/>
  <c r="M1015" i="24"/>
  <c r="M1018" i="24"/>
  <c r="M1022" i="24"/>
  <c r="I46" i="24"/>
  <c r="H46" i="24"/>
  <c r="J67" i="24"/>
  <c r="I67" i="24"/>
  <c r="I86" i="24"/>
  <c r="H86" i="24"/>
  <c r="J86" i="24"/>
  <c r="I102" i="24"/>
  <c r="H102" i="24"/>
  <c r="J102" i="24"/>
  <c r="I150" i="24"/>
  <c r="H150" i="24"/>
  <c r="J150" i="24"/>
  <c r="I182" i="24"/>
  <c r="H182" i="24"/>
  <c r="J182" i="24"/>
  <c r="I198" i="24"/>
  <c r="H198" i="24"/>
  <c r="J198" i="24"/>
  <c r="I214" i="24"/>
  <c r="H214" i="24"/>
  <c r="J214" i="24"/>
  <c r="I230" i="24"/>
  <c r="H230" i="24"/>
  <c r="J230" i="24"/>
  <c r="I259" i="24"/>
  <c r="J259" i="24"/>
  <c r="H259" i="24"/>
  <c r="K259" i="24"/>
  <c r="I283" i="24"/>
  <c r="H283" i="24"/>
  <c r="K283" i="24"/>
  <c r="J283" i="24"/>
  <c r="J311" i="24"/>
  <c r="I311" i="24"/>
  <c r="H311" i="24"/>
  <c r="K311" i="24"/>
  <c r="J375" i="24"/>
  <c r="I375" i="24"/>
  <c r="H375" i="24"/>
  <c r="K375" i="24"/>
  <c r="H455" i="24"/>
  <c r="K455" i="24"/>
  <c r="J455" i="24"/>
  <c r="I455" i="24"/>
  <c r="K6" i="24"/>
  <c r="D3" i="24"/>
  <c r="I7" i="24"/>
  <c r="K8" i="24"/>
  <c r="K10" i="24"/>
  <c r="J11" i="24"/>
  <c r="H12" i="24"/>
  <c r="I14" i="24"/>
  <c r="K16" i="24"/>
  <c r="K18" i="24"/>
  <c r="J19" i="24"/>
  <c r="H20" i="24"/>
  <c r="I22" i="24"/>
  <c r="K24" i="24"/>
  <c r="K26" i="24"/>
  <c r="J27" i="24"/>
  <c r="H28" i="24"/>
  <c r="I30" i="24"/>
  <c r="K32" i="24"/>
  <c r="K34" i="24"/>
  <c r="J35" i="24"/>
  <c r="H36" i="24"/>
  <c r="I38" i="24"/>
  <c r="K40" i="24"/>
  <c r="K42" i="24"/>
  <c r="J46" i="24"/>
  <c r="M49" i="24"/>
  <c r="M50" i="24"/>
  <c r="I50" i="24"/>
  <c r="H50" i="24"/>
  <c r="J55" i="24"/>
  <c r="I55" i="24"/>
  <c r="M65" i="24"/>
  <c r="M66" i="24"/>
  <c r="I66" i="24"/>
  <c r="H66" i="24"/>
  <c r="H67" i="24"/>
  <c r="J71" i="24"/>
  <c r="I71" i="24"/>
  <c r="M81" i="24"/>
  <c r="M82" i="24"/>
  <c r="I82" i="24"/>
  <c r="H82" i="24"/>
  <c r="M84" i="24"/>
  <c r="M85" i="24"/>
  <c r="K86" i="24"/>
  <c r="I90" i="24"/>
  <c r="H90" i="24"/>
  <c r="J90" i="24"/>
  <c r="M100" i="24"/>
  <c r="M101" i="24"/>
  <c r="K102" i="24"/>
  <c r="I106" i="24"/>
  <c r="H106" i="24"/>
  <c r="J106" i="24"/>
  <c r="M116" i="24"/>
  <c r="M117" i="24"/>
  <c r="I122" i="24"/>
  <c r="H122" i="24"/>
  <c r="J122" i="24"/>
  <c r="M132" i="24"/>
  <c r="M133" i="24"/>
  <c r="I138" i="24"/>
  <c r="H138" i="24"/>
  <c r="J138" i="24"/>
  <c r="M148" i="24"/>
  <c r="M149" i="24"/>
  <c r="K150" i="24"/>
  <c r="I154" i="24"/>
  <c r="H154" i="24"/>
  <c r="J154" i="24"/>
  <c r="M164" i="24"/>
  <c r="M165" i="24"/>
  <c r="I170" i="24"/>
  <c r="H170" i="24"/>
  <c r="J170" i="24"/>
  <c r="M180" i="24"/>
  <c r="M181" i="24"/>
  <c r="K182" i="24"/>
  <c r="I186" i="24"/>
  <c r="H186" i="24"/>
  <c r="J186" i="24"/>
  <c r="M196" i="24"/>
  <c r="M197" i="24"/>
  <c r="K198" i="24"/>
  <c r="I202" i="24"/>
  <c r="H202" i="24"/>
  <c r="J202" i="24"/>
  <c r="M212" i="24"/>
  <c r="M213" i="24"/>
  <c r="K214" i="24"/>
  <c r="I218" i="24"/>
  <c r="H218" i="24"/>
  <c r="J218" i="24"/>
  <c r="M228" i="24"/>
  <c r="K230" i="24"/>
  <c r="M233" i="24"/>
  <c r="M240" i="24"/>
  <c r="I251" i="24"/>
  <c r="J251" i="24"/>
  <c r="H251" i="24"/>
  <c r="K251" i="24"/>
  <c r="J272" i="24"/>
  <c r="I272" i="24"/>
  <c r="K272" i="24"/>
  <c r="H272" i="24"/>
  <c r="M284" i="24"/>
  <c r="J327" i="24"/>
  <c r="I327" i="24"/>
  <c r="H327" i="24"/>
  <c r="K327" i="24"/>
  <c r="J391" i="24"/>
  <c r="I391" i="24"/>
  <c r="H391" i="24"/>
  <c r="K391" i="24"/>
  <c r="J429" i="24"/>
  <c r="K429" i="24"/>
  <c r="I429" i="24"/>
  <c r="H429" i="24"/>
  <c r="H489" i="24"/>
  <c r="J489" i="24"/>
  <c r="I489" i="24"/>
  <c r="K489" i="24"/>
  <c r="I206" i="24"/>
  <c r="H206" i="24"/>
  <c r="J206" i="24"/>
  <c r="M217" i="24"/>
  <c r="I222" i="24"/>
  <c r="H222" i="24"/>
  <c r="J222" i="24"/>
  <c r="I243" i="24"/>
  <c r="J243" i="24"/>
  <c r="H243" i="24"/>
  <c r="K243" i="24"/>
  <c r="M265" i="24"/>
  <c r="J343" i="24"/>
  <c r="I343" i="24"/>
  <c r="H343" i="24"/>
  <c r="K343" i="24"/>
  <c r="H423" i="24"/>
  <c r="K423" i="24"/>
  <c r="J423" i="24"/>
  <c r="I423" i="24"/>
  <c r="J445" i="24"/>
  <c r="K445" i="24"/>
  <c r="I445" i="24"/>
  <c r="H445" i="24"/>
  <c r="J51" i="24"/>
  <c r="I51" i="24"/>
  <c r="I62" i="24"/>
  <c r="H62" i="24"/>
  <c r="I78" i="24"/>
  <c r="H78" i="24"/>
  <c r="J83" i="24"/>
  <c r="I83" i="24"/>
  <c r="I118" i="24"/>
  <c r="H118" i="24"/>
  <c r="J118" i="24"/>
  <c r="I134" i="24"/>
  <c r="H134" i="24"/>
  <c r="J134" i="24"/>
  <c r="I166" i="24"/>
  <c r="H166" i="24"/>
  <c r="J166" i="24"/>
  <c r="C2" i="24"/>
  <c r="M10" i="24"/>
  <c r="I12" i="24"/>
  <c r="J14" i="24"/>
  <c r="M18" i="24"/>
  <c r="I20" i="24"/>
  <c r="J22" i="24"/>
  <c r="M26" i="24"/>
  <c r="I28" i="24"/>
  <c r="J30" i="24"/>
  <c r="M34" i="24"/>
  <c r="I36" i="24"/>
  <c r="J38" i="24"/>
  <c r="M42" i="24"/>
  <c r="J43" i="24"/>
  <c r="I43" i="24"/>
  <c r="K46" i="24"/>
  <c r="K51" i="24"/>
  <c r="M53" i="24"/>
  <c r="I54" i="24"/>
  <c r="H54" i="24"/>
  <c r="J59" i="24"/>
  <c r="I59" i="24"/>
  <c r="K62" i="24"/>
  <c r="K67" i="24"/>
  <c r="M69" i="24"/>
  <c r="I70" i="24"/>
  <c r="H70" i="24"/>
  <c r="J75" i="24"/>
  <c r="I75" i="24"/>
  <c r="K78" i="24"/>
  <c r="K83" i="24"/>
  <c r="M89" i="24"/>
  <c r="I94" i="24"/>
  <c r="H94" i="24"/>
  <c r="J94" i="24"/>
  <c r="M105" i="24"/>
  <c r="I110" i="24"/>
  <c r="H110" i="24"/>
  <c r="J110" i="24"/>
  <c r="M121" i="24"/>
  <c r="I126" i="24"/>
  <c r="H126" i="24"/>
  <c r="J126" i="24"/>
  <c r="M137" i="24"/>
  <c r="I142" i="24"/>
  <c r="H142" i="24"/>
  <c r="J142" i="24"/>
  <c r="M153" i="24"/>
  <c r="I158" i="24"/>
  <c r="H158" i="24"/>
  <c r="J158" i="24"/>
  <c r="M169" i="24"/>
  <c r="I174" i="24"/>
  <c r="H174" i="24"/>
  <c r="J174" i="24"/>
  <c r="M185" i="24"/>
  <c r="I190" i="24"/>
  <c r="H190" i="24"/>
  <c r="J190" i="24"/>
  <c r="M201" i="24"/>
  <c r="H8" i="24"/>
  <c r="I10" i="24"/>
  <c r="K12" i="24"/>
  <c r="K14" i="24"/>
  <c r="H16" i="24"/>
  <c r="I18" i="24"/>
  <c r="K20" i="24"/>
  <c r="K22" i="24"/>
  <c r="H24" i="24"/>
  <c r="I26" i="24"/>
  <c r="K28" i="24"/>
  <c r="K30" i="24"/>
  <c r="H32" i="24"/>
  <c r="I34" i="24"/>
  <c r="K36" i="24"/>
  <c r="K38" i="24"/>
  <c r="H40" i="24"/>
  <c r="I42" i="24"/>
  <c r="H43" i="24"/>
  <c r="J47" i="24"/>
  <c r="I47" i="24"/>
  <c r="J54" i="24"/>
  <c r="M57" i="24"/>
  <c r="M58" i="24"/>
  <c r="I58" i="24"/>
  <c r="H58" i="24"/>
  <c r="H59" i="24"/>
  <c r="J63" i="24"/>
  <c r="I63" i="24"/>
  <c r="J70" i="24"/>
  <c r="M73" i="24"/>
  <c r="M74" i="24"/>
  <c r="I74" i="24"/>
  <c r="H74" i="24"/>
  <c r="H75" i="24"/>
  <c r="J79" i="24"/>
  <c r="I79" i="24"/>
  <c r="M92" i="24"/>
  <c r="K94" i="24"/>
  <c r="I98" i="24"/>
  <c r="H98" i="24"/>
  <c r="J98" i="24"/>
  <c r="M108" i="24"/>
  <c r="K110" i="24"/>
  <c r="I114" i="24"/>
  <c r="H114" i="24"/>
  <c r="J114" i="24"/>
  <c r="M124" i="24"/>
  <c r="K126" i="24"/>
  <c r="I130" i="24"/>
  <c r="H130" i="24"/>
  <c r="J130" i="24"/>
  <c r="M140" i="24"/>
  <c r="K142" i="24"/>
  <c r="I146" i="24"/>
  <c r="H146" i="24"/>
  <c r="J146" i="24"/>
  <c r="M156" i="24"/>
  <c r="K158" i="24"/>
  <c r="I162" i="24"/>
  <c r="H162" i="24"/>
  <c r="J162" i="24"/>
  <c r="M172" i="24"/>
  <c r="K174" i="24"/>
  <c r="I178" i="24"/>
  <c r="H178" i="24"/>
  <c r="J178" i="24"/>
  <c r="M188" i="24"/>
  <c r="K190" i="24"/>
  <c r="I194" i="24"/>
  <c r="H194" i="24"/>
  <c r="J194" i="24"/>
  <c r="M204" i="24"/>
  <c r="I210" i="24"/>
  <c r="H210" i="24"/>
  <c r="J210" i="24"/>
  <c r="M220" i="24"/>
  <c r="M221" i="24"/>
  <c r="K222" i="24"/>
  <c r="I226" i="24"/>
  <c r="H226" i="24"/>
  <c r="J226" i="24"/>
  <c r="I235" i="24"/>
  <c r="J235" i="24"/>
  <c r="H235" i="24"/>
  <c r="K235" i="24"/>
  <c r="M256" i="24"/>
  <c r="I267" i="24"/>
  <c r="J267" i="24"/>
  <c r="H267" i="24"/>
  <c r="K267" i="24"/>
  <c r="J288" i="24"/>
  <c r="I288" i="24"/>
  <c r="K288" i="24"/>
  <c r="H288" i="24"/>
  <c r="J359" i="24"/>
  <c r="I359" i="24"/>
  <c r="H359" i="24"/>
  <c r="K359" i="24"/>
  <c r="J407" i="24"/>
  <c r="I407" i="24"/>
  <c r="H407" i="24"/>
  <c r="K407" i="24"/>
  <c r="H439" i="24"/>
  <c r="K439" i="24"/>
  <c r="J439" i="24"/>
  <c r="I439" i="24"/>
  <c r="K87" i="24"/>
  <c r="K91" i="24"/>
  <c r="K95" i="24"/>
  <c r="K99" i="24"/>
  <c r="K103" i="24"/>
  <c r="K107" i="24"/>
  <c r="K111" i="24"/>
  <c r="K115" i="24"/>
  <c r="K119" i="24"/>
  <c r="K123" i="24"/>
  <c r="K127" i="24"/>
  <c r="K131" i="24"/>
  <c r="K135" i="24"/>
  <c r="K139" i="24"/>
  <c r="K143" i="24"/>
  <c r="K147" i="24"/>
  <c r="K151" i="24"/>
  <c r="K155" i="24"/>
  <c r="K159" i="24"/>
  <c r="K163" i="24"/>
  <c r="K167" i="24"/>
  <c r="K171" i="24"/>
  <c r="K175" i="24"/>
  <c r="K179" i="24"/>
  <c r="K183" i="24"/>
  <c r="K187" i="24"/>
  <c r="K191" i="24"/>
  <c r="K195" i="24"/>
  <c r="K199" i="24"/>
  <c r="K203" i="24"/>
  <c r="K207" i="24"/>
  <c r="K211" i="24"/>
  <c r="K215" i="24"/>
  <c r="K219" i="24"/>
  <c r="K223" i="24"/>
  <c r="K227" i="24"/>
  <c r="K231" i="24"/>
  <c r="I279" i="24"/>
  <c r="H279" i="24"/>
  <c r="J284" i="24"/>
  <c r="I284" i="24"/>
  <c r="I295" i="24"/>
  <c r="H295" i="24"/>
  <c r="M301" i="24"/>
  <c r="J307" i="24"/>
  <c r="I307" i="24"/>
  <c r="H307" i="24"/>
  <c r="M317" i="24"/>
  <c r="J323" i="24"/>
  <c r="I323" i="24"/>
  <c r="H323" i="24"/>
  <c r="M333" i="24"/>
  <c r="J339" i="24"/>
  <c r="I339" i="24"/>
  <c r="H339" i="24"/>
  <c r="M349" i="24"/>
  <c r="J355" i="24"/>
  <c r="I355" i="24"/>
  <c r="H355" i="24"/>
  <c r="M365" i="24"/>
  <c r="J371" i="24"/>
  <c r="I371" i="24"/>
  <c r="H371" i="24"/>
  <c r="M381" i="24"/>
  <c r="J387" i="24"/>
  <c r="I387" i="24"/>
  <c r="H387" i="24"/>
  <c r="M397" i="24"/>
  <c r="J403" i="24"/>
  <c r="I403" i="24"/>
  <c r="H403" i="24"/>
  <c r="M413" i="24"/>
  <c r="M430" i="24"/>
  <c r="M446" i="24"/>
  <c r="M452" i="24"/>
  <c r="J44" i="24"/>
  <c r="J48" i="24"/>
  <c r="J52" i="24"/>
  <c r="J56" i="24"/>
  <c r="J60" i="24"/>
  <c r="J64" i="24"/>
  <c r="J68" i="24"/>
  <c r="J72" i="24"/>
  <c r="J76" i="24"/>
  <c r="J80" i="24"/>
  <c r="J84" i="24"/>
  <c r="I87" i="24"/>
  <c r="J88" i="24"/>
  <c r="I91" i="24"/>
  <c r="J92" i="24"/>
  <c r="I95" i="24"/>
  <c r="J96" i="24"/>
  <c r="I99" i="24"/>
  <c r="J100" i="24"/>
  <c r="I103" i="24"/>
  <c r="J104" i="24"/>
  <c r="I107" i="24"/>
  <c r="J108" i="24"/>
  <c r="I111" i="24"/>
  <c r="J112" i="24"/>
  <c r="I115" i="24"/>
  <c r="J116" i="24"/>
  <c r="I119" i="24"/>
  <c r="J120" i="24"/>
  <c r="I123" i="24"/>
  <c r="J124" i="24"/>
  <c r="I127" i="24"/>
  <c r="J128" i="24"/>
  <c r="I131" i="24"/>
  <c r="J132" i="24"/>
  <c r="I135" i="24"/>
  <c r="J136" i="24"/>
  <c r="I139" i="24"/>
  <c r="J140" i="24"/>
  <c r="I143" i="24"/>
  <c r="J144" i="24"/>
  <c r="I147" i="24"/>
  <c r="J148" i="24"/>
  <c r="I151" i="24"/>
  <c r="J152" i="24"/>
  <c r="I155" i="24"/>
  <c r="J156" i="24"/>
  <c r="I159" i="24"/>
  <c r="J160" i="24"/>
  <c r="I163" i="24"/>
  <c r="J164" i="24"/>
  <c r="I167" i="24"/>
  <c r="J168" i="24"/>
  <c r="I171" i="24"/>
  <c r="J172" i="24"/>
  <c r="I175" i="24"/>
  <c r="J176" i="24"/>
  <c r="I179" i="24"/>
  <c r="J180" i="24"/>
  <c r="I183" i="24"/>
  <c r="J184" i="24"/>
  <c r="I187" i="24"/>
  <c r="J188" i="24"/>
  <c r="I191" i="24"/>
  <c r="J192" i="24"/>
  <c r="I195" i="24"/>
  <c r="J196" i="24"/>
  <c r="I199" i="24"/>
  <c r="J200" i="24"/>
  <c r="I203" i="24"/>
  <c r="J204" i="24"/>
  <c r="I207" i="24"/>
  <c r="J208" i="24"/>
  <c r="I211" i="24"/>
  <c r="J212" i="24"/>
  <c r="I215" i="24"/>
  <c r="J216" i="24"/>
  <c r="I219" i="24"/>
  <c r="J220" i="24"/>
  <c r="I223" i="24"/>
  <c r="J224" i="24"/>
  <c r="I227" i="24"/>
  <c r="J228" i="24"/>
  <c r="I231" i="24"/>
  <c r="J232" i="24"/>
  <c r="J234" i="24"/>
  <c r="M238" i="24"/>
  <c r="K239" i="24"/>
  <c r="I240" i="24"/>
  <c r="J242" i="24"/>
  <c r="M246" i="24"/>
  <c r="K247" i="24"/>
  <c r="I248" i="24"/>
  <c r="J250" i="24"/>
  <c r="M254" i="24"/>
  <c r="K255" i="24"/>
  <c r="I256" i="24"/>
  <c r="J258" i="24"/>
  <c r="M262" i="24"/>
  <c r="K263" i="24"/>
  <c r="I264" i="24"/>
  <c r="J266" i="24"/>
  <c r="M270" i="24"/>
  <c r="M271" i="24"/>
  <c r="I271" i="24"/>
  <c r="H271" i="24"/>
  <c r="J276" i="24"/>
  <c r="I276" i="24"/>
  <c r="K279" i="24"/>
  <c r="K284" i="24"/>
  <c r="M286" i="24"/>
  <c r="M287" i="24"/>
  <c r="I287" i="24"/>
  <c r="H287" i="24"/>
  <c r="J292" i="24"/>
  <c r="I292" i="24"/>
  <c r="K295" i="24"/>
  <c r="J299" i="24"/>
  <c r="I299" i="24"/>
  <c r="H299" i="24"/>
  <c r="M310" i="24"/>
  <c r="J315" i="24"/>
  <c r="I315" i="24"/>
  <c r="H315" i="24"/>
  <c r="M326" i="24"/>
  <c r="J331" i="24"/>
  <c r="I331" i="24"/>
  <c r="H331" i="24"/>
  <c r="M342" i="24"/>
  <c r="J347" i="24"/>
  <c r="I347" i="24"/>
  <c r="H347" i="24"/>
  <c r="M358" i="24"/>
  <c r="J363" i="24"/>
  <c r="I363" i="24"/>
  <c r="H363" i="24"/>
  <c r="M374" i="24"/>
  <c r="J379" i="24"/>
  <c r="I379" i="24"/>
  <c r="H379" i="24"/>
  <c r="M390" i="24"/>
  <c r="J395" i="24"/>
  <c r="I395" i="24"/>
  <c r="H395" i="24"/>
  <c r="M406" i="24"/>
  <c r="J411" i="24"/>
  <c r="I411" i="24"/>
  <c r="H411" i="24"/>
  <c r="M422" i="24"/>
  <c r="M425" i="24"/>
  <c r="M438" i="24"/>
  <c r="M441" i="24"/>
  <c r="J467" i="24"/>
  <c r="H467" i="24"/>
  <c r="K467" i="24"/>
  <c r="I467" i="24"/>
  <c r="H469" i="24"/>
  <c r="J469" i="24"/>
  <c r="K469" i="24"/>
  <c r="I469" i="24"/>
  <c r="K234" i="24"/>
  <c r="K240" i="24"/>
  <c r="K242" i="24"/>
  <c r="K248" i="24"/>
  <c r="K250" i="24"/>
  <c r="K256" i="24"/>
  <c r="K258" i="24"/>
  <c r="K264" i="24"/>
  <c r="K266" i="24"/>
  <c r="M274" i="24"/>
  <c r="I275" i="24"/>
  <c r="H275" i="24"/>
  <c r="J280" i="24"/>
  <c r="I280" i="24"/>
  <c r="M290" i="24"/>
  <c r="I291" i="24"/>
  <c r="H291" i="24"/>
  <c r="M297" i="24"/>
  <c r="M298" i="24"/>
  <c r="K299" i="24"/>
  <c r="J303" i="24"/>
  <c r="I303" i="24"/>
  <c r="H303" i="24"/>
  <c r="M313" i="24"/>
  <c r="K315" i="24"/>
  <c r="J319" i="24"/>
  <c r="I319" i="24"/>
  <c r="H319" i="24"/>
  <c r="M329" i="24"/>
  <c r="K331" i="24"/>
  <c r="J335" i="24"/>
  <c r="I335" i="24"/>
  <c r="H335" i="24"/>
  <c r="M345" i="24"/>
  <c r="M346" i="24"/>
  <c r="K347" i="24"/>
  <c r="J351" i="24"/>
  <c r="I351" i="24"/>
  <c r="H351" i="24"/>
  <c r="M361" i="24"/>
  <c r="M362" i="24"/>
  <c r="K363" i="24"/>
  <c r="J367" i="24"/>
  <c r="I367" i="24"/>
  <c r="H367" i="24"/>
  <c r="M377" i="24"/>
  <c r="K379" i="24"/>
  <c r="J383" i="24"/>
  <c r="I383" i="24"/>
  <c r="H383" i="24"/>
  <c r="M393" i="24"/>
  <c r="J399" i="24"/>
  <c r="I399" i="24"/>
  <c r="H399" i="24"/>
  <c r="M409" i="24"/>
  <c r="J415" i="24"/>
  <c r="I415" i="24"/>
  <c r="H415" i="24"/>
  <c r="J421" i="24"/>
  <c r="K421" i="24"/>
  <c r="I421" i="24"/>
  <c r="H421" i="24"/>
  <c r="M428" i="24"/>
  <c r="H431" i="24"/>
  <c r="K431" i="24"/>
  <c r="J431" i="24"/>
  <c r="I431" i="24"/>
  <c r="J437" i="24"/>
  <c r="K437" i="24"/>
  <c r="I437" i="24"/>
  <c r="H437" i="24"/>
  <c r="M444" i="24"/>
  <c r="H447" i="24"/>
  <c r="K447" i="24"/>
  <c r="J447" i="24"/>
  <c r="I447" i="24"/>
  <c r="M449" i="24"/>
  <c r="J453" i="24"/>
  <c r="K453" i="24"/>
  <c r="I453" i="24"/>
  <c r="H453" i="24"/>
  <c r="K270" i="24"/>
  <c r="K274" i="24"/>
  <c r="K278" i="24"/>
  <c r="K282" i="24"/>
  <c r="K286" i="24"/>
  <c r="K290" i="24"/>
  <c r="K294" i="24"/>
  <c r="I296" i="24"/>
  <c r="K298" i="24"/>
  <c r="I300" i="24"/>
  <c r="K302" i="24"/>
  <c r="I304" i="24"/>
  <c r="K306" i="24"/>
  <c r="I308" i="24"/>
  <c r="K310" i="24"/>
  <c r="I312" i="24"/>
  <c r="K314" i="24"/>
  <c r="I316" i="24"/>
  <c r="K318" i="24"/>
  <c r="I320" i="24"/>
  <c r="K322" i="24"/>
  <c r="I324" i="24"/>
  <c r="K326" i="24"/>
  <c r="I328" i="24"/>
  <c r="K330" i="24"/>
  <c r="I332" i="24"/>
  <c r="K334" i="24"/>
  <c r="I336" i="24"/>
  <c r="K338" i="24"/>
  <c r="I340" i="24"/>
  <c r="K342" i="24"/>
  <c r="I344" i="24"/>
  <c r="K346" i="24"/>
  <c r="I348" i="24"/>
  <c r="K350" i="24"/>
  <c r="I352" i="24"/>
  <c r="K354" i="24"/>
  <c r="I356" i="24"/>
  <c r="K358" i="24"/>
  <c r="I360" i="24"/>
  <c r="K362" i="24"/>
  <c r="I364" i="24"/>
  <c r="K366" i="24"/>
  <c r="I368" i="24"/>
  <c r="K370" i="24"/>
  <c r="I372" i="24"/>
  <c r="K374" i="24"/>
  <c r="I376" i="24"/>
  <c r="K378" i="24"/>
  <c r="I380" i="24"/>
  <c r="K382" i="24"/>
  <c r="I384" i="24"/>
  <c r="K386" i="24"/>
  <c r="I388" i="24"/>
  <c r="K390" i="24"/>
  <c r="I392" i="24"/>
  <c r="K394" i="24"/>
  <c r="I396" i="24"/>
  <c r="K398" i="24"/>
  <c r="I400" i="24"/>
  <c r="K402" i="24"/>
  <c r="I404" i="24"/>
  <c r="K406" i="24"/>
  <c r="I408" i="24"/>
  <c r="K410" i="24"/>
  <c r="I412" i="24"/>
  <c r="K414" i="24"/>
  <c r="I416" i="24"/>
  <c r="J420" i="24"/>
  <c r="J428" i="24"/>
  <c r="J436" i="24"/>
  <c r="J444" i="24"/>
  <c r="K456" i="24"/>
  <c r="I456" i="24"/>
  <c r="M457" i="24"/>
  <c r="H457" i="24"/>
  <c r="J457" i="24"/>
  <c r="J471" i="24"/>
  <c r="H471" i="24"/>
  <c r="H473" i="24"/>
  <c r="J473" i="24"/>
  <c r="H477" i="24"/>
  <c r="J477" i="24"/>
  <c r="I477" i="24"/>
  <c r="M483" i="24"/>
  <c r="M484" i="24"/>
  <c r="J296" i="24"/>
  <c r="J300" i="24"/>
  <c r="J304" i="24"/>
  <c r="J308" i="24"/>
  <c r="J312" i="24"/>
  <c r="J316" i="24"/>
  <c r="J320" i="24"/>
  <c r="J324" i="24"/>
  <c r="J328" i="24"/>
  <c r="J332" i="24"/>
  <c r="J336" i="24"/>
  <c r="J340" i="24"/>
  <c r="J344" i="24"/>
  <c r="J348" i="24"/>
  <c r="J352" i="24"/>
  <c r="J356" i="24"/>
  <c r="J360" i="24"/>
  <c r="J364" i="24"/>
  <c r="J368" i="24"/>
  <c r="J372" i="24"/>
  <c r="J376" i="24"/>
  <c r="J380" i="24"/>
  <c r="J384" i="24"/>
  <c r="J388" i="24"/>
  <c r="J392" i="24"/>
  <c r="J396" i="24"/>
  <c r="J400" i="24"/>
  <c r="J404" i="24"/>
  <c r="J408" i="24"/>
  <c r="J412" i="24"/>
  <c r="J416" i="24"/>
  <c r="M419" i="24"/>
  <c r="K420" i="24"/>
  <c r="H424" i="24"/>
  <c r="M427" i="24"/>
  <c r="K428" i="24"/>
  <c r="H432" i="24"/>
  <c r="M435" i="24"/>
  <c r="K436" i="24"/>
  <c r="H440" i="24"/>
  <c r="M443" i="24"/>
  <c r="K444" i="24"/>
  <c r="H448" i="24"/>
  <c r="M451" i="24"/>
  <c r="K452" i="24"/>
  <c r="H456" i="24"/>
  <c r="I457" i="24"/>
  <c r="M459" i="24"/>
  <c r="J459" i="24"/>
  <c r="H459" i="24"/>
  <c r="M461" i="24"/>
  <c r="H461" i="24"/>
  <c r="J461" i="24"/>
  <c r="I471" i="24"/>
  <c r="I473" i="24"/>
  <c r="M475" i="24"/>
  <c r="J475" i="24"/>
  <c r="H475" i="24"/>
  <c r="K477" i="24"/>
  <c r="H481" i="24"/>
  <c r="J481" i="24"/>
  <c r="I481" i="24"/>
  <c r="M487" i="24"/>
  <c r="M488" i="24"/>
  <c r="J448" i="24"/>
  <c r="J456" i="24"/>
  <c r="M463" i="24"/>
  <c r="J463" i="24"/>
  <c r="H463" i="24"/>
  <c r="M465" i="24"/>
  <c r="H465" i="24"/>
  <c r="J465" i="24"/>
  <c r="K471" i="24"/>
  <c r="K473" i="24"/>
  <c r="M476" i="24"/>
  <c r="H485" i="24"/>
  <c r="J485" i="24"/>
  <c r="I485" i="24"/>
  <c r="K479" i="24"/>
  <c r="K483" i="24"/>
  <c r="K487" i="24"/>
  <c r="K491" i="24"/>
  <c r="I493" i="24"/>
  <c r="K495" i="24"/>
  <c r="I497" i="24"/>
  <c r="K499" i="24"/>
  <c r="I501" i="24"/>
  <c r="K503" i="24"/>
  <c r="I505" i="24"/>
  <c r="K507" i="24"/>
  <c r="I509" i="24"/>
  <c r="K511" i="24"/>
  <c r="I513" i="24"/>
  <c r="K515" i="24"/>
  <c r="I517" i="24"/>
  <c r="K519" i="24"/>
  <c r="I521" i="24"/>
  <c r="K523" i="24"/>
  <c r="I525" i="24"/>
  <c r="K527" i="24"/>
  <c r="I529" i="24"/>
  <c r="K531" i="24"/>
  <c r="I533" i="24"/>
  <c r="K535" i="24"/>
  <c r="I537" i="24"/>
  <c r="K539" i="24"/>
  <c r="I541" i="24"/>
  <c r="K543" i="24"/>
  <c r="I545" i="24"/>
  <c r="K547" i="24"/>
  <c r="I549" i="24"/>
  <c r="K551" i="24"/>
  <c r="I553" i="24"/>
  <c r="K555" i="24"/>
  <c r="M559" i="24"/>
  <c r="I561" i="24"/>
  <c r="J563" i="24"/>
  <c r="M567" i="24"/>
  <c r="I569" i="24"/>
  <c r="J571" i="24"/>
  <c r="M575" i="24"/>
  <c r="I577" i="24"/>
  <c r="J579" i="24"/>
  <c r="M583" i="24"/>
  <c r="I585" i="24"/>
  <c r="M587" i="24"/>
  <c r="J587" i="24"/>
  <c r="H587" i="24"/>
  <c r="M589" i="24"/>
  <c r="H589" i="24"/>
  <c r="J589" i="24"/>
  <c r="M603" i="24"/>
  <c r="J603" i="24"/>
  <c r="H603" i="24"/>
  <c r="M605" i="24"/>
  <c r="H605" i="24"/>
  <c r="J605" i="24"/>
  <c r="J611" i="24"/>
  <c r="I611" i="24"/>
  <c r="H611" i="24"/>
  <c r="I460" i="24"/>
  <c r="I464" i="24"/>
  <c r="I468" i="24"/>
  <c r="I472" i="24"/>
  <c r="I476" i="24"/>
  <c r="H479" i="24"/>
  <c r="I480" i="24"/>
  <c r="H483" i="24"/>
  <c r="I484" i="24"/>
  <c r="H487" i="24"/>
  <c r="I488" i="24"/>
  <c r="H491" i="24"/>
  <c r="I492" i="24"/>
  <c r="J493" i="24"/>
  <c r="H495" i="24"/>
  <c r="I496" i="24"/>
  <c r="J497" i="24"/>
  <c r="H499" i="24"/>
  <c r="I500" i="24"/>
  <c r="J501" i="24"/>
  <c r="H503" i="24"/>
  <c r="I504" i="24"/>
  <c r="J505" i="24"/>
  <c r="H507" i="24"/>
  <c r="I508" i="24"/>
  <c r="J509" i="24"/>
  <c r="H511" i="24"/>
  <c r="I512" i="24"/>
  <c r="J513" i="24"/>
  <c r="H515" i="24"/>
  <c r="I516" i="24"/>
  <c r="J517" i="24"/>
  <c r="H519" i="24"/>
  <c r="I520" i="24"/>
  <c r="J521" i="24"/>
  <c r="H523" i="24"/>
  <c r="I524" i="24"/>
  <c r="J525" i="24"/>
  <c r="H527" i="24"/>
  <c r="I528" i="24"/>
  <c r="J529" i="24"/>
  <c r="H531" i="24"/>
  <c r="I532" i="24"/>
  <c r="J533" i="24"/>
  <c r="H535" i="24"/>
  <c r="I536" i="24"/>
  <c r="J537" i="24"/>
  <c r="H539" i="24"/>
  <c r="I540" i="24"/>
  <c r="J541" i="24"/>
  <c r="H543" i="24"/>
  <c r="I544" i="24"/>
  <c r="J545" i="24"/>
  <c r="H547" i="24"/>
  <c r="I548" i="24"/>
  <c r="J549" i="24"/>
  <c r="H551" i="24"/>
  <c r="I552" i="24"/>
  <c r="J553" i="24"/>
  <c r="H555" i="24"/>
  <c r="J556" i="24"/>
  <c r="H557" i="24"/>
  <c r="I559" i="24"/>
  <c r="K561" i="24"/>
  <c r="K563" i="24"/>
  <c r="J564" i="24"/>
  <c r="H565" i="24"/>
  <c r="I567" i="24"/>
  <c r="K569" i="24"/>
  <c r="K571" i="24"/>
  <c r="J572" i="24"/>
  <c r="H573" i="24"/>
  <c r="I575" i="24"/>
  <c r="K577" i="24"/>
  <c r="K579" i="24"/>
  <c r="J580" i="24"/>
  <c r="H581" i="24"/>
  <c r="I583" i="24"/>
  <c r="K585" i="24"/>
  <c r="I587" i="24"/>
  <c r="I589" i="24"/>
  <c r="M591" i="24"/>
  <c r="J591" i="24"/>
  <c r="H591" i="24"/>
  <c r="M593" i="24"/>
  <c r="H593" i="24"/>
  <c r="J593" i="24"/>
  <c r="I603" i="24"/>
  <c r="I605" i="24"/>
  <c r="M607" i="24"/>
  <c r="J607" i="24"/>
  <c r="H607" i="24"/>
  <c r="M609" i="24"/>
  <c r="M610" i="24"/>
  <c r="K611" i="24"/>
  <c r="J615" i="24"/>
  <c r="I615" i="24"/>
  <c r="H615" i="24"/>
  <c r="K493" i="24"/>
  <c r="K497" i="24"/>
  <c r="K501" i="24"/>
  <c r="K505" i="24"/>
  <c r="K509" i="24"/>
  <c r="K513" i="24"/>
  <c r="K517" i="24"/>
  <c r="K521" i="24"/>
  <c r="K525" i="24"/>
  <c r="K529" i="24"/>
  <c r="K533" i="24"/>
  <c r="K537" i="24"/>
  <c r="K541" i="24"/>
  <c r="K545" i="24"/>
  <c r="K549" i="24"/>
  <c r="K553" i="24"/>
  <c r="J595" i="24"/>
  <c r="H595" i="24"/>
  <c r="H597" i="24"/>
  <c r="J597" i="24"/>
  <c r="K557" i="24"/>
  <c r="K559" i="24"/>
  <c r="H561" i="24"/>
  <c r="I563" i="24"/>
  <c r="K565" i="24"/>
  <c r="K567" i="24"/>
  <c r="H569" i="24"/>
  <c r="I571" i="24"/>
  <c r="K573" i="24"/>
  <c r="K575" i="24"/>
  <c r="H577" i="24"/>
  <c r="I579" i="24"/>
  <c r="K581" i="24"/>
  <c r="K583" i="24"/>
  <c r="H585" i="24"/>
  <c r="I595" i="24"/>
  <c r="I597" i="24"/>
  <c r="J599" i="24"/>
  <c r="H599" i="24"/>
  <c r="H601" i="24"/>
  <c r="J601" i="24"/>
  <c r="I588" i="24"/>
  <c r="I592" i="24"/>
  <c r="I596" i="24"/>
  <c r="I600" i="24"/>
  <c r="I604" i="24"/>
  <c r="I608" i="24"/>
  <c r="J609" i="24"/>
  <c r="I612" i="24"/>
  <c r="J613" i="24"/>
  <c r="I616" i="24"/>
  <c r="J617" i="24"/>
  <c r="H619" i="24"/>
  <c r="I620" i="24"/>
  <c r="J621" i="24"/>
  <c r="H623" i="24"/>
  <c r="I624" i="24"/>
  <c r="J625" i="24"/>
  <c r="H627" i="24"/>
  <c r="I628" i="24"/>
  <c r="J629" i="24"/>
  <c r="H631" i="24"/>
  <c r="I632" i="24"/>
  <c r="J633" i="24"/>
  <c r="H635" i="24"/>
  <c r="I636" i="24"/>
  <c r="J637" i="24"/>
  <c r="K639" i="24"/>
  <c r="K641" i="24"/>
  <c r="J642" i="24"/>
  <c r="H643" i="24"/>
  <c r="I645" i="24"/>
  <c r="K647" i="24"/>
  <c r="K649" i="24"/>
  <c r="J650" i="24"/>
  <c r="H651" i="24"/>
  <c r="I653" i="24"/>
  <c r="K655" i="24"/>
  <c r="K657" i="24"/>
  <c r="J658" i="24"/>
  <c r="H659" i="24"/>
  <c r="I661" i="24"/>
  <c r="I669" i="24"/>
  <c r="I671" i="24"/>
  <c r="M673" i="24"/>
  <c r="J673" i="24"/>
  <c r="H673" i="24"/>
  <c r="M675" i="24"/>
  <c r="H675" i="24"/>
  <c r="J675" i="24"/>
  <c r="M689" i="24"/>
  <c r="M690" i="24"/>
  <c r="K609" i="24"/>
  <c r="K613" i="24"/>
  <c r="K617" i="24"/>
  <c r="I619" i="24"/>
  <c r="K621" i="24"/>
  <c r="I623" i="24"/>
  <c r="K625" i="24"/>
  <c r="I627" i="24"/>
  <c r="K629" i="24"/>
  <c r="I631" i="24"/>
  <c r="K633" i="24"/>
  <c r="I635" i="24"/>
  <c r="K637" i="24"/>
  <c r="M641" i="24"/>
  <c r="I643" i="24"/>
  <c r="J645" i="24"/>
  <c r="M649" i="24"/>
  <c r="I651" i="24"/>
  <c r="J653" i="24"/>
  <c r="M657" i="24"/>
  <c r="I659" i="24"/>
  <c r="J661" i="24"/>
  <c r="M663" i="24"/>
  <c r="H663" i="24"/>
  <c r="J663" i="24"/>
  <c r="M677" i="24"/>
  <c r="J677" i="24"/>
  <c r="H677" i="24"/>
  <c r="M679" i="24"/>
  <c r="H679" i="24"/>
  <c r="J679" i="24"/>
  <c r="H687" i="24"/>
  <c r="J687" i="24"/>
  <c r="I687" i="24"/>
  <c r="M693" i="24"/>
  <c r="M694" i="24"/>
  <c r="J619" i="24"/>
  <c r="J623" i="24"/>
  <c r="J627" i="24"/>
  <c r="J631" i="24"/>
  <c r="J635" i="24"/>
  <c r="H639" i="24"/>
  <c r="I641" i="24"/>
  <c r="K643" i="24"/>
  <c r="K645" i="24"/>
  <c r="H647" i="24"/>
  <c r="I649" i="24"/>
  <c r="K651" i="24"/>
  <c r="K653" i="24"/>
  <c r="H655" i="24"/>
  <c r="I657" i="24"/>
  <c r="K659" i="24"/>
  <c r="K661" i="24"/>
  <c r="I663" i="24"/>
  <c r="J665" i="24"/>
  <c r="H665" i="24"/>
  <c r="H667" i="24"/>
  <c r="J667" i="24"/>
  <c r="I677" i="24"/>
  <c r="I679" i="24"/>
  <c r="J681" i="24"/>
  <c r="H681" i="24"/>
  <c r="H683" i="24"/>
  <c r="J683" i="24"/>
  <c r="K687" i="24"/>
  <c r="H691" i="24"/>
  <c r="J691" i="24"/>
  <c r="I691" i="24"/>
  <c r="J669" i="24"/>
  <c r="H669" i="24"/>
  <c r="H671" i="24"/>
  <c r="J671" i="24"/>
  <c r="H695" i="24"/>
  <c r="K695" i="24"/>
  <c r="J695" i="24"/>
  <c r="I695" i="24"/>
  <c r="K685" i="24"/>
  <c r="K689" i="24"/>
  <c r="K693" i="24"/>
  <c r="K697" i="24"/>
  <c r="I699" i="24"/>
  <c r="K701" i="24"/>
  <c r="I703" i="24"/>
  <c r="K705" i="24"/>
  <c r="I707" i="24"/>
  <c r="K709" i="24"/>
  <c r="I711" i="24"/>
  <c r="K713" i="24"/>
  <c r="I715" i="24"/>
  <c r="K717" i="24"/>
  <c r="I719" i="24"/>
  <c r="K721" i="24"/>
  <c r="I723" i="24"/>
  <c r="K725" i="24"/>
  <c r="I728" i="24"/>
  <c r="J730" i="24"/>
  <c r="M734" i="24"/>
  <c r="I736" i="24"/>
  <c r="J738" i="24"/>
  <c r="M742" i="24"/>
  <c r="I744" i="24"/>
  <c r="J746" i="24"/>
  <c r="M750" i="24"/>
  <c r="I752" i="24"/>
  <c r="J754" i="24"/>
  <c r="M756" i="24"/>
  <c r="H756" i="24"/>
  <c r="J756" i="24"/>
  <c r="H764" i="24"/>
  <c r="J764" i="24"/>
  <c r="I764" i="24"/>
  <c r="I666" i="24"/>
  <c r="I670" i="24"/>
  <c r="I674" i="24"/>
  <c r="I678" i="24"/>
  <c r="I682" i="24"/>
  <c r="H685" i="24"/>
  <c r="I686" i="24"/>
  <c r="H689" i="24"/>
  <c r="I690" i="24"/>
  <c r="H693" i="24"/>
  <c r="I694" i="24"/>
  <c r="H697" i="24"/>
  <c r="I698" i="24"/>
  <c r="J699" i="24"/>
  <c r="H701" i="24"/>
  <c r="I702" i="24"/>
  <c r="J703" i="24"/>
  <c r="H705" i="24"/>
  <c r="I706" i="24"/>
  <c r="J707" i="24"/>
  <c r="H709" i="24"/>
  <c r="I710" i="24"/>
  <c r="J711" i="24"/>
  <c r="H713" i="24"/>
  <c r="I714" i="24"/>
  <c r="J715" i="24"/>
  <c r="H717" i="24"/>
  <c r="I718" i="24"/>
  <c r="J719" i="24"/>
  <c r="H721" i="24"/>
  <c r="I722" i="24"/>
  <c r="J723" i="24"/>
  <c r="H725" i="24"/>
  <c r="I726" i="24"/>
  <c r="K728" i="24"/>
  <c r="K730" i="24"/>
  <c r="J731" i="24"/>
  <c r="H732" i="24"/>
  <c r="I734" i="24"/>
  <c r="K736" i="24"/>
  <c r="K738" i="24"/>
  <c r="J739" i="24"/>
  <c r="H740" i="24"/>
  <c r="I742" i="24"/>
  <c r="K744" i="24"/>
  <c r="K746" i="24"/>
  <c r="J747" i="24"/>
  <c r="H748" i="24"/>
  <c r="I750" i="24"/>
  <c r="K752" i="24"/>
  <c r="K754" i="24"/>
  <c r="J755" i="24"/>
  <c r="I756" i="24"/>
  <c r="M758" i="24"/>
  <c r="J758" i="24"/>
  <c r="H758" i="24"/>
  <c r="M760" i="24"/>
  <c r="H760" i="24"/>
  <c r="J760" i="24"/>
  <c r="K764" i="24"/>
  <c r="H768" i="24"/>
  <c r="J768" i="24"/>
  <c r="I768" i="24"/>
  <c r="K699" i="24"/>
  <c r="K703" i="24"/>
  <c r="K707" i="24"/>
  <c r="K711" i="24"/>
  <c r="K715" i="24"/>
  <c r="K719" i="24"/>
  <c r="K723" i="24"/>
  <c r="J762" i="24"/>
  <c r="H762" i="24"/>
  <c r="K762" i="24"/>
  <c r="M726" i="24"/>
  <c r="H728" i="24"/>
  <c r="I730" i="24"/>
  <c r="K732" i="24"/>
  <c r="K734" i="24"/>
  <c r="H736" i="24"/>
  <c r="I738" i="24"/>
  <c r="K740" i="24"/>
  <c r="K742" i="24"/>
  <c r="H744" i="24"/>
  <c r="I746" i="24"/>
  <c r="K748" i="24"/>
  <c r="K750" i="24"/>
  <c r="H752" i="24"/>
  <c r="I754" i="24"/>
  <c r="I762" i="24"/>
  <c r="K766" i="24"/>
  <c r="K770" i="24"/>
  <c r="I772" i="24"/>
  <c r="K774" i="24"/>
  <c r="I776" i="24"/>
  <c r="K778" i="24"/>
  <c r="I780" i="24"/>
  <c r="K782" i="24"/>
  <c r="I784" i="24"/>
  <c r="K786" i="24"/>
  <c r="I788" i="24"/>
  <c r="K790" i="24"/>
  <c r="I792" i="24"/>
  <c r="K794" i="24"/>
  <c r="I796" i="24"/>
  <c r="K798" i="24"/>
  <c r="I800" i="24"/>
  <c r="J802" i="24"/>
  <c r="H803" i="24"/>
  <c r="M806" i="24"/>
  <c r="I808" i="24"/>
  <c r="J810" i="24"/>
  <c r="H811" i="24"/>
  <c r="M814" i="24"/>
  <c r="J819" i="24"/>
  <c r="M822" i="24"/>
  <c r="M823" i="24"/>
  <c r="I823" i="24"/>
  <c r="H823" i="24"/>
  <c r="H824" i="24"/>
  <c r="J828" i="24"/>
  <c r="I828" i="24"/>
  <c r="J835" i="24"/>
  <c r="J843" i="24"/>
  <c r="I843" i="24"/>
  <c r="H843" i="24"/>
  <c r="J859" i="24"/>
  <c r="I859" i="24"/>
  <c r="H859" i="24"/>
  <c r="J875" i="24"/>
  <c r="I875" i="24"/>
  <c r="H875" i="24"/>
  <c r="J898" i="24"/>
  <c r="K898" i="24"/>
  <c r="I898" i="24"/>
  <c r="H898" i="24"/>
  <c r="I759" i="24"/>
  <c r="I763" i="24"/>
  <c r="H766" i="24"/>
  <c r="I767" i="24"/>
  <c r="H770" i="24"/>
  <c r="I771" i="24"/>
  <c r="J772" i="24"/>
  <c r="H774" i="24"/>
  <c r="I775" i="24"/>
  <c r="J776" i="24"/>
  <c r="H778" i="24"/>
  <c r="I779" i="24"/>
  <c r="J780" i="24"/>
  <c r="H782" i="24"/>
  <c r="I783" i="24"/>
  <c r="J784" i="24"/>
  <c r="H786" i="24"/>
  <c r="I787" i="24"/>
  <c r="J788" i="24"/>
  <c r="H790" i="24"/>
  <c r="I791" i="24"/>
  <c r="J792" i="24"/>
  <c r="H794" i="24"/>
  <c r="I795" i="24"/>
  <c r="J796" i="24"/>
  <c r="H798" i="24"/>
  <c r="I799" i="24"/>
  <c r="K800" i="24"/>
  <c r="K802" i="24"/>
  <c r="J803" i="24"/>
  <c r="H804" i="24"/>
  <c r="I806" i="24"/>
  <c r="K808" i="24"/>
  <c r="K810" i="24"/>
  <c r="J811" i="24"/>
  <c r="H812" i="24"/>
  <c r="I814" i="24"/>
  <c r="M815" i="24"/>
  <c r="J816" i="24"/>
  <c r="I816" i="24"/>
  <c r="J823" i="24"/>
  <c r="M826" i="24"/>
  <c r="M827" i="24"/>
  <c r="I827" i="24"/>
  <c r="H827" i="24"/>
  <c r="H828" i="24"/>
  <c r="J832" i="24"/>
  <c r="I832" i="24"/>
  <c r="M841" i="24"/>
  <c r="M842" i="24"/>
  <c r="K843" i="24"/>
  <c r="J847" i="24"/>
  <c r="I847" i="24"/>
  <c r="H847" i="24"/>
  <c r="M857" i="24"/>
  <c r="M858" i="24"/>
  <c r="K859" i="24"/>
  <c r="J863" i="24"/>
  <c r="I863" i="24"/>
  <c r="H863" i="24"/>
  <c r="M873" i="24"/>
  <c r="M874" i="24"/>
  <c r="K875" i="24"/>
  <c r="J879" i="24"/>
  <c r="I879" i="24"/>
  <c r="H879" i="24"/>
  <c r="M889" i="24"/>
  <c r="M893" i="24"/>
  <c r="K772" i="24"/>
  <c r="K776" i="24"/>
  <c r="K780" i="24"/>
  <c r="K784" i="24"/>
  <c r="K788" i="24"/>
  <c r="K792" i="24"/>
  <c r="K796" i="24"/>
  <c r="K811" i="24"/>
  <c r="J820" i="24"/>
  <c r="I820" i="24"/>
  <c r="I831" i="24"/>
  <c r="H831" i="24"/>
  <c r="J836" i="24"/>
  <c r="I836" i="24"/>
  <c r="J851" i="24"/>
  <c r="I851" i="24"/>
  <c r="H851" i="24"/>
  <c r="J867" i="24"/>
  <c r="I867" i="24"/>
  <c r="H867" i="24"/>
  <c r="J883" i="24"/>
  <c r="I883" i="24"/>
  <c r="H883" i="24"/>
  <c r="H900" i="24"/>
  <c r="K900" i="24"/>
  <c r="J900" i="24"/>
  <c r="I900" i="24"/>
  <c r="H800" i="24"/>
  <c r="I802" i="24"/>
  <c r="H808" i="24"/>
  <c r="I819" i="24"/>
  <c r="H819" i="24"/>
  <c r="J824" i="24"/>
  <c r="I824" i="24"/>
  <c r="I835" i="24"/>
  <c r="H835" i="24"/>
  <c r="J839" i="24"/>
  <c r="I839" i="24"/>
  <c r="H839" i="24"/>
  <c r="J855" i="24"/>
  <c r="I855" i="24"/>
  <c r="H855" i="24"/>
  <c r="J871" i="24"/>
  <c r="I871" i="24"/>
  <c r="H871" i="24"/>
  <c r="J887" i="24"/>
  <c r="I887" i="24"/>
  <c r="H887" i="24"/>
  <c r="J891" i="24"/>
  <c r="I891" i="24"/>
  <c r="H891" i="24"/>
  <c r="J895" i="24"/>
  <c r="I895" i="24"/>
  <c r="H895" i="24"/>
  <c r="M899" i="24"/>
  <c r="M902" i="24"/>
  <c r="H912" i="24"/>
  <c r="J912" i="24"/>
  <c r="J914" i="24"/>
  <c r="H914" i="24"/>
  <c r="J922" i="24"/>
  <c r="I922" i="24"/>
  <c r="H922" i="24"/>
  <c r="J938" i="24"/>
  <c r="K938" i="24"/>
  <c r="I938" i="24"/>
  <c r="H938" i="24"/>
  <c r="J946" i="24"/>
  <c r="K946" i="24"/>
  <c r="I946" i="24"/>
  <c r="H946" i="24"/>
  <c r="K818" i="24"/>
  <c r="K822" i="24"/>
  <c r="K826" i="24"/>
  <c r="K830" i="24"/>
  <c r="K834" i="24"/>
  <c r="K838" i="24"/>
  <c r="I840" i="24"/>
  <c r="K842" i="24"/>
  <c r="I844" i="24"/>
  <c r="K846" i="24"/>
  <c r="I848" i="24"/>
  <c r="K850" i="24"/>
  <c r="I852" i="24"/>
  <c r="K854" i="24"/>
  <c r="I856" i="24"/>
  <c r="K858" i="24"/>
  <c r="I860" i="24"/>
  <c r="K862" i="24"/>
  <c r="I864" i="24"/>
  <c r="K866" i="24"/>
  <c r="I868" i="24"/>
  <c r="K870" i="24"/>
  <c r="I872" i="24"/>
  <c r="K874" i="24"/>
  <c r="I876" i="24"/>
  <c r="K878" i="24"/>
  <c r="I880" i="24"/>
  <c r="K882" i="24"/>
  <c r="I884" i="24"/>
  <c r="K886" i="24"/>
  <c r="I888" i="24"/>
  <c r="J889" i="24"/>
  <c r="K890" i="24"/>
  <c r="I892" i="24"/>
  <c r="J893" i="24"/>
  <c r="K894" i="24"/>
  <c r="I896" i="24"/>
  <c r="I912" i="24"/>
  <c r="I914" i="24"/>
  <c r="M916" i="24"/>
  <c r="M917" i="24"/>
  <c r="K922" i="24"/>
  <c r="J926" i="24"/>
  <c r="I926" i="24"/>
  <c r="H926" i="24"/>
  <c r="M932" i="24"/>
  <c r="M933" i="24"/>
  <c r="J953" i="24"/>
  <c r="I953" i="24"/>
  <c r="K953" i="24"/>
  <c r="H953" i="24"/>
  <c r="J956" i="24"/>
  <c r="I956" i="24"/>
  <c r="H956" i="24"/>
  <c r="K956" i="24"/>
  <c r="J840" i="24"/>
  <c r="J844" i="24"/>
  <c r="J848" i="24"/>
  <c r="J852" i="24"/>
  <c r="J856" i="24"/>
  <c r="J860" i="24"/>
  <c r="J864" i="24"/>
  <c r="J868" i="24"/>
  <c r="J872" i="24"/>
  <c r="J876" i="24"/>
  <c r="J880" i="24"/>
  <c r="J884" i="24"/>
  <c r="J888" i="24"/>
  <c r="J892" i="24"/>
  <c r="J896" i="24"/>
  <c r="H901" i="24"/>
  <c r="M904" i="24"/>
  <c r="H904" i="24"/>
  <c r="J904" i="24"/>
  <c r="M906" i="24"/>
  <c r="J906" i="24"/>
  <c r="H906" i="24"/>
  <c r="K912" i="24"/>
  <c r="K914" i="24"/>
  <c r="M920" i="24"/>
  <c r="M921" i="24"/>
  <c r="K926" i="24"/>
  <c r="J930" i="24"/>
  <c r="I930" i="24"/>
  <c r="H930" i="24"/>
  <c r="H940" i="24"/>
  <c r="K940" i="24"/>
  <c r="J940" i="24"/>
  <c r="I940" i="24"/>
  <c r="H948" i="24"/>
  <c r="K948" i="24"/>
  <c r="J948" i="24"/>
  <c r="I948" i="24"/>
  <c r="H908" i="24"/>
  <c r="J908" i="24"/>
  <c r="J910" i="24"/>
  <c r="H910" i="24"/>
  <c r="J918" i="24"/>
  <c r="I918" i="24"/>
  <c r="H918" i="24"/>
  <c r="J934" i="24"/>
  <c r="I934" i="24"/>
  <c r="H934" i="24"/>
  <c r="H982" i="24"/>
  <c r="K982" i="24"/>
  <c r="J982" i="24"/>
  <c r="I982" i="24"/>
  <c r="K905" i="24"/>
  <c r="K909" i="24"/>
  <c r="K913" i="24"/>
  <c r="J916" i="24"/>
  <c r="K917" i="24"/>
  <c r="J920" i="24"/>
  <c r="K921" i="24"/>
  <c r="J924" i="24"/>
  <c r="K925" i="24"/>
  <c r="J928" i="24"/>
  <c r="K929" i="24"/>
  <c r="J932" i="24"/>
  <c r="K933" i="24"/>
  <c r="K936" i="24"/>
  <c r="K942" i="24"/>
  <c r="K944" i="24"/>
  <c r="K950" i="24"/>
  <c r="M951" i="24"/>
  <c r="M952" i="24"/>
  <c r="I952" i="24"/>
  <c r="H952" i="24"/>
  <c r="M954" i="24"/>
  <c r="M955" i="24"/>
  <c r="J960" i="24"/>
  <c r="I960" i="24"/>
  <c r="H960" i="24"/>
  <c r="J972" i="24"/>
  <c r="K972" i="24"/>
  <c r="I972" i="24"/>
  <c r="H972" i="24"/>
  <c r="M975" i="24"/>
  <c r="M976" i="24"/>
  <c r="M981" i="24"/>
  <c r="J995" i="24"/>
  <c r="I995" i="24"/>
  <c r="H995" i="24"/>
  <c r="K995" i="24"/>
  <c r="K916" i="24"/>
  <c r="K920" i="24"/>
  <c r="K924" i="24"/>
  <c r="K928" i="24"/>
  <c r="K932" i="24"/>
  <c r="M936" i="24"/>
  <c r="M944" i="24"/>
  <c r="M959" i="24"/>
  <c r="J964" i="24"/>
  <c r="I964" i="24"/>
  <c r="H964" i="24"/>
  <c r="J980" i="24"/>
  <c r="K980" i="24"/>
  <c r="I980" i="24"/>
  <c r="H980" i="24"/>
  <c r="I936" i="24"/>
  <c r="J941" i="24"/>
  <c r="H942" i="24"/>
  <c r="I944" i="24"/>
  <c r="J949" i="24"/>
  <c r="H950" i="24"/>
  <c r="M962" i="24"/>
  <c r="K964" i="24"/>
  <c r="J968" i="24"/>
  <c r="I968" i="24"/>
  <c r="H968" i="24"/>
  <c r="M971" i="24"/>
  <c r="H974" i="24"/>
  <c r="K974" i="24"/>
  <c r="J974" i="24"/>
  <c r="I974" i="24"/>
  <c r="J1011" i="24"/>
  <c r="I1011" i="24"/>
  <c r="H1011" i="24"/>
  <c r="K1011" i="24"/>
  <c r="J954" i="24"/>
  <c r="I957" i="24"/>
  <c r="J958" i="24"/>
  <c r="I961" i="24"/>
  <c r="J962" i="24"/>
  <c r="I965" i="24"/>
  <c r="J966" i="24"/>
  <c r="I969" i="24"/>
  <c r="K970" i="24"/>
  <c r="J971" i="24"/>
  <c r="K976" i="24"/>
  <c r="K978" i="24"/>
  <c r="J979" i="24"/>
  <c r="M993" i="24"/>
  <c r="M994" i="24"/>
  <c r="J999" i="24"/>
  <c r="I999" i="24"/>
  <c r="H999" i="24"/>
  <c r="M1009" i="24"/>
  <c r="M1010" i="24"/>
  <c r="J1015" i="24"/>
  <c r="I1015" i="24"/>
  <c r="H1015" i="24"/>
  <c r="M1025" i="24"/>
  <c r="J957" i="24"/>
  <c r="J961" i="24"/>
  <c r="J965" i="24"/>
  <c r="J969" i="24"/>
  <c r="M970" i="24"/>
  <c r="K971" i="24"/>
  <c r="M978" i="24"/>
  <c r="K979" i="24"/>
  <c r="J984" i="24"/>
  <c r="I984" i="24"/>
  <c r="J987" i="24"/>
  <c r="I987" i="24"/>
  <c r="H987" i="24"/>
  <c r="M997" i="24"/>
  <c r="J1003" i="24"/>
  <c r="I1003" i="24"/>
  <c r="H1003" i="24"/>
  <c r="M1013" i="24"/>
  <c r="J1019" i="24"/>
  <c r="I1019" i="24"/>
  <c r="H1019" i="24"/>
  <c r="M985" i="24"/>
  <c r="J991" i="24"/>
  <c r="I991" i="24"/>
  <c r="H991" i="24"/>
  <c r="M1001" i="24"/>
  <c r="J1007" i="24"/>
  <c r="I1007" i="24"/>
  <c r="H1007" i="24"/>
  <c r="M1017" i="24"/>
  <c r="J1023" i="24"/>
  <c r="I1023" i="24"/>
  <c r="H1023" i="24"/>
  <c r="K986" i="24"/>
  <c r="I988" i="24"/>
  <c r="K990" i="24"/>
  <c r="I992" i="24"/>
  <c r="K994" i="24"/>
  <c r="I996" i="24"/>
  <c r="K998" i="24"/>
  <c r="I1000" i="24"/>
  <c r="K1002" i="24"/>
  <c r="I1004" i="24"/>
  <c r="K1006" i="24"/>
  <c r="I1008" i="24"/>
  <c r="K1010" i="24"/>
  <c r="I1012" i="24"/>
  <c r="K1014" i="24"/>
  <c r="I1016" i="24"/>
  <c r="K1018" i="24"/>
  <c r="I1020" i="24"/>
  <c r="K1022" i="24"/>
  <c r="I1024" i="24"/>
  <c r="J1025" i="24"/>
  <c r="J988" i="24"/>
  <c r="J992" i="24"/>
  <c r="J996" i="24"/>
  <c r="J1000" i="24"/>
  <c r="J1004" i="24"/>
  <c r="J1008" i="24"/>
  <c r="J1012" i="24"/>
  <c r="J1016" i="24"/>
  <c r="J1020" i="24"/>
  <c r="J1024" i="24"/>
  <c r="G15" i="23"/>
  <c r="G16" i="23"/>
  <c r="G10" i="23"/>
  <c r="H3" i="24" l="1"/>
  <c r="M2" i="24"/>
  <c r="N6" i="24"/>
  <c r="I3" i="24"/>
  <c r="I2" i="24"/>
  <c r="I4" i="24" s="1"/>
  <c r="N947" i="24"/>
  <c r="N246" i="24"/>
  <c r="N664" i="24"/>
  <c r="N668" i="24"/>
  <c r="N357" i="24"/>
  <c r="N969" i="24"/>
  <c r="N19" i="24"/>
  <c r="N791" i="24"/>
  <c r="N608" i="24"/>
  <c r="N358" i="24"/>
  <c r="N1017" i="24"/>
  <c r="N556" i="24"/>
  <c r="N185" i="24"/>
  <c r="N998" i="24"/>
  <c r="N882" i="24"/>
  <c r="N783" i="24"/>
  <c r="N726" i="24"/>
  <c r="N624" i="24"/>
  <c r="N197" i="24"/>
  <c r="N1022" i="24"/>
  <c r="N894" i="24"/>
  <c r="N160" i="24"/>
  <c r="N128" i="24"/>
  <c r="N96" i="24"/>
  <c r="N441" i="24"/>
  <c r="N546" i="24"/>
  <c r="N268" i="24"/>
  <c r="N301" i="24"/>
  <c r="N630" i="24"/>
  <c r="N638" i="24"/>
  <c r="N129" i="24"/>
  <c r="N1018" i="24"/>
  <c r="N1002" i="24"/>
  <c r="N994" i="24"/>
  <c r="N838" i="24"/>
  <c r="N775" i="24"/>
  <c r="N488" i="24"/>
  <c r="N480" i="24"/>
  <c r="N385" i="24"/>
  <c r="N688" i="24"/>
  <c r="N873" i="24"/>
  <c r="N962" i="24"/>
  <c r="N706" i="24"/>
  <c r="N424" i="24"/>
  <c r="N973" i="24"/>
  <c r="N238" i="24"/>
  <c r="N89" i="24"/>
  <c r="N777" i="24"/>
  <c r="N369" i="24"/>
  <c r="N265" i="24"/>
  <c r="N21" i="24"/>
  <c r="N438" i="24"/>
  <c r="N236" i="24"/>
  <c r="N654" i="24"/>
  <c r="N1021" i="24"/>
  <c r="N837" i="24"/>
  <c r="N826" i="24"/>
  <c r="N763" i="24"/>
  <c r="N504" i="24"/>
  <c r="N410" i="24"/>
  <c r="N386" i="24"/>
  <c r="N270" i="24"/>
  <c r="N132" i="24"/>
  <c r="N100" i="24"/>
  <c r="N68" i="24"/>
  <c r="N422" i="24"/>
  <c r="N121" i="24"/>
  <c r="N490" i="24"/>
  <c r="N446" i="24"/>
  <c r="N353" i="24"/>
  <c r="N233" i="24"/>
  <c r="N217" i="24"/>
  <c r="N193" i="24"/>
  <c r="N177" i="24"/>
  <c r="N237" i="24"/>
  <c r="N337" i="24"/>
  <c r="N606" i="24"/>
  <c r="N680" i="24"/>
  <c r="N590" i="24"/>
  <c r="N622" i="24"/>
  <c r="N708" i="24"/>
  <c r="N834" i="24"/>
  <c r="N604" i="24"/>
  <c r="N580" i="24"/>
  <c r="N512" i="24"/>
  <c r="N452" i="24"/>
  <c r="N436" i="24"/>
  <c r="N390" i="24"/>
  <c r="N374" i="24"/>
  <c r="N80" i="24"/>
  <c r="N58" i="24"/>
  <c r="N42" i="24"/>
  <c r="N34" i="24"/>
  <c r="N10" i="24"/>
  <c r="N321" i="24"/>
  <c r="N305" i="24"/>
  <c r="N289" i="24"/>
  <c r="N153" i="24"/>
  <c r="N285" i="24"/>
  <c r="N660" i="24"/>
  <c r="N427" i="24"/>
  <c r="N341" i="24"/>
  <c r="N97" i="24"/>
  <c r="N409" i="24"/>
  <c r="N113" i="24"/>
  <c r="N37" i="24"/>
  <c r="N815" i="24"/>
  <c r="N514" i="24"/>
  <c r="N765" i="24"/>
  <c r="N584" i="24"/>
  <c r="N657" i="24"/>
  <c r="N325" i="24"/>
  <c r="N958" i="24"/>
  <c r="N714" i="24"/>
  <c r="N698" i="24"/>
  <c r="N552" i="24"/>
  <c r="N536" i="24"/>
  <c r="N402" i="24"/>
  <c r="N370" i="24"/>
  <c r="N354" i="24"/>
  <c r="N338" i="24"/>
  <c r="N286" i="24"/>
  <c r="N72" i="24"/>
  <c r="N50" i="24"/>
  <c r="N825" i="24"/>
  <c r="N797" i="24"/>
  <c r="N729" i="24"/>
  <c r="N494" i="24"/>
  <c r="N173" i="24"/>
  <c r="N141" i="24"/>
  <c r="N109" i="24"/>
  <c r="N373" i="24"/>
  <c r="N692" i="24"/>
  <c r="N506" i="24"/>
  <c r="N746" i="24"/>
  <c r="N280" i="24"/>
  <c r="N899" i="24"/>
  <c r="N1026" i="24"/>
  <c r="N963" i="24"/>
  <c r="N877" i="24"/>
  <c r="N662" i="24"/>
  <c r="N658" i="24"/>
  <c r="N554" i="24"/>
  <c r="N538" i="24"/>
  <c r="N793" i="24"/>
  <c r="N199" i="24"/>
  <c r="N167" i="24"/>
  <c r="N135" i="24"/>
  <c r="N103" i="24"/>
  <c r="N626" i="24"/>
  <c r="N430" i="24"/>
  <c r="N959" i="24"/>
  <c r="N727" i="24"/>
  <c r="N389" i="24"/>
  <c r="N161" i="24"/>
  <c r="N874" i="24"/>
  <c r="N672" i="24"/>
  <c r="N522" i="24"/>
  <c r="N145" i="24"/>
  <c r="N700" i="24"/>
  <c r="N435" i="24"/>
  <c r="N451" i="24"/>
  <c r="N943" i="24"/>
  <c r="N866" i="24"/>
  <c r="N812" i="24"/>
  <c r="N779" i="24"/>
  <c r="N702" i="24"/>
  <c r="N649" i="24"/>
  <c r="N564" i="24"/>
  <c r="N432" i="24"/>
  <c r="N273" i="24"/>
  <c r="N117" i="24"/>
  <c r="N954" i="24"/>
  <c r="N908" i="24"/>
  <c r="N880" i="24"/>
  <c r="N846" i="24"/>
  <c r="N799" i="24"/>
  <c r="N686" i="24"/>
  <c r="N639" i="24"/>
  <c r="N613" i="24"/>
  <c r="N540" i="24"/>
  <c r="N524" i="24"/>
  <c r="N508" i="24"/>
  <c r="N492" i="24"/>
  <c r="N484" i="24"/>
  <c r="N460" i="24"/>
  <c r="N382" i="24"/>
  <c r="N366" i="24"/>
  <c r="N342" i="24"/>
  <c r="N318" i="24"/>
  <c r="N302" i="24"/>
  <c r="N411" i="24"/>
  <c r="N347" i="24"/>
  <c r="N292" i="24"/>
  <c r="N276" i="24"/>
  <c r="N255" i="24"/>
  <c r="N247" i="24"/>
  <c r="N239" i="24"/>
  <c r="N231" i="24"/>
  <c r="N223" i="24"/>
  <c r="N215" i="24"/>
  <c r="N207" i="24"/>
  <c r="N191" i="24"/>
  <c r="N175" i="24"/>
  <c r="N151" i="24"/>
  <c r="N143" i="24"/>
  <c r="N127" i="24"/>
  <c r="N111" i="24"/>
  <c r="N95" i="24"/>
  <c r="N87" i="24"/>
  <c r="N56" i="24"/>
  <c r="N284" i="24"/>
  <c r="N79" i="24"/>
  <c r="N51" i="24"/>
  <c r="N35" i="24"/>
  <c r="N634" i="24"/>
  <c r="N221" i="24"/>
  <c r="N61" i="24"/>
  <c r="N530" i="24"/>
  <c r="N795" i="24"/>
  <c r="N767" i="24"/>
  <c r="N520" i="24"/>
  <c r="N646" i="24"/>
  <c r="N566" i="24"/>
  <c r="N262" i="24"/>
  <c r="N990" i="24"/>
  <c r="N906" i="24"/>
  <c r="N739" i="24"/>
  <c r="N670" i="24"/>
  <c r="N599" i="24"/>
  <c r="N544" i="24"/>
  <c r="N528" i="24"/>
  <c r="N496" i="24"/>
  <c r="N290" i="24"/>
  <c r="N274" i="24"/>
  <c r="N228" i="24"/>
  <c r="N220" i="24"/>
  <c r="N196" i="24"/>
  <c r="N180" i="24"/>
  <c r="N164" i="24"/>
  <c r="N148" i="24"/>
  <c r="N140" i="24"/>
  <c r="N116" i="24"/>
  <c r="N84" i="24"/>
  <c r="N52" i="24"/>
  <c r="N257" i="24"/>
  <c r="N362" i="24"/>
  <c r="N346" i="24"/>
  <c r="N997" i="24"/>
  <c r="N801" i="24"/>
  <c r="N845" i="24"/>
  <c r="N317" i="24"/>
  <c r="N269" i="24"/>
  <c r="N785" i="24"/>
  <c r="N816" i="24"/>
  <c r="N755" i="24"/>
  <c r="N718" i="24"/>
  <c r="N678" i="24"/>
  <c r="N641" i="24"/>
  <c r="N224" i="24"/>
  <c r="N44" i="24"/>
  <c r="N74" i="24"/>
  <c r="N26" i="24"/>
  <c r="N586" i="24"/>
  <c r="N462" i="24"/>
  <c r="N309" i="24"/>
  <c r="N181" i="24"/>
  <c r="N133" i="24"/>
  <c r="N31" i="24"/>
  <c r="N648" i="24"/>
  <c r="N245" i="24"/>
  <c r="N928" i="24"/>
  <c r="N862" i="24"/>
  <c r="N804" i="24"/>
  <c r="N675" i="24"/>
  <c r="N636" i="24"/>
  <c r="N571" i="24"/>
  <c r="N326" i="24"/>
  <c r="N310" i="24"/>
  <c r="N379" i="24"/>
  <c r="N263" i="24"/>
  <c r="N235" i="24"/>
  <c r="N18" i="24"/>
  <c r="N924" i="24"/>
  <c r="N629" i="24"/>
  <c r="N204" i="24"/>
  <c r="N188" i="24"/>
  <c r="N156" i="24"/>
  <c r="N124" i="24"/>
  <c r="N92" i="24"/>
  <c r="N63" i="24"/>
  <c r="N16" i="24"/>
  <c r="N897" i="24"/>
  <c r="N807" i="24"/>
  <c r="N720" i="24"/>
  <c r="N865" i="24"/>
  <c r="N833" i="24"/>
  <c r="N773" i="24"/>
  <c r="N333" i="24"/>
  <c r="N858" i="24"/>
  <c r="N474" i="24"/>
  <c r="N209" i="24"/>
  <c r="N49" i="24"/>
  <c r="N15" i="24"/>
  <c r="N971" i="24"/>
  <c r="N965" i="24"/>
  <c r="N840" i="24"/>
  <c r="N895" i="24"/>
  <c r="N814" i="24"/>
  <c r="N802" i="24"/>
  <c r="N786" i="24"/>
  <c r="N770" i="24"/>
  <c r="N682" i="24"/>
  <c r="N673" i="24"/>
  <c r="N495" i="24"/>
  <c r="N332" i="24"/>
  <c r="N230" i="24"/>
  <c r="N967" i="24"/>
  <c r="N931" i="24"/>
  <c r="N1010" i="24"/>
  <c r="N981" i="24"/>
  <c r="N817" i="24"/>
  <c r="N809" i="24"/>
  <c r="N733" i="24"/>
  <c r="N724" i="24"/>
  <c r="N716" i="24"/>
  <c r="N970" i="24"/>
  <c r="N919" i="24"/>
  <c r="N830" i="24"/>
  <c r="N642" i="24"/>
  <c r="N602" i="24"/>
  <c r="N582" i="24"/>
  <c r="N576" i="24"/>
  <c r="N542" i="24"/>
  <c r="N526" i="24"/>
  <c r="N482" i="24"/>
  <c r="N458" i="24"/>
  <c r="N450" i="24"/>
  <c r="N443" i="24"/>
  <c r="N810" i="24"/>
  <c r="N787" i="24"/>
  <c r="N757" i="24"/>
  <c r="N771" i="24"/>
  <c r="N735" i="24"/>
  <c r="N17" i="24"/>
  <c r="N13" i="24"/>
  <c r="N466" i="24"/>
  <c r="N558" i="24"/>
  <c r="N550" i="24"/>
  <c r="N518" i="24"/>
  <c r="N498" i="24"/>
  <c r="N244" i="24"/>
  <c r="N743" i="24"/>
  <c r="N975" i="24"/>
  <c r="N978" i="24"/>
  <c r="N861" i="24"/>
  <c r="N984" i="24"/>
  <c r="N976" i="24"/>
  <c r="N966" i="24"/>
  <c r="N968" i="24"/>
  <c r="N949" i="24"/>
  <c r="N936" i="24"/>
  <c r="N929" i="24"/>
  <c r="N921" i="24"/>
  <c r="N889" i="24"/>
  <c r="N842" i="24"/>
  <c r="N792" i="24"/>
  <c r="N776" i="24"/>
  <c r="N721" i="24"/>
  <c r="N710" i="24"/>
  <c r="N705" i="24"/>
  <c r="N665" i="24"/>
  <c r="N632" i="24"/>
  <c r="N541" i="24"/>
  <c r="N404" i="24"/>
  <c r="N324" i="24"/>
  <c r="N394" i="24"/>
  <c r="N378" i="24"/>
  <c r="N322" i="24"/>
  <c r="N314" i="24"/>
  <c r="N306" i="24"/>
  <c r="N298" i="24"/>
  <c r="N275" i="24"/>
  <c r="N287" i="24"/>
  <c r="N271" i="24"/>
  <c r="N266" i="24"/>
  <c r="N234" i="24"/>
  <c r="N227" i="24"/>
  <c r="N211" i="24"/>
  <c r="N163" i="24"/>
  <c r="N359" i="24"/>
  <c r="N1006" i="24"/>
  <c r="N676" i="24"/>
  <c r="N656" i="24"/>
  <c r="N618" i="24"/>
  <c r="N578" i="24"/>
  <c r="N510" i="24"/>
  <c r="N454" i="24"/>
  <c r="N425" i="24"/>
  <c r="N418" i="24"/>
  <c r="N945" i="24"/>
  <c r="N596" i="24"/>
  <c r="N472" i="24"/>
  <c r="N419" i="24"/>
  <c r="N405" i="24"/>
  <c r="N149" i="24"/>
  <c r="N85" i="24"/>
  <c r="N747" i="24"/>
  <c r="N1008" i="24"/>
  <c r="N819" i="24"/>
  <c r="N800" i="24"/>
  <c r="N851" i="24"/>
  <c r="N836" i="24"/>
  <c r="N827" i="24"/>
  <c r="N796" i="24"/>
  <c r="N759" i="24"/>
  <c r="N750" i="24"/>
  <c r="N723" i="24"/>
  <c r="N707" i="24"/>
  <c r="N620" i="24"/>
  <c r="N588" i="24"/>
  <c r="N476" i="24"/>
  <c r="N444" i="24"/>
  <c r="N416" i="24"/>
  <c r="N400" i="24"/>
  <c r="N384" i="24"/>
  <c r="N368" i="24"/>
  <c r="N352" i="24"/>
  <c r="N336" i="24"/>
  <c r="N304" i="24"/>
  <c r="N303" i="24"/>
  <c r="N66" i="24"/>
  <c r="N55" i="24"/>
  <c r="N903" i="24"/>
  <c r="N781" i="24"/>
  <c r="N977" i="24"/>
  <c r="N939" i="24"/>
  <c r="N737" i="24"/>
  <c r="N644" i="24"/>
  <c r="N434" i="24"/>
  <c r="N417" i="24"/>
  <c r="N398" i="24"/>
  <c r="N393" i="24"/>
  <c r="N381" i="24"/>
  <c r="N935" i="24"/>
  <c r="N610" i="24"/>
  <c r="N426" i="24"/>
  <c r="N985" i="24"/>
  <c r="N907" i="24"/>
  <c r="N640" i="24"/>
  <c r="N598" i="24"/>
  <c r="N570" i="24"/>
  <c r="N486" i="24"/>
  <c r="N449" i="24"/>
  <c r="N420" i="24"/>
  <c r="N365" i="24"/>
  <c r="N350" i="24"/>
  <c r="N57" i="24"/>
  <c r="N159" i="24"/>
  <c r="N137" i="24"/>
  <c r="N105" i="24"/>
  <c r="N73" i="24"/>
  <c r="N60" i="24"/>
  <c r="N53" i="24"/>
  <c r="N1014" i="24"/>
  <c r="N983" i="24"/>
  <c r="N955" i="24"/>
  <c r="N902" i="24"/>
  <c r="N870" i="24"/>
  <c r="N41" i="24"/>
  <c r="N992" i="24"/>
  <c r="N915" i="24"/>
  <c r="N414" i="24"/>
  <c r="N293" i="24"/>
  <c r="N277" i="24"/>
  <c r="N229" i="24"/>
  <c r="N201" i="24"/>
  <c r="N169" i="24"/>
  <c r="N101" i="24"/>
  <c r="N1024" i="24"/>
  <c r="N377" i="24"/>
  <c r="N189" i="24"/>
  <c r="N165" i="24"/>
  <c r="N829" i="24"/>
  <c r="N751" i="24"/>
  <c r="N534" i="24"/>
  <c r="N502" i="24"/>
  <c r="N260" i="24"/>
  <c r="N769" i="24"/>
  <c r="N568" i="24"/>
  <c r="N442" i="24"/>
  <c r="N69" i="24"/>
  <c r="N1012" i="24"/>
  <c r="N996" i="24"/>
  <c r="N950" i="24"/>
  <c r="N930" i="24"/>
  <c r="N892" i="24"/>
  <c r="N890" i="24"/>
  <c r="N884" i="24"/>
  <c r="N876" i="24"/>
  <c r="N868" i="24"/>
  <c r="N860" i="24"/>
  <c r="N852" i="24"/>
  <c r="N844" i="24"/>
  <c r="N855" i="24"/>
  <c r="N754" i="24"/>
  <c r="N738" i="24"/>
  <c r="N730" i="24"/>
  <c r="N633" i="24"/>
  <c r="N617" i="24"/>
  <c r="N516" i="24"/>
  <c r="N511" i="24"/>
  <c r="N71" i="24"/>
  <c r="N36" i="24"/>
  <c r="N330" i="24"/>
  <c r="N225" i="24"/>
  <c r="N213" i="24"/>
  <c r="N157" i="24"/>
  <c r="N77" i="24"/>
  <c r="N45" i="24"/>
  <c r="N39" i="24"/>
  <c r="N25" i="24"/>
  <c r="N470" i="24"/>
  <c r="N23" i="24"/>
  <c r="N348" i="24"/>
  <c r="N334" i="24"/>
  <c r="N278" i="24"/>
  <c r="N81" i="24"/>
  <c r="N65" i="24"/>
  <c r="N1020" i="24"/>
  <c r="N1004" i="24"/>
  <c r="N988" i="24"/>
  <c r="N896" i="24"/>
  <c r="N818" i="24"/>
  <c r="N912" i="24"/>
  <c r="N575" i="24"/>
  <c r="N30" i="24"/>
  <c r="J3" i="24"/>
  <c r="N1013" i="24"/>
  <c r="N869" i="24"/>
  <c r="N1025" i="24"/>
  <c r="N986" i="24"/>
  <c r="N957" i="24"/>
  <c r="N944" i="24"/>
  <c r="N913" i="24"/>
  <c r="N948" i="24"/>
  <c r="N904" i="24"/>
  <c r="N850" i="24"/>
  <c r="N820" i="24"/>
  <c r="N806" i="24"/>
  <c r="N784" i="24"/>
  <c r="N758" i="24"/>
  <c r="N731" i="24"/>
  <c r="N725" i="24"/>
  <c r="N719" i="24"/>
  <c r="N709" i="24"/>
  <c r="N703" i="24"/>
  <c r="N690" i="24"/>
  <c r="N666" i="24"/>
  <c r="N715" i="24"/>
  <c r="N699" i="24"/>
  <c r="N655" i="24"/>
  <c r="N625" i="24"/>
  <c r="N659" i="24"/>
  <c r="N612" i="24"/>
  <c r="N600" i="24"/>
  <c r="N549" i="24"/>
  <c r="N533" i="24"/>
  <c r="N517" i="24"/>
  <c r="N501" i="24"/>
  <c r="N567" i="24"/>
  <c r="N440" i="24"/>
  <c r="N457" i="24"/>
  <c r="N408" i="24"/>
  <c r="N392" i="24"/>
  <c r="N376" i="24"/>
  <c r="N360" i="24"/>
  <c r="N344" i="24"/>
  <c r="N328" i="24"/>
  <c r="N320" i="24"/>
  <c r="N312" i="24"/>
  <c r="N296" i="24"/>
  <c r="N282" i="24"/>
  <c r="N453" i="24"/>
  <c r="N447" i="24"/>
  <c r="N437" i="24"/>
  <c r="N212" i="24"/>
  <c r="N172" i="24"/>
  <c r="N108" i="24"/>
  <c r="N32" i="24"/>
  <c r="N118" i="24"/>
  <c r="N78" i="24"/>
  <c r="N343" i="24"/>
  <c r="N22" i="24"/>
  <c r="N455" i="24"/>
  <c r="N283" i="24"/>
  <c r="N182" i="24"/>
  <c r="N993" i="24"/>
  <c r="N951" i="24"/>
  <c r="N927" i="24"/>
  <c r="N881" i="24"/>
  <c r="N753" i="24"/>
  <c r="N712" i="24"/>
  <c r="N684" i="24"/>
  <c r="N413" i="24"/>
  <c r="N345" i="24"/>
  <c r="N1005" i="24"/>
  <c r="N614" i="24"/>
  <c r="N562" i="24"/>
  <c r="N704" i="24"/>
  <c r="N241" i="24"/>
  <c r="N125" i="24"/>
  <c r="N93" i="24"/>
  <c r="N761" i="24"/>
  <c r="N397" i="24"/>
  <c r="N349" i="24"/>
  <c r="N254" i="24"/>
  <c r="N313" i="24"/>
  <c r="N281" i="24"/>
  <c r="N33" i="24"/>
  <c r="N574" i="24"/>
  <c r="N1016" i="24"/>
  <c r="N1000" i="24"/>
  <c r="N1007" i="24"/>
  <c r="N979" i="24"/>
  <c r="N972" i="24"/>
  <c r="N909" i="24"/>
  <c r="N918" i="24"/>
  <c r="N893" i="24"/>
  <c r="N888" i="24"/>
  <c r="N872" i="24"/>
  <c r="N864" i="24"/>
  <c r="N856" i="24"/>
  <c r="N848" i="24"/>
  <c r="N808" i="24"/>
  <c r="N832" i="24"/>
  <c r="N794" i="24"/>
  <c r="N778" i="24"/>
  <c r="N766" i="24"/>
  <c r="N742" i="24"/>
  <c r="N713" i="24"/>
  <c r="N697" i="24"/>
  <c r="N689" i="24"/>
  <c r="N691" i="24"/>
  <c r="N681" i="24"/>
  <c r="N628" i="24"/>
  <c r="N563" i="24"/>
  <c r="N595" i="24"/>
  <c r="N615" i="24"/>
  <c r="N579" i="24"/>
  <c r="N572" i="24"/>
  <c r="N565" i="24"/>
  <c r="N559" i="24"/>
  <c r="N553" i="24"/>
  <c r="N548" i="24"/>
  <c r="N543" i="24"/>
  <c r="N537" i="24"/>
  <c r="N532" i="24"/>
  <c r="N527" i="24"/>
  <c r="N521" i="24"/>
  <c r="N505" i="24"/>
  <c r="N500" i="24"/>
  <c r="N468" i="24"/>
  <c r="N545" i="24"/>
  <c r="N529" i="24"/>
  <c r="N513" i="24"/>
  <c r="N497" i="24"/>
  <c r="N477" i="24"/>
  <c r="N406" i="24"/>
  <c r="N294" i="24"/>
  <c r="N258" i="24"/>
  <c r="N250" i="24"/>
  <c r="N242" i="24"/>
  <c r="N219" i="24"/>
  <c r="N203" i="24"/>
  <c r="N195" i="24"/>
  <c r="N187" i="24"/>
  <c r="N179" i="24"/>
  <c r="N171" i="24"/>
  <c r="N155" i="24"/>
  <c r="N147" i="24"/>
  <c r="N139" i="24"/>
  <c r="N131" i="24"/>
  <c r="N123" i="24"/>
  <c r="N115" i="24"/>
  <c r="N107" i="24"/>
  <c r="N99" i="24"/>
  <c r="N91" i="24"/>
  <c r="N64" i="24"/>
  <c r="N48" i="24"/>
  <c r="N183" i="24"/>
  <c r="N119" i="24"/>
  <c r="N439" i="24"/>
  <c r="N178" i="24"/>
  <c r="N146" i="24"/>
  <c r="N114" i="24"/>
  <c r="N47" i="24"/>
  <c r="N134" i="24"/>
  <c r="N90" i="24"/>
  <c r="N27" i="24"/>
  <c r="N20" i="24"/>
  <c r="N14" i="24"/>
  <c r="N198" i="24"/>
  <c r="N1001" i="24"/>
  <c r="N841" i="24"/>
  <c r="N821" i="24"/>
  <c r="N741" i="24"/>
  <c r="N560" i="24"/>
  <c r="N989" i="24"/>
  <c r="N652" i="24"/>
  <c r="N252" i="24"/>
  <c r="N853" i="24"/>
  <c r="N478" i="24"/>
  <c r="N401" i="24"/>
  <c r="N253" i="24"/>
  <c r="N205" i="24"/>
  <c r="N961" i="24"/>
  <c r="N941" i="24"/>
  <c r="N952" i="24"/>
  <c r="N933" i="24"/>
  <c r="N925" i="24"/>
  <c r="N917" i="24"/>
  <c r="N905" i="24"/>
  <c r="N934" i="24"/>
  <c r="N901" i="24"/>
  <c r="N886" i="24"/>
  <c r="N878" i="24"/>
  <c r="N854" i="24"/>
  <c r="N822" i="24"/>
  <c r="N831" i="24"/>
  <c r="N788" i="24"/>
  <c r="N780" i="24"/>
  <c r="N772" i="24"/>
  <c r="N760" i="24"/>
  <c r="N740" i="24"/>
  <c r="N734" i="24"/>
  <c r="N722" i="24"/>
  <c r="N717" i="24"/>
  <c r="N701" i="24"/>
  <c r="N694" i="24"/>
  <c r="N674" i="24"/>
  <c r="N711" i="24"/>
  <c r="N661" i="24"/>
  <c r="N653" i="24"/>
  <c r="N645" i="24"/>
  <c r="N609" i="24"/>
  <c r="N650" i="24"/>
  <c r="N643" i="24"/>
  <c r="N637" i="24"/>
  <c r="N627" i="24"/>
  <c r="N621" i="24"/>
  <c r="N616" i="24"/>
  <c r="N592" i="24"/>
  <c r="N585" i="24"/>
  <c r="N577" i="24"/>
  <c r="N569" i="24"/>
  <c r="N561" i="24"/>
  <c r="N525" i="24"/>
  <c r="N509" i="24"/>
  <c r="N493" i="24"/>
  <c r="N583" i="24"/>
  <c r="N487" i="24"/>
  <c r="N479" i="24"/>
  <c r="N464" i="24"/>
  <c r="N428" i="24"/>
  <c r="N412" i="24"/>
  <c r="N396" i="24"/>
  <c r="N388" i="24"/>
  <c r="N380" i="24"/>
  <c r="N372" i="24"/>
  <c r="N364" i="24"/>
  <c r="N356" i="24"/>
  <c r="N340" i="24"/>
  <c r="N316" i="24"/>
  <c r="N308" i="24"/>
  <c r="N300" i="24"/>
  <c r="N291" i="24"/>
  <c r="N256" i="24"/>
  <c r="N240" i="24"/>
  <c r="N232" i="24"/>
  <c r="N216" i="24"/>
  <c r="N208" i="24"/>
  <c r="N200" i="24"/>
  <c r="N192" i="24"/>
  <c r="N184" i="24"/>
  <c r="N176" i="24"/>
  <c r="N168" i="24"/>
  <c r="N152" i="24"/>
  <c r="N144" i="24"/>
  <c r="N136" i="24"/>
  <c r="N120" i="24"/>
  <c r="N112" i="24"/>
  <c r="N104" i="24"/>
  <c r="N88" i="24"/>
  <c r="N76" i="24"/>
  <c r="N279" i="24"/>
  <c r="N166" i="24"/>
  <c r="N83" i="24"/>
  <c r="N154" i="24"/>
  <c r="N138" i="24"/>
  <c r="N106" i="24"/>
  <c r="N38" i="24"/>
  <c r="N7" i="24"/>
  <c r="N214" i="24"/>
  <c r="N857" i="24"/>
  <c r="N1009" i="24"/>
  <c r="N911" i="24"/>
  <c r="N805" i="24"/>
  <c r="N749" i="24"/>
  <c r="N696" i="24"/>
  <c r="N594" i="24"/>
  <c r="N813" i="24"/>
  <c r="N937" i="24"/>
  <c r="N923" i="24"/>
  <c r="N849" i="24"/>
  <c r="N745" i="24"/>
  <c r="N361" i="24"/>
  <c r="N261" i="24"/>
  <c r="N9" i="24"/>
  <c r="N885" i="24"/>
  <c r="N789" i="24"/>
  <c r="N433" i="24"/>
  <c r="N329" i="24"/>
  <c r="N297" i="24"/>
  <c r="N249" i="24"/>
  <c r="N29" i="24"/>
  <c r="N922" i="24"/>
  <c r="N764" i="24"/>
  <c r="N315" i="24"/>
  <c r="N1023" i="24"/>
  <c r="N999" i="24"/>
  <c r="N974" i="24"/>
  <c r="N982" i="24"/>
  <c r="N887" i="24"/>
  <c r="N900" i="24"/>
  <c r="N863" i="24"/>
  <c r="N1003" i="24"/>
  <c r="N1015" i="24"/>
  <c r="N1011" i="24"/>
  <c r="N942" i="24"/>
  <c r="N980" i="24"/>
  <c r="N932" i="24"/>
  <c r="N916" i="24"/>
  <c r="N910" i="24"/>
  <c r="N946" i="24"/>
  <c r="N938" i="24"/>
  <c r="N914" i="24"/>
  <c r="N891" i="24"/>
  <c r="N871" i="24"/>
  <c r="N867" i="24"/>
  <c r="N828" i="24"/>
  <c r="N798" i="24"/>
  <c r="N782" i="24"/>
  <c r="N843" i="24"/>
  <c r="N823" i="24"/>
  <c r="N762" i="24"/>
  <c r="N768" i="24"/>
  <c r="N732" i="24"/>
  <c r="N693" i="24"/>
  <c r="N685" i="24"/>
  <c r="N683" i="24"/>
  <c r="N667" i="24"/>
  <c r="N647" i="24"/>
  <c r="N687" i="24"/>
  <c r="N677" i="24"/>
  <c r="N651" i="24"/>
  <c r="N623" i="24"/>
  <c r="N597" i="24"/>
  <c r="N607" i="24"/>
  <c r="N593" i="24"/>
  <c r="N573" i="24"/>
  <c r="N555" i="24"/>
  <c r="N539" i="24"/>
  <c r="N523" i="24"/>
  <c r="N507" i="24"/>
  <c r="N491" i="24"/>
  <c r="N483" i="24"/>
  <c r="N603" i="24"/>
  <c r="N587" i="24"/>
  <c r="N465" i="24"/>
  <c r="N475" i="24"/>
  <c r="N461" i="24"/>
  <c r="N471" i="24"/>
  <c r="N431" i="24"/>
  <c r="N421" i="24"/>
  <c r="N415" i="24"/>
  <c r="N383" i="24"/>
  <c r="N403" i="24"/>
  <c r="N371" i="24"/>
  <c r="N339" i="24"/>
  <c r="N307" i="24"/>
  <c r="N194" i="24"/>
  <c r="N130" i="24"/>
  <c r="N40" i="24"/>
  <c r="N24" i="24"/>
  <c r="N8" i="24"/>
  <c r="N174" i="24"/>
  <c r="N142" i="24"/>
  <c r="N110" i="24"/>
  <c r="N445" i="24"/>
  <c r="N243" i="24"/>
  <c r="N222" i="24"/>
  <c r="N429" i="24"/>
  <c r="N327" i="24"/>
  <c r="N251" i="24"/>
  <c r="N218" i="24"/>
  <c r="N202" i="24"/>
  <c r="N186" i="24"/>
  <c r="N170" i="24"/>
  <c r="N67" i="24"/>
  <c r="N28" i="24"/>
  <c r="K2" i="24"/>
  <c r="K4" i="24" s="1"/>
  <c r="K3" i="24"/>
  <c r="N375" i="24"/>
  <c r="N259" i="24"/>
  <c r="N46" i="24"/>
  <c r="H2" i="24"/>
  <c r="H4" i="24" s="1"/>
  <c r="N150" i="24"/>
  <c r="N1019" i="24"/>
  <c r="N987" i="24"/>
  <c r="N964" i="24"/>
  <c r="N995" i="24"/>
  <c r="N960" i="24"/>
  <c r="N920" i="24"/>
  <c r="N940" i="24"/>
  <c r="N953" i="24"/>
  <c r="N926" i="24"/>
  <c r="N839" i="24"/>
  <c r="N835" i="24"/>
  <c r="N790" i="24"/>
  <c r="N774" i="24"/>
  <c r="N898" i="24"/>
  <c r="N875" i="24"/>
  <c r="N811" i="24"/>
  <c r="N803" i="24"/>
  <c r="N752" i="24"/>
  <c r="N744" i="24"/>
  <c r="N736" i="24"/>
  <c r="N728" i="24"/>
  <c r="N748" i="24"/>
  <c r="N695" i="24"/>
  <c r="N671" i="24"/>
  <c r="N679" i="24"/>
  <c r="N663" i="24"/>
  <c r="N631" i="24"/>
  <c r="N601" i="24"/>
  <c r="N591" i="24"/>
  <c r="N557" i="24"/>
  <c r="N547" i="24"/>
  <c r="N531" i="24"/>
  <c r="N515" i="24"/>
  <c r="N499" i="24"/>
  <c r="N611" i="24"/>
  <c r="N605" i="24"/>
  <c r="N589" i="24"/>
  <c r="N485" i="24"/>
  <c r="N463" i="24"/>
  <c r="N481" i="24"/>
  <c r="N459" i="24"/>
  <c r="N448" i="24"/>
  <c r="N399" i="24"/>
  <c r="N319" i="24"/>
  <c r="N467" i="24"/>
  <c r="N264" i="24"/>
  <c r="N248" i="24"/>
  <c r="N387" i="24"/>
  <c r="N355" i="24"/>
  <c r="N323" i="24"/>
  <c r="N295" i="24"/>
  <c r="N267" i="24"/>
  <c r="N226" i="24"/>
  <c r="N210" i="24"/>
  <c r="N162" i="24"/>
  <c r="N98" i="24"/>
  <c r="N75" i="24"/>
  <c r="N59" i="24"/>
  <c r="N43" i="24"/>
  <c r="N190" i="24"/>
  <c r="N158" i="24"/>
  <c r="N126" i="24"/>
  <c r="N94" i="24"/>
  <c r="J2" i="24"/>
  <c r="J4" i="24" s="1"/>
  <c r="N11" i="24"/>
  <c r="N206" i="24"/>
  <c r="N391" i="24"/>
  <c r="N272" i="24"/>
  <c r="N122" i="24"/>
  <c r="N82" i="24"/>
  <c r="N12" i="24"/>
  <c r="N311" i="24"/>
  <c r="N102" i="24"/>
  <c r="N86" i="24"/>
  <c r="N991" i="24"/>
  <c r="N956" i="24"/>
  <c r="N883" i="24"/>
  <c r="N879" i="24"/>
  <c r="N847" i="24"/>
  <c r="N859" i="24"/>
  <c r="N824" i="24"/>
  <c r="N756" i="24"/>
  <c r="N669" i="24"/>
  <c r="N635" i="24"/>
  <c r="N619" i="24"/>
  <c r="N581" i="24"/>
  <c r="N551" i="24"/>
  <c r="N535" i="24"/>
  <c r="N519" i="24"/>
  <c r="N503" i="24"/>
  <c r="N456" i="24"/>
  <c r="N473" i="24"/>
  <c r="N367" i="24"/>
  <c r="N351" i="24"/>
  <c r="N335" i="24"/>
  <c r="N469" i="24"/>
  <c r="N395" i="24"/>
  <c r="N363" i="24"/>
  <c r="N331" i="24"/>
  <c r="N299" i="24"/>
  <c r="N407" i="24"/>
  <c r="N288" i="24"/>
  <c r="N70" i="24"/>
  <c r="N54" i="24"/>
  <c r="N62" i="24"/>
  <c r="N423" i="24"/>
  <c r="N489" i="24"/>
  <c r="G41" i="23"/>
  <c r="I41" i="23" s="1"/>
  <c r="G42" i="23"/>
  <c r="I42" i="23" s="1"/>
  <c r="G43" i="23"/>
  <c r="I43" i="23" s="1"/>
  <c r="G44" i="23"/>
  <c r="I44" i="23" s="1"/>
  <c r="G45" i="23"/>
  <c r="I45" i="23" s="1"/>
  <c r="N2" i="24" l="1"/>
  <c r="C56" i="23"/>
  <c r="D56" i="23"/>
  <c r="E56" i="23"/>
  <c r="F56" i="23"/>
  <c r="C57" i="23"/>
  <c r="D57" i="23"/>
  <c r="E57" i="23"/>
  <c r="F57" i="23"/>
  <c r="B57" i="23"/>
  <c r="B56" i="23"/>
  <c r="C54" i="23"/>
  <c r="D54" i="23"/>
  <c r="E54" i="23"/>
  <c r="F54" i="23"/>
  <c r="C55" i="23"/>
  <c r="D55" i="23"/>
  <c r="E55" i="23"/>
  <c r="F55" i="23"/>
  <c r="B55" i="23"/>
  <c r="B54" i="23"/>
  <c r="C52" i="23"/>
  <c r="D52" i="23"/>
  <c r="E52" i="23"/>
  <c r="F52" i="23"/>
  <c r="C53" i="23"/>
  <c r="D53" i="23"/>
  <c r="E53" i="23"/>
  <c r="F53" i="23"/>
  <c r="B53" i="23"/>
  <c r="B52" i="23"/>
  <c r="B50" i="23"/>
  <c r="C50" i="23"/>
  <c r="D50" i="23"/>
  <c r="E50" i="23"/>
  <c r="F50" i="23"/>
  <c r="B51" i="23"/>
  <c r="C51" i="23"/>
  <c r="D51" i="23"/>
  <c r="E51" i="23"/>
  <c r="F51" i="23"/>
  <c r="C48" i="23"/>
  <c r="D48" i="23"/>
  <c r="E48" i="23"/>
  <c r="F48" i="23"/>
  <c r="C49" i="23"/>
  <c r="D49" i="23"/>
  <c r="E49" i="23"/>
  <c r="F49" i="23"/>
  <c r="B49" i="23"/>
  <c r="B48" i="23"/>
  <c r="F44" i="23"/>
  <c r="C41" i="23"/>
  <c r="D41" i="23"/>
  <c r="E41" i="23"/>
  <c r="F41" i="23"/>
  <c r="C42" i="23"/>
  <c r="D42" i="23"/>
  <c r="E42" i="23"/>
  <c r="F42" i="23"/>
  <c r="C43" i="23"/>
  <c r="D43" i="23"/>
  <c r="E43" i="23"/>
  <c r="F43" i="23"/>
  <c r="C44" i="23"/>
  <c r="D44" i="23"/>
  <c r="E44" i="23"/>
  <c r="C45" i="23"/>
  <c r="D45" i="23"/>
  <c r="E45" i="23"/>
  <c r="F45" i="23"/>
  <c r="B45" i="23"/>
  <c r="B44" i="23"/>
  <c r="B43" i="23"/>
  <c r="B42" i="23"/>
  <c r="B41" i="23"/>
  <c r="J28" i="23" l="1"/>
  <c r="K28" i="23"/>
  <c r="L28" i="23"/>
  <c r="M28" i="23"/>
  <c r="N28" i="23"/>
  <c r="O28" i="23"/>
  <c r="P28" i="23"/>
  <c r="Q28" i="23"/>
  <c r="R28" i="23"/>
  <c r="S28" i="23"/>
  <c r="T28" i="23"/>
  <c r="I28" i="23"/>
  <c r="O16" i="23"/>
  <c r="O15" i="23"/>
  <c r="G14" i="23"/>
  <c r="O14" i="23" s="1"/>
  <c r="G13" i="23"/>
  <c r="O13" i="23" s="1"/>
  <c r="G12" i="23"/>
  <c r="O12" i="23" s="1"/>
  <c r="G11" i="23"/>
  <c r="O11" i="23" s="1"/>
  <c r="G6" i="23"/>
  <c r="O6" i="23" s="1"/>
  <c r="G7" i="23"/>
  <c r="O7" i="23" s="1"/>
  <c r="G8" i="23"/>
  <c r="O8" i="23" s="1"/>
  <c r="G9" i="23"/>
  <c r="O9" i="23" s="1"/>
  <c r="O10" i="23"/>
  <c r="G5" i="23"/>
  <c r="O5" i="23" s="1"/>
  <c r="L52" i="21" l="1"/>
  <c r="K52" i="21"/>
  <c r="N90" i="21" l="1"/>
  <c r="AB39" i="7"/>
  <c r="AB40" i="7" s="1"/>
  <c r="AA39" i="7"/>
  <c r="AA40" i="7" s="1"/>
  <c r="G50" i="21"/>
  <c r="G44" i="21"/>
  <c r="K50" i="21"/>
  <c r="I45" i="21" l="1"/>
  <c r="J45" i="21"/>
  <c r="K45" i="21"/>
  <c r="L45" i="21"/>
  <c r="I46" i="21"/>
  <c r="J46" i="21"/>
  <c r="K46" i="21"/>
  <c r="L46" i="21"/>
  <c r="I47" i="21"/>
  <c r="J47" i="21"/>
  <c r="K47" i="21"/>
  <c r="L47" i="21"/>
  <c r="I48" i="21"/>
  <c r="J48" i="21"/>
  <c r="K48" i="21"/>
  <c r="L48" i="21"/>
  <c r="I49" i="21"/>
  <c r="J49" i="21"/>
  <c r="K49" i="21"/>
  <c r="L49" i="21"/>
  <c r="I50" i="21"/>
  <c r="J50" i="21"/>
  <c r="J44" i="21"/>
  <c r="K44" i="21"/>
  <c r="L44" i="21"/>
  <c r="I44" i="21"/>
  <c r="L50" i="21"/>
  <c r="AK62" i="7"/>
  <c r="AK61" i="7"/>
  <c r="V76" i="7" l="1"/>
  <c r="C15" i="7" s="1"/>
  <c r="AC64" i="7"/>
  <c r="AC65" i="7"/>
  <c r="AE65" i="7"/>
  <c r="S42" i="22" l="1"/>
  <c r="T42" i="22"/>
  <c r="U42" i="22"/>
  <c r="V42" i="22"/>
  <c r="W42" i="22"/>
  <c r="X42" i="22"/>
  <c r="Y42" i="22"/>
  <c r="Z42" i="22"/>
  <c r="AA42" i="22"/>
  <c r="AB42" i="22"/>
  <c r="AC42" i="22"/>
  <c r="AD42" i="22"/>
  <c r="AE42" i="22"/>
  <c r="AF42" i="22"/>
  <c r="AG42" i="22"/>
  <c r="AH42" i="22"/>
  <c r="AI42" i="22"/>
  <c r="AJ42" i="22"/>
  <c r="AK42" i="22"/>
  <c r="AL42" i="22"/>
  <c r="AM42" i="22"/>
  <c r="AN42" i="22"/>
  <c r="AO42" i="22"/>
  <c r="AP42" i="22"/>
  <c r="AQ42" i="22"/>
  <c r="AR42" i="22"/>
  <c r="AS42" i="22"/>
  <c r="AT42" i="22"/>
  <c r="AU42" i="22"/>
  <c r="AV42" i="22"/>
  <c r="AW42" i="22"/>
  <c r="AX42" i="22"/>
  <c r="AY42" i="22"/>
  <c r="AZ42" i="22"/>
  <c r="BA42" i="22"/>
  <c r="BB42" i="22"/>
  <c r="BC42" i="22"/>
  <c r="BD42" i="22"/>
  <c r="BE42" i="22"/>
  <c r="BF42" i="22"/>
  <c r="BG42" i="22"/>
  <c r="BH42" i="22"/>
  <c r="BI42" i="22"/>
  <c r="BJ42" i="22"/>
  <c r="BK42" i="22"/>
  <c r="BL42" i="22"/>
  <c r="BM42" i="22"/>
  <c r="BN42" i="22"/>
  <c r="BO42" i="22"/>
  <c r="BP42" i="22"/>
  <c r="BQ42" i="22"/>
  <c r="BR42" i="22"/>
  <c r="BS42" i="22"/>
  <c r="BT42" i="22"/>
  <c r="BU42" i="22"/>
  <c r="BV42" i="22"/>
  <c r="BW42" i="22"/>
  <c r="BX42" i="22"/>
  <c r="BY42" i="22"/>
  <c r="BZ42" i="22"/>
  <c r="CA42" i="22"/>
  <c r="CB42" i="22"/>
  <c r="CC42" i="22"/>
  <c r="CD42" i="22"/>
  <c r="CE42" i="22"/>
  <c r="CF42" i="22"/>
  <c r="CG42" i="22"/>
  <c r="CH42" i="22"/>
  <c r="CI42" i="22"/>
  <c r="CJ42" i="22"/>
  <c r="CK42" i="22"/>
  <c r="CL42" i="22"/>
  <c r="CM42" i="22"/>
  <c r="CN42" i="22"/>
  <c r="CO42" i="22"/>
  <c r="CP42" i="22"/>
  <c r="CQ42" i="22"/>
  <c r="CR42" i="22"/>
  <c r="CS42" i="22"/>
  <c r="CT42" i="22"/>
  <c r="CU42" i="22"/>
  <c r="CV42" i="22"/>
  <c r="CW42" i="22"/>
  <c r="CX42" i="22"/>
  <c r="S43" i="22"/>
  <c r="T43" i="22"/>
  <c r="U43" i="22"/>
  <c r="V43" i="22"/>
  <c r="W43" i="22"/>
  <c r="X43" i="22"/>
  <c r="Y43" i="22"/>
  <c r="Z43" i="22"/>
  <c r="AA43" i="22"/>
  <c r="AB43" i="22"/>
  <c r="AC43" i="22"/>
  <c r="AD43" i="22"/>
  <c r="AE43" i="22"/>
  <c r="AF43" i="22"/>
  <c r="AG43" i="22"/>
  <c r="AH43" i="22"/>
  <c r="AI43" i="22"/>
  <c r="AJ43" i="22"/>
  <c r="AK43" i="22"/>
  <c r="AL43" i="22"/>
  <c r="AM43" i="22"/>
  <c r="AN43" i="22"/>
  <c r="AO43" i="22"/>
  <c r="AP43" i="22"/>
  <c r="AQ43" i="22"/>
  <c r="AR43" i="22"/>
  <c r="AS43" i="22"/>
  <c r="AT43" i="22"/>
  <c r="AU43" i="22"/>
  <c r="AV43" i="22"/>
  <c r="AW43" i="22"/>
  <c r="AX43" i="22"/>
  <c r="AY43" i="22"/>
  <c r="AZ43" i="22"/>
  <c r="BA43" i="22"/>
  <c r="BB43" i="22"/>
  <c r="BC43" i="22"/>
  <c r="BD43" i="22"/>
  <c r="BE43" i="22"/>
  <c r="BF43" i="22"/>
  <c r="BG43" i="22"/>
  <c r="BH43" i="22"/>
  <c r="BI43" i="22"/>
  <c r="BJ43" i="22"/>
  <c r="BK43" i="22"/>
  <c r="BL43" i="22"/>
  <c r="BM43" i="22"/>
  <c r="BN43" i="22"/>
  <c r="BO43" i="22"/>
  <c r="BP43" i="22"/>
  <c r="BQ43" i="22"/>
  <c r="BR43" i="22"/>
  <c r="BS43" i="22"/>
  <c r="BT43" i="22"/>
  <c r="BU43" i="22"/>
  <c r="BV43" i="22"/>
  <c r="BW43" i="22"/>
  <c r="BX43" i="22"/>
  <c r="BY43" i="22"/>
  <c r="BZ43" i="22"/>
  <c r="CA43" i="22"/>
  <c r="CB43" i="22"/>
  <c r="CC43" i="22"/>
  <c r="CD43" i="22"/>
  <c r="CE43" i="22"/>
  <c r="CF43" i="22"/>
  <c r="CG43" i="22"/>
  <c r="CH43" i="22"/>
  <c r="CI43" i="22"/>
  <c r="CJ43" i="22"/>
  <c r="CK43" i="22"/>
  <c r="CL43" i="22"/>
  <c r="CM43" i="22"/>
  <c r="CN43" i="22"/>
  <c r="CO43" i="22"/>
  <c r="CP43" i="22"/>
  <c r="CQ43" i="22"/>
  <c r="CR43" i="22"/>
  <c r="CS43" i="22"/>
  <c r="CT43" i="22"/>
  <c r="CU43" i="22"/>
  <c r="CV43" i="22"/>
  <c r="CW43" i="22"/>
  <c r="CX43" i="22"/>
  <c r="S44" i="22"/>
  <c r="T44" i="22"/>
  <c r="U44" i="22"/>
  <c r="V44" i="22"/>
  <c r="W44" i="22"/>
  <c r="X44" i="22"/>
  <c r="Y44" i="22"/>
  <c r="Z44" i="22"/>
  <c r="AA44" i="22"/>
  <c r="AB44" i="22"/>
  <c r="AC44" i="22"/>
  <c r="AD44" i="22"/>
  <c r="AE44" i="22"/>
  <c r="AF44" i="22"/>
  <c r="AG44" i="22"/>
  <c r="AH44" i="22"/>
  <c r="AI44" i="22"/>
  <c r="AJ44" i="22"/>
  <c r="AK44" i="22"/>
  <c r="AL44" i="22"/>
  <c r="AM44" i="22"/>
  <c r="AN44" i="22"/>
  <c r="AO44" i="22"/>
  <c r="AP44" i="22"/>
  <c r="AQ44" i="22"/>
  <c r="AR44" i="22"/>
  <c r="AS44" i="22"/>
  <c r="AT44" i="22"/>
  <c r="AU44" i="22"/>
  <c r="AV44" i="22"/>
  <c r="AW44" i="22"/>
  <c r="AX44" i="22"/>
  <c r="AY44" i="22"/>
  <c r="AZ44" i="22"/>
  <c r="BA44" i="22"/>
  <c r="BB44" i="22"/>
  <c r="BC44" i="22"/>
  <c r="BD44" i="22"/>
  <c r="BE44" i="22"/>
  <c r="BF44" i="22"/>
  <c r="BG44" i="22"/>
  <c r="BH44" i="22"/>
  <c r="BI44" i="22"/>
  <c r="BJ44" i="22"/>
  <c r="BK44" i="22"/>
  <c r="BL44" i="22"/>
  <c r="BM44" i="22"/>
  <c r="BN44" i="22"/>
  <c r="BO44" i="22"/>
  <c r="BP44" i="22"/>
  <c r="BQ44" i="22"/>
  <c r="BR44" i="22"/>
  <c r="BS44" i="22"/>
  <c r="BT44" i="22"/>
  <c r="BU44" i="22"/>
  <c r="BV44" i="22"/>
  <c r="BW44" i="22"/>
  <c r="BX44" i="22"/>
  <c r="BY44" i="22"/>
  <c r="BZ44" i="22"/>
  <c r="CA44" i="22"/>
  <c r="CB44" i="22"/>
  <c r="CC44" i="22"/>
  <c r="CD44" i="22"/>
  <c r="CE44" i="22"/>
  <c r="CF44" i="22"/>
  <c r="CG44" i="22"/>
  <c r="CH44" i="22"/>
  <c r="CI44" i="22"/>
  <c r="CJ44" i="22"/>
  <c r="CK44" i="22"/>
  <c r="CL44" i="22"/>
  <c r="CM44" i="22"/>
  <c r="CN44" i="22"/>
  <c r="CO44" i="22"/>
  <c r="CP44" i="22"/>
  <c r="CQ44" i="22"/>
  <c r="CR44" i="22"/>
  <c r="CS44" i="22"/>
  <c r="CT44" i="22"/>
  <c r="CU44" i="22"/>
  <c r="CV44" i="22"/>
  <c r="CW44" i="22"/>
  <c r="CX44" i="22"/>
  <c r="S45" i="22"/>
  <c r="T45" i="22"/>
  <c r="U45" i="22"/>
  <c r="V45" i="22"/>
  <c r="W45" i="22"/>
  <c r="X45" i="22"/>
  <c r="Y45" i="22"/>
  <c r="Z45" i="22"/>
  <c r="AA45" i="22"/>
  <c r="AB45" i="22"/>
  <c r="AC45" i="22"/>
  <c r="AD45" i="22"/>
  <c r="AE45" i="22"/>
  <c r="AF45" i="22"/>
  <c r="AG45" i="22"/>
  <c r="AH45" i="22"/>
  <c r="AI45" i="22"/>
  <c r="AJ45" i="22"/>
  <c r="AK45" i="22"/>
  <c r="AL45" i="22"/>
  <c r="AM45" i="22"/>
  <c r="AN45" i="22"/>
  <c r="AO45" i="22"/>
  <c r="AP45" i="22"/>
  <c r="AQ45" i="22"/>
  <c r="AR45" i="22"/>
  <c r="AS45" i="22"/>
  <c r="AT45" i="22"/>
  <c r="AU45" i="22"/>
  <c r="AV45" i="22"/>
  <c r="AW45" i="22"/>
  <c r="AX45" i="22"/>
  <c r="AY45" i="22"/>
  <c r="AZ45" i="22"/>
  <c r="BA45" i="22"/>
  <c r="BB45" i="22"/>
  <c r="BC45" i="22"/>
  <c r="BD45" i="22"/>
  <c r="BE45" i="22"/>
  <c r="BF45" i="22"/>
  <c r="BG45" i="22"/>
  <c r="BH45" i="22"/>
  <c r="BI45" i="22"/>
  <c r="BJ45" i="22"/>
  <c r="BK45" i="22"/>
  <c r="BL45" i="22"/>
  <c r="BM45" i="22"/>
  <c r="BN45" i="22"/>
  <c r="BO45" i="22"/>
  <c r="BP45" i="22"/>
  <c r="BQ45" i="22"/>
  <c r="BR45" i="22"/>
  <c r="BS45" i="22"/>
  <c r="BT45" i="22"/>
  <c r="BU45" i="22"/>
  <c r="BV45" i="22"/>
  <c r="BW45" i="22"/>
  <c r="BX45" i="22"/>
  <c r="BY45" i="22"/>
  <c r="BZ45" i="22"/>
  <c r="CA45" i="22"/>
  <c r="CB45" i="22"/>
  <c r="CC45" i="22"/>
  <c r="CD45" i="22"/>
  <c r="CE45" i="22"/>
  <c r="CF45" i="22"/>
  <c r="CG45" i="22"/>
  <c r="CH45" i="22"/>
  <c r="CI45" i="22"/>
  <c r="CJ45" i="22"/>
  <c r="CK45" i="22"/>
  <c r="CL45" i="22"/>
  <c r="CM45" i="22"/>
  <c r="CN45" i="22"/>
  <c r="CO45" i="22"/>
  <c r="CP45" i="22"/>
  <c r="CQ45" i="22"/>
  <c r="CR45" i="22"/>
  <c r="CS45" i="22"/>
  <c r="CT45" i="22"/>
  <c r="CU45" i="22"/>
  <c r="CV45" i="22"/>
  <c r="CW45" i="22"/>
  <c r="CX45" i="22"/>
  <c r="S46" i="22"/>
  <c r="T46" i="22"/>
  <c r="U46" i="22"/>
  <c r="V46" i="22"/>
  <c r="W46" i="22"/>
  <c r="X46" i="22"/>
  <c r="Y46" i="22"/>
  <c r="Z46" i="22"/>
  <c r="AA46" i="22"/>
  <c r="AB46" i="22"/>
  <c r="AC46" i="22"/>
  <c r="AD46" i="22"/>
  <c r="AE46" i="22"/>
  <c r="AF46" i="22"/>
  <c r="AG46" i="22"/>
  <c r="AH46" i="22"/>
  <c r="AI46" i="22"/>
  <c r="AJ46" i="22"/>
  <c r="AK46" i="22"/>
  <c r="AL46" i="22"/>
  <c r="AM46" i="22"/>
  <c r="AN46" i="22"/>
  <c r="AO46" i="22"/>
  <c r="AP46" i="22"/>
  <c r="AQ46" i="22"/>
  <c r="AR46" i="22"/>
  <c r="AS46" i="22"/>
  <c r="AT46" i="22"/>
  <c r="AU46" i="22"/>
  <c r="AV46" i="22"/>
  <c r="AW46" i="22"/>
  <c r="AX46" i="22"/>
  <c r="AY46" i="22"/>
  <c r="AZ46" i="22"/>
  <c r="BA46" i="22"/>
  <c r="BB46" i="22"/>
  <c r="BC46" i="22"/>
  <c r="BD46" i="22"/>
  <c r="BE46" i="22"/>
  <c r="BF46" i="22"/>
  <c r="BG46" i="22"/>
  <c r="BH46" i="22"/>
  <c r="BI46" i="22"/>
  <c r="BJ46" i="22"/>
  <c r="BK46" i="22"/>
  <c r="BL46" i="22"/>
  <c r="BM46" i="22"/>
  <c r="BN46" i="22"/>
  <c r="BO46" i="22"/>
  <c r="BP46" i="22"/>
  <c r="BQ46" i="22"/>
  <c r="BR46" i="22"/>
  <c r="BS46" i="22"/>
  <c r="BT46" i="22"/>
  <c r="BU46" i="22"/>
  <c r="BV46" i="22"/>
  <c r="BW46" i="22"/>
  <c r="BX46" i="22"/>
  <c r="BY46" i="22"/>
  <c r="BZ46" i="22"/>
  <c r="CA46" i="22"/>
  <c r="CB46" i="22"/>
  <c r="CC46" i="22"/>
  <c r="CD46" i="22"/>
  <c r="CE46" i="22"/>
  <c r="CF46" i="22"/>
  <c r="CG46" i="22"/>
  <c r="CH46" i="22"/>
  <c r="CI46" i="22"/>
  <c r="CJ46" i="22"/>
  <c r="CK46" i="22"/>
  <c r="CL46" i="22"/>
  <c r="CM46" i="22"/>
  <c r="CN46" i="22"/>
  <c r="CO46" i="22"/>
  <c r="CP46" i="22"/>
  <c r="CQ46" i="22"/>
  <c r="CR46" i="22"/>
  <c r="CS46" i="22"/>
  <c r="CT46" i="22"/>
  <c r="CU46" i="22"/>
  <c r="CV46" i="22"/>
  <c r="CW46" i="22"/>
  <c r="CX46" i="22"/>
  <c r="R46" i="22"/>
  <c r="R45" i="22"/>
  <c r="I24" i="22"/>
  <c r="R44" i="22"/>
  <c r="R43" i="22"/>
  <c r="R42" i="22"/>
  <c r="S37" i="22"/>
  <c r="T37" i="22"/>
  <c r="U37" i="22"/>
  <c r="V37" i="22"/>
  <c r="W37" i="22"/>
  <c r="X37" i="22"/>
  <c r="Y37" i="22"/>
  <c r="Z37" i="22"/>
  <c r="AA37" i="22"/>
  <c r="AB37" i="22"/>
  <c r="AC37" i="22"/>
  <c r="AD37" i="22"/>
  <c r="AE37" i="22"/>
  <c r="AF37" i="22"/>
  <c r="AG37" i="22"/>
  <c r="AH37" i="22"/>
  <c r="AI37" i="22"/>
  <c r="AJ37" i="22"/>
  <c r="AK37" i="22"/>
  <c r="AL37" i="22"/>
  <c r="AM37" i="22"/>
  <c r="AN37" i="22"/>
  <c r="AO37" i="22"/>
  <c r="AP37" i="22"/>
  <c r="AQ37" i="22"/>
  <c r="AR37" i="22"/>
  <c r="AS37" i="22"/>
  <c r="AT37" i="22"/>
  <c r="AU37" i="22"/>
  <c r="AV37" i="22"/>
  <c r="AW37" i="22"/>
  <c r="AX37" i="22"/>
  <c r="AY37" i="22"/>
  <c r="AZ37" i="22"/>
  <c r="BA37" i="22"/>
  <c r="BB37" i="22"/>
  <c r="BC37" i="22"/>
  <c r="BD37" i="22"/>
  <c r="BE37" i="22"/>
  <c r="BF37" i="22"/>
  <c r="BG37" i="22"/>
  <c r="BH37" i="22"/>
  <c r="BI37" i="22"/>
  <c r="BJ37" i="22"/>
  <c r="BK37" i="22"/>
  <c r="BL37" i="22"/>
  <c r="BM37" i="22"/>
  <c r="BN37" i="22"/>
  <c r="BO37" i="22"/>
  <c r="BP37" i="22"/>
  <c r="BQ37" i="22"/>
  <c r="BR37" i="22"/>
  <c r="BS37" i="22"/>
  <c r="BT37" i="22"/>
  <c r="BU37" i="22"/>
  <c r="BV37" i="22"/>
  <c r="BW37" i="22"/>
  <c r="BX37" i="22"/>
  <c r="BY37" i="22"/>
  <c r="BZ37" i="22"/>
  <c r="CA37" i="22"/>
  <c r="CB37" i="22"/>
  <c r="CC37" i="22"/>
  <c r="CD37" i="22"/>
  <c r="CE37" i="22"/>
  <c r="CF37" i="22"/>
  <c r="CG37" i="22"/>
  <c r="CH37" i="22"/>
  <c r="CI37" i="22"/>
  <c r="CJ37" i="22"/>
  <c r="CK37" i="22"/>
  <c r="CL37" i="22"/>
  <c r="CM37" i="22"/>
  <c r="CN37" i="22"/>
  <c r="CO37" i="22"/>
  <c r="CP37" i="22"/>
  <c r="CQ37" i="22"/>
  <c r="CR37" i="22"/>
  <c r="CS37" i="22"/>
  <c r="CT37" i="22"/>
  <c r="CU37" i="22"/>
  <c r="CV37" i="22"/>
  <c r="CW37" i="22"/>
  <c r="CX37" i="22"/>
  <c r="S38" i="22"/>
  <c r="T38" i="22"/>
  <c r="U38" i="22"/>
  <c r="V38" i="22"/>
  <c r="W38" i="22"/>
  <c r="X38" i="22"/>
  <c r="Y38" i="22"/>
  <c r="Z38" i="22"/>
  <c r="AA38" i="22"/>
  <c r="AB38" i="22"/>
  <c r="AC38" i="22"/>
  <c r="AD38" i="22"/>
  <c r="AE38" i="22"/>
  <c r="AF38" i="22"/>
  <c r="AG38" i="22"/>
  <c r="AH38" i="22"/>
  <c r="AI38" i="22"/>
  <c r="AJ38" i="22"/>
  <c r="AK38" i="22"/>
  <c r="AL38" i="22"/>
  <c r="AM38" i="22"/>
  <c r="AN38" i="22"/>
  <c r="AO38" i="22"/>
  <c r="AP38" i="22"/>
  <c r="AQ38" i="22"/>
  <c r="AR38" i="22"/>
  <c r="AS38" i="22"/>
  <c r="AT38" i="22"/>
  <c r="AU38" i="22"/>
  <c r="AV38" i="22"/>
  <c r="AW38" i="22"/>
  <c r="AX38" i="22"/>
  <c r="AY38" i="22"/>
  <c r="AZ38" i="22"/>
  <c r="BA38" i="22"/>
  <c r="BB38" i="22"/>
  <c r="BC38" i="22"/>
  <c r="BD38" i="22"/>
  <c r="BE38" i="22"/>
  <c r="BF38" i="22"/>
  <c r="BG38" i="22"/>
  <c r="BH38" i="22"/>
  <c r="BI38" i="22"/>
  <c r="BJ38" i="22"/>
  <c r="BK38" i="22"/>
  <c r="BL38" i="22"/>
  <c r="BM38" i="22"/>
  <c r="BN38" i="22"/>
  <c r="BO38" i="22"/>
  <c r="BP38" i="22"/>
  <c r="BQ38" i="22"/>
  <c r="BR38" i="22"/>
  <c r="BS38" i="22"/>
  <c r="BT38" i="22"/>
  <c r="BU38" i="22"/>
  <c r="BV38" i="22"/>
  <c r="BW38" i="22"/>
  <c r="BX38" i="22"/>
  <c r="BY38" i="22"/>
  <c r="BZ38" i="22"/>
  <c r="CA38" i="22"/>
  <c r="CB38" i="22"/>
  <c r="CC38" i="22"/>
  <c r="CD38" i="22"/>
  <c r="CE38" i="22"/>
  <c r="CF38" i="22"/>
  <c r="CG38" i="22"/>
  <c r="CH38" i="22"/>
  <c r="CI38" i="22"/>
  <c r="CJ38" i="22"/>
  <c r="CK38" i="22"/>
  <c r="CL38" i="22"/>
  <c r="CM38" i="22"/>
  <c r="CN38" i="22"/>
  <c r="CO38" i="22"/>
  <c r="CP38" i="22"/>
  <c r="CQ38" i="22"/>
  <c r="CR38" i="22"/>
  <c r="CS38" i="22"/>
  <c r="CT38" i="22"/>
  <c r="CU38" i="22"/>
  <c r="CV38" i="22"/>
  <c r="CW38" i="22"/>
  <c r="CX38" i="22"/>
  <c r="S39" i="22"/>
  <c r="T39" i="22"/>
  <c r="U39" i="22"/>
  <c r="V39" i="22"/>
  <c r="W39" i="22"/>
  <c r="X39" i="22"/>
  <c r="Y39" i="22"/>
  <c r="Z39" i="22"/>
  <c r="AA39" i="22"/>
  <c r="AB39" i="22"/>
  <c r="AC39" i="22"/>
  <c r="AD39" i="22"/>
  <c r="AE39" i="22"/>
  <c r="AF39" i="22"/>
  <c r="AG39" i="22"/>
  <c r="AH39" i="22"/>
  <c r="AI39" i="22"/>
  <c r="AJ39" i="22"/>
  <c r="AK39" i="22"/>
  <c r="AL39" i="22"/>
  <c r="AM39" i="22"/>
  <c r="AN39" i="22"/>
  <c r="AO39" i="22"/>
  <c r="AP39" i="22"/>
  <c r="AQ39" i="22"/>
  <c r="AR39" i="22"/>
  <c r="AS39" i="22"/>
  <c r="AT39" i="22"/>
  <c r="AU39" i="22"/>
  <c r="AV39" i="22"/>
  <c r="AW39" i="22"/>
  <c r="AX39" i="22"/>
  <c r="AY39" i="22"/>
  <c r="AZ39" i="22"/>
  <c r="BA39" i="22"/>
  <c r="BB39" i="22"/>
  <c r="BC39" i="22"/>
  <c r="BD39" i="22"/>
  <c r="BE39" i="22"/>
  <c r="BF39" i="22"/>
  <c r="BG39" i="22"/>
  <c r="BH39" i="22"/>
  <c r="BI39" i="22"/>
  <c r="BJ39" i="22"/>
  <c r="BK39" i="22"/>
  <c r="BL39" i="22"/>
  <c r="BM39" i="22"/>
  <c r="BN39" i="22"/>
  <c r="BO39" i="22"/>
  <c r="BP39" i="22"/>
  <c r="BQ39" i="22"/>
  <c r="BR39" i="22"/>
  <c r="BS39" i="22"/>
  <c r="BT39" i="22"/>
  <c r="BU39" i="22"/>
  <c r="BV39" i="22"/>
  <c r="BW39" i="22"/>
  <c r="BX39" i="22"/>
  <c r="BY39" i="22"/>
  <c r="BZ39" i="22"/>
  <c r="CA39" i="22"/>
  <c r="CB39" i="22"/>
  <c r="CC39" i="22"/>
  <c r="CD39" i="22"/>
  <c r="CE39" i="22"/>
  <c r="CF39" i="22"/>
  <c r="CG39" i="22"/>
  <c r="CH39" i="22"/>
  <c r="CI39" i="22"/>
  <c r="CJ39" i="22"/>
  <c r="CK39" i="22"/>
  <c r="CL39" i="22"/>
  <c r="CM39" i="22"/>
  <c r="CN39" i="22"/>
  <c r="CO39" i="22"/>
  <c r="CP39" i="22"/>
  <c r="CQ39" i="22"/>
  <c r="CR39" i="22"/>
  <c r="CS39" i="22"/>
  <c r="CT39" i="22"/>
  <c r="CU39" i="22"/>
  <c r="CV39" i="22"/>
  <c r="CW39" i="22"/>
  <c r="CX39" i="22"/>
  <c r="S40" i="22"/>
  <c r="T40" i="22"/>
  <c r="U40" i="22"/>
  <c r="V40" i="22"/>
  <c r="W40" i="22"/>
  <c r="X40" i="22"/>
  <c r="Y40" i="22"/>
  <c r="Z40" i="22"/>
  <c r="AA40" i="22"/>
  <c r="AB40" i="22"/>
  <c r="AC40" i="22"/>
  <c r="AD40" i="22"/>
  <c r="AE40" i="22"/>
  <c r="AF40" i="22"/>
  <c r="AG40" i="22"/>
  <c r="AH40" i="22"/>
  <c r="AI40" i="22"/>
  <c r="AJ40" i="22"/>
  <c r="AK40" i="22"/>
  <c r="AL40" i="22"/>
  <c r="AM40" i="22"/>
  <c r="AN40" i="22"/>
  <c r="AO40" i="22"/>
  <c r="AP40" i="22"/>
  <c r="AQ40" i="22"/>
  <c r="AR40" i="22"/>
  <c r="AS40" i="22"/>
  <c r="AT40" i="22"/>
  <c r="AU40" i="22"/>
  <c r="AV40" i="22"/>
  <c r="AW40" i="22"/>
  <c r="AX40" i="22"/>
  <c r="AY40" i="22"/>
  <c r="AZ40" i="22"/>
  <c r="BA40" i="22"/>
  <c r="BB40" i="22"/>
  <c r="BC40" i="22"/>
  <c r="BD40" i="22"/>
  <c r="BE40" i="22"/>
  <c r="BF40" i="22"/>
  <c r="BG40" i="22"/>
  <c r="BH40" i="22"/>
  <c r="BI40" i="22"/>
  <c r="BJ40" i="22"/>
  <c r="BK40" i="22"/>
  <c r="BL40" i="22"/>
  <c r="BM40" i="22"/>
  <c r="BN40" i="22"/>
  <c r="BO40" i="22"/>
  <c r="BP40" i="22"/>
  <c r="BQ40" i="22"/>
  <c r="BR40" i="22"/>
  <c r="BS40" i="22"/>
  <c r="BT40" i="22"/>
  <c r="BU40" i="22"/>
  <c r="BV40" i="22"/>
  <c r="BW40" i="22"/>
  <c r="BX40" i="22"/>
  <c r="BY40" i="22"/>
  <c r="BZ40" i="22"/>
  <c r="CA40" i="22"/>
  <c r="CB40" i="22"/>
  <c r="CC40" i="22"/>
  <c r="CD40" i="22"/>
  <c r="CE40" i="22"/>
  <c r="CF40" i="22"/>
  <c r="CG40" i="22"/>
  <c r="CH40" i="22"/>
  <c r="CI40" i="22"/>
  <c r="CJ40" i="22"/>
  <c r="CK40" i="22"/>
  <c r="CL40" i="22"/>
  <c r="CM40" i="22"/>
  <c r="CN40" i="22"/>
  <c r="CO40" i="22"/>
  <c r="CP40" i="22"/>
  <c r="CQ40" i="22"/>
  <c r="CR40" i="22"/>
  <c r="CS40" i="22"/>
  <c r="CT40" i="22"/>
  <c r="CU40" i="22"/>
  <c r="CV40" i="22"/>
  <c r="CW40" i="22"/>
  <c r="CX40" i="22"/>
  <c r="R38" i="22"/>
  <c r="R37" i="22"/>
  <c r="R40" i="22"/>
  <c r="R39" i="22"/>
  <c r="I34" i="22"/>
  <c r="I33" i="22"/>
  <c r="I32" i="22"/>
  <c r="I31" i="22"/>
  <c r="I30" i="22"/>
  <c r="I29" i="22"/>
  <c r="I27" i="22"/>
  <c r="I28" i="22"/>
  <c r="I26" i="22"/>
  <c r="I25" i="22"/>
  <c r="I18" i="22"/>
  <c r="I5" i="22"/>
  <c r="I6" i="22"/>
  <c r="I7" i="22"/>
  <c r="I8" i="22"/>
  <c r="I9" i="22"/>
  <c r="I10" i="22"/>
  <c r="I11" i="22"/>
  <c r="I12" i="22"/>
  <c r="I13" i="22"/>
  <c r="I14" i="22"/>
  <c r="I15" i="22"/>
  <c r="I16" i="22"/>
  <c r="I17" i="22"/>
  <c r="I4" i="22"/>
  <c r="C36" i="22"/>
  <c r="D36" i="22" s="1"/>
  <c r="E36" i="22" s="1"/>
  <c r="F36" i="22" s="1"/>
  <c r="G36" i="22" s="1"/>
  <c r="H36" i="22" s="1"/>
  <c r="I36" i="22" s="1"/>
  <c r="J36" i="22" s="1"/>
  <c r="K36" i="22" s="1"/>
  <c r="L36" i="22" s="1"/>
  <c r="M36" i="22" s="1"/>
  <c r="N36" i="22" s="1"/>
  <c r="O36" i="22" s="1"/>
  <c r="P36" i="22" s="1"/>
  <c r="Q36" i="22" s="1"/>
  <c r="R36" i="22" s="1"/>
  <c r="S36" i="22" s="1"/>
  <c r="T36" i="22" s="1"/>
  <c r="U36" i="22" s="1"/>
  <c r="V36" i="22" s="1"/>
  <c r="W36" i="22" s="1"/>
  <c r="X36" i="22" s="1"/>
  <c r="Y36" i="22" s="1"/>
  <c r="Z36" i="22" s="1"/>
  <c r="AA36" i="22" s="1"/>
  <c r="AB36" i="22" s="1"/>
  <c r="AC36" i="22" s="1"/>
  <c r="AD36" i="22" s="1"/>
  <c r="AE36" i="22" s="1"/>
  <c r="AF36" i="22" s="1"/>
  <c r="AG36" i="22" s="1"/>
  <c r="AH36" i="22" s="1"/>
  <c r="AI36" i="22" s="1"/>
  <c r="AJ36" i="22" s="1"/>
  <c r="AK36" i="22" s="1"/>
  <c r="AL36" i="22" s="1"/>
  <c r="AM36" i="22" s="1"/>
  <c r="AN36" i="22" s="1"/>
  <c r="AO36" i="22" s="1"/>
  <c r="AP36" i="22" s="1"/>
  <c r="AQ36" i="22" s="1"/>
  <c r="AR36" i="22" s="1"/>
  <c r="AS36" i="22" s="1"/>
  <c r="AT36" i="22" s="1"/>
  <c r="AU36" i="22" s="1"/>
  <c r="AV36" i="22" s="1"/>
  <c r="AW36" i="22" s="1"/>
  <c r="AX36" i="22" s="1"/>
  <c r="AY36" i="22" s="1"/>
  <c r="AZ36" i="22" s="1"/>
  <c r="BA36" i="22" s="1"/>
  <c r="BB36" i="22" s="1"/>
  <c r="BC36" i="22" s="1"/>
  <c r="BD36" i="22" s="1"/>
  <c r="BE36" i="22" s="1"/>
  <c r="BF36" i="22" s="1"/>
  <c r="BG36" i="22" s="1"/>
  <c r="BH36" i="22" s="1"/>
  <c r="BI36" i="22" s="1"/>
  <c r="BJ36" i="22" s="1"/>
  <c r="BK36" i="22" s="1"/>
  <c r="BL36" i="22" s="1"/>
  <c r="BM36" i="22" s="1"/>
  <c r="BN36" i="22" s="1"/>
  <c r="BO36" i="22" s="1"/>
  <c r="BP36" i="22" s="1"/>
  <c r="BQ36" i="22" s="1"/>
  <c r="BR36" i="22" s="1"/>
  <c r="BS36" i="22" s="1"/>
  <c r="BT36" i="22" s="1"/>
  <c r="BU36" i="22" s="1"/>
  <c r="BV36" i="22" s="1"/>
  <c r="BW36" i="22" s="1"/>
  <c r="BX36" i="22" s="1"/>
  <c r="BY36" i="22" s="1"/>
  <c r="BZ36" i="22" s="1"/>
  <c r="CA36" i="22" s="1"/>
  <c r="CB36" i="22" s="1"/>
  <c r="CC36" i="22" s="1"/>
  <c r="CD36" i="22" s="1"/>
  <c r="CE36" i="22" s="1"/>
  <c r="CF36" i="22" s="1"/>
  <c r="CG36" i="22" s="1"/>
  <c r="CH36" i="22" s="1"/>
  <c r="CI36" i="22" s="1"/>
  <c r="CJ36" i="22" s="1"/>
  <c r="CK36" i="22" s="1"/>
  <c r="CL36" i="22" s="1"/>
  <c r="CM36" i="22" s="1"/>
  <c r="CN36" i="22" s="1"/>
  <c r="CO36" i="22" s="1"/>
  <c r="CP36" i="22" s="1"/>
  <c r="CQ36" i="22" s="1"/>
  <c r="CR36" i="22" s="1"/>
  <c r="CS36" i="22" s="1"/>
  <c r="CT36" i="22" s="1"/>
  <c r="CU36" i="22" s="1"/>
  <c r="CV36" i="22" s="1"/>
  <c r="CW36" i="22" s="1"/>
  <c r="CX36" i="22" s="1"/>
  <c r="V64" i="7"/>
  <c r="W43" i="7" l="1"/>
  <c r="R93" i="7" l="1"/>
  <c r="S93" i="7" s="1"/>
  <c r="T93" i="7" s="1"/>
  <c r="U93" i="7" s="1"/>
  <c r="V93" i="7" s="1"/>
  <c r="W93" i="7" s="1"/>
  <c r="X93" i="7" s="1"/>
  <c r="Y93" i="7" s="1"/>
  <c r="Z93" i="7" s="1"/>
  <c r="AA93" i="7" s="1"/>
  <c r="AB93" i="7" s="1"/>
  <c r="AC93" i="7" s="1"/>
  <c r="AD93" i="7" s="1"/>
  <c r="AE93" i="7" s="1"/>
  <c r="AF93" i="7" s="1"/>
  <c r="AG93" i="7" s="1"/>
  <c r="Y65" i="7"/>
  <c r="Y64" i="7"/>
  <c r="I4" i="7" s="1"/>
  <c r="E30" i="7" s="1"/>
  <c r="V65" i="7"/>
  <c r="S65" i="7"/>
  <c r="AC87" i="7"/>
  <c r="E26" i="7" s="1"/>
  <c r="E23" i="7"/>
  <c r="E20" i="7"/>
  <c r="AC80" i="7"/>
  <c r="E19" i="7" s="1"/>
  <c r="AC79" i="7"/>
  <c r="E18" i="7" s="1"/>
  <c r="AC77" i="7"/>
  <c r="E16" i="7" s="1"/>
  <c r="AC76" i="7"/>
  <c r="E15" i="7" s="1"/>
  <c r="AC72" i="7"/>
  <c r="E10" i="7" s="1"/>
  <c r="H11" i="7" s="1"/>
  <c r="AC69" i="7"/>
  <c r="E8" i="7" s="1"/>
  <c r="H8" i="7" s="1"/>
  <c r="Y87" i="7"/>
  <c r="D26" i="7" s="1"/>
  <c r="D23" i="7"/>
  <c r="D20" i="7"/>
  <c r="Y80" i="7"/>
  <c r="D19" i="7" s="1"/>
  <c r="Y79" i="7"/>
  <c r="D18" i="7" s="1"/>
  <c r="Y77" i="7"/>
  <c r="D16" i="7" s="1"/>
  <c r="Y76" i="7"/>
  <c r="D15" i="7" s="1"/>
  <c r="Y72" i="7"/>
  <c r="D10" i="7" s="1"/>
  <c r="Y69" i="7"/>
  <c r="D8" i="7" s="1"/>
  <c r="V77" i="7"/>
  <c r="V79" i="7"/>
  <c r="C18" i="7" s="1"/>
  <c r="V80" i="7"/>
  <c r="C23" i="7"/>
  <c r="H23" i="7" s="1"/>
  <c r="V87" i="7"/>
  <c r="C26" i="7" s="1"/>
  <c r="V72" i="7"/>
  <c r="V69" i="7"/>
  <c r="S69" i="7"/>
  <c r="I5" i="7" l="1"/>
  <c r="BA109" i="7" s="1"/>
  <c r="BB109" i="7" s="1"/>
  <c r="BC109" i="7" s="1"/>
  <c r="BD109" i="7" s="1"/>
  <c r="BE109" i="7" s="1"/>
  <c r="BF109" i="7" s="1"/>
  <c r="BG109" i="7" s="1"/>
  <c r="BH109" i="7" s="1"/>
  <c r="BI109" i="7" s="1"/>
  <c r="BJ109" i="7" s="1"/>
  <c r="BK109" i="7" s="1"/>
  <c r="BL109" i="7" s="1"/>
  <c r="BM109" i="7" s="1"/>
  <c r="BN109" i="7" s="1"/>
  <c r="BO109" i="7" s="1"/>
  <c r="BP109" i="7" s="1"/>
  <c r="BQ109" i="7" s="1"/>
  <c r="BR109" i="7" s="1"/>
  <c r="BS109" i="7" s="1"/>
  <c r="BT109" i="7" s="1"/>
  <c r="BU109" i="7" s="1"/>
  <c r="BV109" i="7" s="1"/>
  <c r="BW109" i="7" s="1"/>
  <c r="BX109" i="7" s="1"/>
  <c r="BY109" i="7" s="1"/>
  <c r="BZ109" i="7" s="1"/>
  <c r="CA109" i="7" s="1"/>
  <c r="CB109" i="7" s="1"/>
  <c r="CC109" i="7" s="1"/>
  <c r="CD109" i="7" s="1"/>
  <c r="CE109" i="7" s="1"/>
  <c r="CF109" i="7" s="1"/>
  <c r="CG109" i="7" s="1"/>
  <c r="CH109" i="7" s="1"/>
  <c r="CI109" i="7" s="1"/>
  <c r="CJ109" i="7" s="1"/>
  <c r="CK109" i="7" s="1"/>
  <c r="CL109" i="7" s="1"/>
  <c r="CM109" i="7" s="1"/>
  <c r="CN109" i="7" s="1"/>
  <c r="CO109" i="7" s="1"/>
  <c r="CP109" i="7" s="1"/>
  <c r="CQ109" i="7" s="1"/>
  <c r="CR109" i="7" s="1"/>
  <c r="CS109" i="7" s="1"/>
  <c r="CT109" i="7" s="1"/>
  <c r="CU109" i="7" s="1"/>
  <c r="CV109" i="7" s="1"/>
  <c r="CW109" i="7" s="1"/>
  <c r="CX109" i="7" s="1"/>
  <c r="CY109" i="7" s="1"/>
  <c r="CZ109" i="7" s="1"/>
  <c r="DA109" i="7" s="1"/>
  <c r="DB109" i="7" s="1"/>
  <c r="DC109" i="7" s="1"/>
  <c r="DD109" i="7" s="1"/>
  <c r="DE109" i="7" s="1"/>
  <c r="DF109" i="7" s="1"/>
  <c r="DG109" i="7" s="1"/>
  <c r="DH109" i="7" s="1"/>
  <c r="DI109" i="7" s="1"/>
  <c r="DJ109" i="7" s="1"/>
  <c r="DK109" i="7" s="1"/>
  <c r="DL109" i="7" s="1"/>
  <c r="DM109" i="7" s="1"/>
  <c r="D5" i="7"/>
  <c r="C16" i="7"/>
  <c r="AE78" i="7"/>
  <c r="AE77" i="7"/>
  <c r="C20" i="7"/>
  <c r="G20" i="7" s="1"/>
  <c r="H20" i="7" s="1"/>
  <c r="AE82" i="7"/>
  <c r="AG98" i="7" s="1"/>
  <c r="C5" i="7"/>
  <c r="E5" i="7"/>
  <c r="H12" i="7"/>
  <c r="H14" i="7"/>
  <c r="C8" i="7"/>
  <c r="AE70" i="7"/>
  <c r="AG94" i="7" s="1"/>
  <c r="C10" i="7"/>
  <c r="AE76" i="7"/>
  <c r="AG96" i="7" s="1"/>
  <c r="C19" i="7"/>
  <c r="AE80" i="7"/>
  <c r="D4" i="7"/>
  <c r="AE64" i="7"/>
  <c r="C4" i="7"/>
  <c r="E4" i="7"/>
  <c r="AE73" i="7"/>
  <c r="AG95" i="7" s="1"/>
  <c r="AE86" i="7"/>
  <c r="AE83" i="7"/>
  <c r="AE88" i="7"/>
  <c r="AG100" i="7" s="1"/>
  <c r="AE89" i="7"/>
  <c r="AE71" i="7"/>
  <c r="AE85" i="7"/>
  <c r="AG99" i="7" s="1"/>
  <c r="AE74" i="7"/>
  <c r="AH93" i="7"/>
  <c r="AE79" i="7"/>
  <c r="U55" i="7"/>
  <c r="U54" i="7"/>
  <c r="X54" i="7" s="1"/>
  <c r="U52" i="7"/>
  <c r="U51" i="7"/>
  <c r="X51" i="7" s="1"/>
  <c r="U50" i="7"/>
  <c r="U48" i="7"/>
  <c r="U47" i="7"/>
  <c r="X47" i="7" s="1"/>
  <c r="U46" i="7"/>
  <c r="X46" i="7" s="1"/>
  <c r="U44" i="7"/>
  <c r="U43" i="7"/>
  <c r="X43" i="7" s="1"/>
  <c r="U42" i="7"/>
  <c r="X42" i="7" s="1"/>
  <c r="U38" i="7"/>
  <c r="U39" i="7"/>
  <c r="U40" i="7"/>
  <c r="Q109" i="7" l="1"/>
  <c r="R109" i="7" s="1"/>
  <c r="S109" i="7" s="1"/>
  <c r="T109" i="7" s="1"/>
  <c r="U109" i="7" s="1"/>
  <c r="V109" i="7" s="1"/>
  <c r="W109" i="7" s="1"/>
  <c r="X109" i="7" s="1"/>
  <c r="Y109" i="7" s="1"/>
  <c r="Z109" i="7" s="1"/>
  <c r="AA109" i="7" s="1"/>
  <c r="AB109" i="7" s="1"/>
  <c r="AC109" i="7" s="1"/>
  <c r="AD109" i="7" s="1"/>
  <c r="AE109" i="7" s="1"/>
  <c r="AF109" i="7" s="1"/>
  <c r="AG109" i="7" s="1"/>
  <c r="AH109" i="7" s="1"/>
  <c r="AI109" i="7" s="1"/>
  <c r="AJ109" i="7" s="1"/>
  <c r="AK109" i="7" s="1"/>
  <c r="AL109" i="7" s="1"/>
  <c r="AM109" i="7" s="1"/>
  <c r="AN109" i="7" s="1"/>
  <c r="AO109" i="7" s="1"/>
  <c r="AP109" i="7" s="1"/>
  <c r="AQ109" i="7" s="1"/>
  <c r="AR109" i="7" s="1"/>
  <c r="AS109" i="7" s="1"/>
  <c r="AT109" i="7" s="1"/>
  <c r="AU109" i="7" s="1"/>
  <c r="AV109" i="7" s="1"/>
  <c r="AW109" i="7" s="1"/>
  <c r="AX109" i="7" s="1"/>
  <c r="AY109" i="7" s="1"/>
  <c r="AZ109" i="7" s="1"/>
  <c r="J43" i="23"/>
  <c r="J52" i="21"/>
  <c r="J44" i="23"/>
  <c r="X52" i="7"/>
  <c r="J42" i="23"/>
  <c r="I52" i="21"/>
  <c r="J45" i="23"/>
  <c r="X55" i="7"/>
  <c r="AI93" i="7"/>
  <c r="AH94" i="7"/>
  <c r="AH95" i="7"/>
  <c r="AH96" i="7"/>
  <c r="AH100" i="7"/>
  <c r="AH98" i="7"/>
  <c r="AH99" i="7"/>
  <c r="AJ93" i="7" l="1"/>
  <c r="AI94" i="7"/>
  <c r="AI95" i="7"/>
  <c r="AI96" i="7"/>
  <c r="AI98" i="7"/>
  <c r="AI100" i="7"/>
  <c r="AI99" i="7"/>
  <c r="AK93" i="7" l="1"/>
  <c r="AJ99" i="7"/>
  <c r="AJ100" i="7"/>
  <c r="AJ98" i="7"/>
  <c r="AJ95" i="7"/>
  <c r="AJ94" i="7"/>
  <c r="AJ96" i="7"/>
  <c r="AL93" i="7" l="1"/>
  <c r="AK94" i="7"/>
  <c r="AK95" i="7"/>
  <c r="AK96" i="7"/>
  <c r="AK100" i="7"/>
  <c r="AK99" i="7"/>
  <c r="AK98" i="7"/>
  <c r="AM93" i="7" l="1"/>
  <c r="AL94" i="7"/>
  <c r="AL95" i="7"/>
  <c r="AL96" i="7"/>
  <c r="AL99" i="7"/>
  <c r="AL98" i="7"/>
  <c r="AL100" i="7"/>
  <c r="AN93" i="7" l="1"/>
  <c r="AM94" i="7"/>
  <c r="AM95" i="7"/>
  <c r="AM96" i="7"/>
  <c r="AM100" i="7"/>
  <c r="AM98" i="7"/>
  <c r="AM99" i="7"/>
  <c r="AO93" i="7" l="1"/>
  <c r="AN94" i="7"/>
  <c r="AN96" i="7"/>
  <c r="AN100" i="7"/>
  <c r="AN99" i="7"/>
  <c r="AN95" i="7"/>
  <c r="AN98" i="7"/>
  <c r="AP93" i="7" l="1"/>
  <c r="AO94" i="7"/>
  <c r="AO95" i="7"/>
  <c r="AO96" i="7"/>
  <c r="AO100" i="7"/>
  <c r="AO99" i="7"/>
  <c r="AO98" i="7"/>
  <c r="AQ93" i="7" l="1"/>
  <c r="AP94" i="7"/>
  <c r="AP95" i="7"/>
  <c r="AP96" i="7"/>
  <c r="AP99" i="7"/>
  <c r="AP100" i="7"/>
  <c r="AP98" i="7"/>
  <c r="AR93" i="7" l="1"/>
  <c r="AQ94" i="7"/>
  <c r="AQ95" i="7"/>
  <c r="AQ96" i="7"/>
  <c r="AQ100" i="7"/>
  <c r="AQ99" i="7"/>
  <c r="AQ98" i="7"/>
  <c r="AS93" i="7" l="1"/>
  <c r="AR100" i="7"/>
  <c r="AR98" i="7"/>
  <c r="AR99" i="7"/>
  <c r="AR94" i="7"/>
  <c r="AR96" i="7"/>
  <c r="AR95" i="7"/>
  <c r="AT93" i="7" l="1"/>
  <c r="AS94" i="7"/>
  <c r="AS95" i="7"/>
  <c r="AS96" i="7"/>
  <c r="AS100" i="7"/>
  <c r="AS99" i="7"/>
  <c r="AS98" i="7"/>
  <c r="AU93" i="7" l="1"/>
  <c r="AT94" i="7"/>
  <c r="AT95" i="7"/>
  <c r="AT96" i="7"/>
  <c r="AT98" i="7"/>
  <c r="AT100" i="7"/>
  <c r="AT99" i="7"/>
  <c r="AV93" i="7" l="1"/>
  <c r="AU94" i="7"/>
  <c r="AU95" i="7"/>
  <c r="AU96" i="7"/>
  <c r="AU99" i="7"/>
  <c r="AU100" i="7"/>
  <c r="AU98" i="7"/>
  <c r="AW93" i="7" l="1"/>
  <c r="AV95" i="7"/>
  <c r="AV99" i="7"/>
  <c r="AV98" i="7"/>
  <c r="AV94" i="7"/>
  <c r="AV96" i="7"/>
  <c r="AV100" i="7"/>
  <c r="AX93" i="7" l="1"/>
  <c r="AW94" i="7"/>
  <c r="AW95" i="7"/>
  <c r="AW96" i="7"/>
  <c r="AW100" i="7"/>
  <c r="AW99" i="7"/>
  <c r="AW98" i="7"/>
  <c r="AY93" i="7" l="1"/>
  <c r="AX94" i="7"/>
  <c r="AX95" i="7"/>
  <c r="AX100" i="7"/>
  <c r="AX98" i="7"/>
  <c r="AX96" i="7"/>
  <c r="AX99" i="7"/>
  <c r="AZ93" i="7" l="1"/>
  <c r="AY94" i="7"/>
  <c r="AY95" i="7"/>
  <c r="AY100" i="7"/>
  <c r="AY99" i="7"/>
  <c r="AY98" i="7"/>
  <c r="AY96" i="7"/>
  <c r="BA93" i="7" l="1"/>
  <c r="AZ96" i="7"/>
  <c r="AZ99" i="7"/>
  <c r="AZ100" i="7"/>
  <c r="AZ98" i="7"/>
  <c r="AZ95" i="7"/>
  <c r="AZ94" i="7"/>
  <c r="BB93" i="7" l="1"/>
  <c r="BA94" i="7"/>
  <c r="BA95" i="7"/>
  <c r="BA96" i="7"/>
  <c r="BA100" i="7"/>
  <c r="BA99" i="7"/>
  <c r="BA98" i="7"/>
  <c r="BC93" i="7" l="1"/>
  <c r="BB94" i="7"/>
  <c r="BB95" i="7"/>
  <c r="BB96" i="7"/>
  <c r="BB100" i="7"/>
  <c r="BB99" i="7"/>
  <c r="BB98" i="7"/>
  <c r="BD93" i="7" l="1"/>
  <c r="BC94" i="7"/>
  <c r="BC95" i="7"/>
  <c r="BC100" i="7"/>
  <c r="BC98" i="7"/>
  <c r="BC96" i="7"/>
  <c r="BC99" i="7"/>
  <c r="BE93" i="7" l="1"/>
  <c r="BD94" i="7"/>
  <c r="BD98" i="7"/>
  <c r="BD96" i="7"/>
  <c r="BD95" i="7"/>
  <c r="BD100" i="7"/>
  <c r="BD99" i="7"/>
  <c r="BF93" i="7" l="1"/>
  <c r="BE94" i="7"/>
  <c r="BE95" i="7"/>
  <c r="BE96" i="7"/>
  <c r="BE100" i="7"/>
  <c r="BE99" i="7"/>
  <c r="BE98" i="7"/>
  <c r="BG93" i="7" l="1"/>
  <c r="BF100" i="7"/>
  <c r="BF96" i="7"/>
  <c r="BF94" i="7"/>
  <c r="BF99" i="7"/>
  <c r="BF95" i="7"/>
  <c r="BF98" i="7"/>
  <c r="BG96" i="7" l="1"/>
  <c r="BG95" i="7"/>
  <c r="BG98" i="7"/>
  <c r="BG100" i="7"/>
  <c r="BG94" i="7"/>
  <c r="BH93" i="7"/>
  <c r="BG99" i="7"/>
  <c r="BH94" i="7" l="1"/>
  <c r="BH95" i="7"/>
  <c r="BH96" i="7"/>
  <c r="BH100" i="7"/>
  <c r="BH99" i="7"/>
  <c r="BH98" i="7"/>
  <c r="BI93" i="7"/>
  <c r="BJ93" i="7" l="1"/>
  <c r="BI95" i="7"/>
  <c r="BI98" i="7"/>
  <c r="BI94" i="7"/>
  <c r="BI99" i="7"/>
  <c r="BI96" i="7"/>
  <c r="BI100" i="7"/>
  <c r="BK93" i="7" l="1"/>
  <c r="BJ94" i="7"/>
  <c r="BJ99" i="7"/>
  <c r="BJ100" i="7"/>
  <c r="BJ95" i="7"/>
  <c r="BJ98" i="7"/>
  <c r="BJ96" i="7"/>
  <c r="BL93" i="7" l="1"/>
  <c r="BK100" i="7"/>
  <c r="BK96" i="7"/>
  <c r="BK99" i="7"/>
  <c r="BK94" i="7"/>
  <c r="BK95" i="7"/>
  <c r="BK98" i="7"/>
  <c r="BM93" i="7" l="1"/>
  <c r="BL94" i="7"/>
  <c r="BL95" i="7"/>
  <c r="BL96" i="7"/>
  <c r="BL100" i="7"/>
  <c r="BL99" i="7"/>
  <c r="BL98" i="7"/>
  <c r="BN93" i="7" l="1"/>
  <c r="BM96" i="7"/>
  <c r="BM95" i="7"/>
  <c r="BM98" i="7"/>
  <c r="BM100" i="7"/>
  <c r="BM94" i="7"/>
  <c r="BM99" i="7"/>
  <c r="BO93" i="7" l="1"/>
  <c r="BN95" i="7"/>
  <c r="BN98" i="7"/>
  <c r="BN94" i="7"/>
  <c r="BN99" i="7"/>
  <c r="BN96" i="7"/>
  <c r="BN100" i="7"/>
  <c r="BP93" i="7" l="1"/>
  <c r="BO94" i="7"/>
  <c r="BO99" i="7"/>
  <c r="BO100" i="7"/>
  <c r="BO98" i="7"/>
  <c r="BO95" i="7"/>
  <c r="BO96" i="7"/>
  <c r="BQ93" i="7" l="1"/>
  <c r="BP94" i="7"/>
  <c r="BP95" i="7"/>
  <c r="BP96" i="7"/>
  <c r="BP100" i="7"/>
  <c r="BP99" i="7"/>
  <c r="BP98" i="7"/>
  <c r="BR93" i="7" l="1"/>
  <c r="BQ100" i="7"/>
  <c r="BQ96" i="7"/>
  <c r="BQ94" i="7"/>
  <c r="BQ99" i="7"/>
  <c r="BQ95" i="7"/>
  <c r="BQ98" i="7"/>
  <c r="BS93" i="7" l="1"/>
  <c r="BR96" i="7"/>
  <c r="BR95" i="7"/>
  <c r="BR98" i="7"/>
  <c r="BR100" i="7"/>
  <c r="BR94" i="7"/>
  <c r="BR99" i="7"/>
  <c r="BT93" i="7" l="1"/>
  <c r="BS95" i="7"/>
  <c r="BS98" i="7"/>
  <c r="BS94" i="7"/>
  <c r="BS99" i="7"/>
  <c r="BS96" i="7"/>
  <c r="BS100" i="7"/>
  <c r="BU93" i="7" l="1"/>
  <c r="BT94" i="7"/>
  <c r="BT95" i="7"/>
  <c r="BT96" i="7"/>
  <c r="BT100" i="7"/>
  <c r="BT99" i="7"/>
  <c r="BT98" i="7"/>
  <c r="BV93" i="7" l="1"/>
  <c r="BU94" i="7"/>
  <c r="BU99" i="7"/>
  <c r="BU100" i="7"/>
  <c r="BU95" i="7"/>
  <c r="BU98" i="7"/>
  <c r="BU96" i="7"/>
  <c r="BW93" i="7" l="1"/>
  <c r="BV100" i="7"/>
  <c r="BV96" i="7"/>
  <c r="BV99" i="7"/>
  <c r="BV94" i="7"/>
  <c r="BV98" i="7"/>
  <c r="BV95" i="7"/>
  <c r="BX93" i="7" l="1"/>
  <c r="BW96" i="7"/>
  <c r="BW95" i="7"/>
  <c r="BW98" i="7"/>
  <c r="BW100" i="7"/>
  <c r="BW94" i="7"/>
  <c r="BW99" i="7"/>
  <c r="BY93" i="7" l="1"/>
  <c r="BX94" i="7"/>
  <c r="BX95" i="7"/>
  <c r="BX96" i="7"/>
  <c r="BX100" i="7"/>
  <c r="BX99" i="7"/>
  <c r="BX98" i="7"/>
  <c r="BZ93" i="7" l="1"/>
  <c r="BY95" i="7"/>
  <c r="BY98" i="7"/>
  <c r="BY94" i="7"/>
  <c r="BY99" i="7"/>
  <c r="BY96" i="7"/>
  <c r="BY100" i="7"/>
  <c r="Y38" i="7"/>
  <c r="X38" i="7"/>
  <c r="Y37" i="7"/>
  <c r="Y42" i="7"/>
  <c r="Y41" i="7"/>
  <c r="CA93" i="7" l="1"/>
  <c r="BZ94" i="7"/>
  <c r="BZ99" i="7"/>
  <c r="BZ100" i="7"/>
  <c r="BZ98" i="7"/>
  <c r="BZ95" i="7"/>
  <c r="BZ96" i="7"/>
  <c r="CB93" i="7" l="1"/>
  <c r="CA100" i="7"/>
  <c r="CA96" i="7"/>
  <c r="CA94" i="7"/>
  <c r="CA99" i="7"/>
  <c r="CA95" i="7"/>
  <c r="CA98" i="7"/>
  <c r="CC93" i="7" l="1"/>
  <c r="CB94" i="7"/>
  <c r="CB95" i="7"/>
  <c r="CB96" i="7"/>
  <c r="CB100" i="7"/>
  <c r="CB99" i="7"/>
  <c r="CB98" i="7"/>
  <c r="CD93" i="7" l="1"/>
  <c r="CC96" i="7"/>
  <c r="CC95" i="7"/>
  <c r="CC98" i="7"/>
  <c r="CC100" i="7"/>
  <c r="CC94" i="7"/>
  <c r="CC99" i="7"/>
  <c r="CE93" i="7" l="1"/>
  <c r="CD95" i="7"/>
  <c r="CD98" i="7"/>
  <c r="CD94" i="7"/>
  <c r="CD99" i="7"/>
  <c r="CD96" i="7"/>
  <c r="CD100" i="7"/>
  <c r="CF93" i="7" l="1"/>
  <c r="CE94" i="7"/>
  <c r="CE99" i="7"/>
  <c r="CE100" i="7"/>
  <c r="CE95" i="7"/>
  <c r="CE98" i="7"/>
  <c r="CE96" i="7"/>
  <c r="CG93" i="7" l="1"/>
  <c r="CF94" i="7"/>
  <c r="CF95" i="7"/>
  <c r="CF96" i="7"/>
  <c r="CF100" i="7"/>
  <c r="CF99" i="7"/>
  <c r="CF98" i="7"/>
  <c r="CH93" i="7" l="1"/>
  <c r="CG100" i="7"/>
  <c r="CG96" i="7"/>
  <c r="CG99" i="7"/>
  <c r="CG94" i="7"/>
  <c r="CG95" i="7"/>
  <c r="CG98" i="7"/>
  <c r="CI93" i="7" l="1"/>
  <c r="CH96" i="7"/>
  <c r="CH95" i="7"/>
  <c r="CH98" i="7"/>
  <c r="CH100" i="7"/>
  <c r="CH94" i="7"/>
  <c r="CH99" i="7"/>
  <c r="CJ93" i="7" l="1"/>
  <c r="CI95" i="7"/>
  <c r="CI98" i="7"/>
  <c r="CI94" i="7"/>
  <c r="CI99" i="7"/>
  <c r="CI96" i="7"/>
  <c r="CI100" i="7"/>
  <c r="CK93" i="7" l="1"/>
  <c r="CJ94" i="7"/>
  <c r="CJ95" i="7"/>
  <c r="CJ96" i="7"/>
  <c r="CJ100" i="7"/>
  <c r="CJ99" i="7"/>
  <c r="CJ98" i="7"/>
  <c r="CL93" i="7" l="1"/>
  <c r="CK94" i="7"/>
  <c r="CK99" i="7"/>
  <c r="CK100" i="7"/>
  <c r="CK98" i="7"/>
  <c r="CK95" i="7"/>
  <c r="CK96" i="7"/>
  <c r="V16" i="7"/>
  <c r="W16" i="7"/>
  <c r="W15" i="7"/>
  <c r="V15" i="7"/>
  <c r="U15" i="7"/>
  <c r="V14" i="7"/>
  <c r="W14" i="7"/>
  <c r="V13" i="7"/>
  <c r="U13" i="7"/>
  <c r="V18" i="7"/>
  <c r="W18" i="7"/>
  <c r="V19" i="7"/>
  <c r="W19" i="7"/>
  <c r="W17" i="7"/>
  <c r="V17" i="7"/>
  <c r="U17" i="7"/>
  <c r="V22" i="7"/>
  <c r="W22" i="7"/>
  <c r="W21" i="7"/>
  <c r="V21" i="7"/>
  <c r="U20" i="7"/>
  <c r="V32" i="7"/>
  <c r="W32" i="7"/>
  <c r="V33" i="7"/>
  <c r="W33" i="7"/>
  <c r="W31" i="7"/>
  <c r="V31" i="7"/>
  <c r="U31" i="7"/>
  <c r="W28" i="7"/>
  <c r="V29" i="7"/>
  <c r="W29" i="7"/>
  <c r="V30" i="7"/>
  <c r="W30" i="7"/>
  <c r="V28" i="7"/>
  <c r="U28" i="7"/>
  <c r="V26" i="7"/>
  <c r="W26" i="7"/>
  <c r="V27" i="7"/>
  <c r="W27" i="7"/>
  <c r="W25" i="7"/>
  <c r="V25" i="7"/>
  <c r="U25" i="7"/>
  <c r="CM93" i="7" l="1"/>
  <c r="CL100" i="7"/>
  <c r="CL96" i="7"/>
  <c r="CL94" i="7"/>
  <c r="CL99" i="7"/>
  <c r="CL95" i="7"/>
  <c r="CL98" i="7"/>
  <c r="W54" i="7"/>
  <c r="V54" i="7"/>
  <c r="V51" i="7"/>
  <c r="W51" i="7"/>
  <c r="V50" i="7"/>
  <c r="V47" i="7"/>
  <c r="W47" i="7"/>
  <c r="V46" i="7"/>
  <c r="V43" i="7"/>
  <c r="V42" i="7"/>
  <c r="W50" i="7"/>
  <c r="W46" i="7"/>
  <c r="W42" i="7"/>
  <c r="CN93" i="7" l="1"/>
  <c r="CM96" i="7"/>
  <c r="CM95" i="7"/>
  <c r="CM98" i="7"/>
  <c r="CM100" i="7"/>
  <c r="CM99" i="7"/>
  <c r="CM94" i="7"/>
  <c r="CO93" i="7" l="1"/>
  <c r="CN94" i="7"/>
  <c r="CN95" i="7"/>
  <c r="CN96" i="7"/>
  <c r="CN100" i="7"/>
  <c r="CN99" i="7"/>
  <c r="CN98" i="7"/>
  <c r="CP93" i="7" l="1"/>
  <c r="CO95" i="7"/>
  <c r="CO98" i="7"/>
  <c r="CO94" i="7"/>
  <c r="CO99" i="7"/>
  <c r="CO96" i="7"/>
  <c r="CO100" i="7"/>
  <c r="CQ93" i="7" l="1"/>
  <c r="CP94" i="7"/>
  <c r="CP99" i="7"/>
  <c r="CP100" i="7"/>
  <c r="CP95" i="7"/>
  <c r="CP98" i="7"/>
  <c r="CP96" i="7"/>
  <c r="CR93" i="7" l="1"/>
  <c r="CQ100" i="7"/>
  <c r="CQ96" i="7"/>
  <c r="CQ99" i="7"/>
  <c r="CQ94" i="7"/>
  <c r="CQ95" i="7"/>
  <c r="CQ98" i="7"/>
  <c r="CS93" i="7" l="1"/>
  <c r="CR94" i="7"/>
  <c r="CR95" i="7"/>
  <c r="CR96" i="7"/>
  <c r="CR100" i="7"/>
  <c r="CR99" i="7"/>
  <c r="CR98" i="7"/>
  <c r="CT93" i="7" l="1"/>
  <c r="CS96" i="7"/>
  <c r="CS95" i="7"/>
  <c r="CS98" i="7"/>
  <c r="CS100" i="7"/>
  <c r="CS94" i="7"/>
  <c r="CS99" i="7"/>
  <c r="CU93" i="7" l="1"/>
  <c r="CT95" i="7"/>
  <c r="CT98" i="7"/>
  <c r="CT94" i="7"/>
  <c r="CT99" i="7"/>
  <c r="CT96" i="7"/>
  <c r="CT100" i="7"/>
  <c r="CV93" i="7" l="1"/>
  <c r="CU94" i="7"/>
  <c r="CU99" i="7"/>
  <c r="CU100" i="7"/>
  <c r="CU98" i="7"/>
  <c r="CU95" i="7"/>
  <c r="CU96" i="7"/>
  <c r="CW93" i="7" l="1"/>
  <c r="CV94" i="7"/>
  <c r="CV95" i="7"/>
  <c r="CV96" i="7"/>
  <c r="CV100" i="7"/>
  <c r="CV99" i="7"/>
  <c r="CV98" i="7"/>
  <c r="CX93" i="7" l="1"/>
  <c r="CW100" i="7"/>
  <c r="CW96" i="7"/>
  <c r="CW98" i="7"/>
  <c r="CW94" i="7"/>
  <c r="CW99" i="7"/>
  <c r="CW95" i="7"/>
  <c r="CY93" i="7" l="1"/>
  <c r="CX96" i="7"/>
  <c r="CX98" i="7"/>
  <c r="CX95" i="7"/>
  <c r="CX100" i="7"/>
  <c r="CX94" i="7"/>
  <c r="CX99" i="7"/>
  <c r="CZ93" i="7" l="1"/>
  <c r="CY95" i="7"/>
  <c r="CY94" i="7"/>
  <c r="CY99" i="7"/>
  <c r="CY96" i="7"/>
  <c r="CY98" i="7"/>
  <c r="CY100" i="7"/>
  <c r="DA93" i="7" l="1"/>
  <c r="CZ94" i="7"/>
  <c r="CZ95" i="7"/>
  <c r="CZ96" i="7"/>
  <c r="CZ100" i="7"/>
  <c r="CZ99" i="7"/>
  <c r="CZ98" i="7"/>
  <c r="DA94" i="7" l="1"/>
  <c r="DA99" i="7"/>
  <c r="DA100" i="7"/>
  <c r="DA98" i="7"/>
  <c r="DA95" i="7"/>
  <c r="DB93" i="7"/>
  <c r="DA96" i="7"/>
  <c r="DB100" i="7" l="1"/>
  <c r="DB98" i="7"/>
  <c r="DB96" i="7"/>
  <c r="DB99" i="7"/>
  <c r="DB94" i="7"/>
  <c r="DB95" i="7"/>
  <c r="DC93" i="7"/>
  <c r="DC96" i="7" l="1"/>
  <c r="DC95" i="7"/>
  <c r="DD93" i="7"/>
  <c r="DC98" i="7"/>
  <c r="DC100" i="7"/>
  <c r="DC94" i="7"/>
  <c r="DC99" i="7"/>
  <c r="DD94" i="7" l="1"/>
  <c r="DD95" i="7"/>
  <c r="DD96" i="7"/>
  <c r="DD100" i="7"/>
  <c r="DD99" i="7"/>
  <c r="DE93" i="7"/>
  <c r="DD98" i="7"/>
  <c r="DF93" i="7" l="1"/>
  <c r="DE95" i="7"/>
  <c r="DE94" i="7"/>
  <c r="DE99" i="7"/>
  <c r="DE98" i="7"/>
  <c r="DE96" i="7"/>
  <c r="DE100" i="7"/>
  <c r="DG93" i="7" l="1"/>
  <c r="DF94" i="7"/>
  <c r="DF99" i="7"/>
  <c r="DF98" i="7"/>
  <c r="DF100" i="7"/>
  <c r="DF95" i="7"/>
  <c r="DF96" i="7"/>
  <c r="DH93" i="7" l="1"/>
  <c r="DG100" i="7"/>
  <c r="DG96" i="7"/>
  <c r="DG94" i="7"/>
  <c r="DG99" i="7"/>
  <c r="DG98" i="7"/>
  <c r="DG95" i="7"/>
  <c r="DI93" i="7" l="1"/>
  <c r="DH94" i="7"/>
  <c r="DH95" i="7"/>
  <c r="DH96" i="7"/>
  <c r="DH100" i="7"/>
  <c r="DH99" i="7"/>
  <c r="DH98" i="7"/>
  <c r="DJ93" i="7" l="1"/>
  <c r="DI96" i="7"/>
  <c r="DI95" i="7"/>
  <c r="DI98" i="7"/>
  <c r="DI100" i="7"/>
  <c r="DI94" i="7"/>
  <c r="DI99" i="7"/>
  <c r="DK93" i="7" l="1"/>
  <c r="DJ95" i="7"/>
  <c r="DJ98" i="7"/>
  <c r="DJ94" i="7"/>
  <c r="DJ99" i="7"/>
  <c r="DJ96" i="7"/>
  <c r="DJ100" i="7"/>
  <c r="DL93" i="7" l="1"/>
  <c r="DK94" i="7"/>
  <c r="DK99" i="7"/>
  <c r="DK100" i="7"/>
  <c r="DK95" i="7"/>
  <c r="DK98" i="7"/>
  <c r="DK96" i="7"/>
  <c r="DM93" i="7" l="1"/>
  <c r="DL94" i="7"/>
  <c r="DL95" i="7"/>
  <c r="DL96" i="7"/>
  <c r="DL100" i="7"/>
  <c r="DL99" i="7"/>
  <c r="DL98" i="7"/>
  <c r="DM100" i="7" l="1"/>
  <c r="DM96" i="7"/>
  <c r="DM98" i="7"/>
  <c r="DM99" i="7"/>
  <c r="DM94" i="7"/>
  <c r="DM95" i="7"/>
</calcChain>
</file>

<file path=xl/comments1.xml><?xml version="1.0" encoding="utf-8"?>
<comments xmlns="http://schemas.openxmlformats.org/spreadsheetml/2006/main">
  <authors>
    <author>Chaitra Gopalappa</author>
  </authors>
  <commentList>
    <comment ref="D41" authorId="0" shapeId="0">
      <text>
        <r>
          <rPr>
            <b/>
            <sz val="9"/>
            <color indexed="81"/>
            <rFont val="Tahoma"/>
            <family val="2"/>
          </rPr>
          <t>Chaitra Gopalappa:</t>
        </r>
        <r>
          <rPr>
            <sz val="9"/>
            <color indexed="81"/>
            <rFont val="Tahoma"/>
            <family val="2"/>
          </rPr>
          <t xml:space="preserve">
Carcinoma of the Cervix Uteri
MA QUINN, JL BENEDET, F ODICINO, P MAISONNEUVE, U BELLER, WT CREASMAN, APM HEINTZ,
HYS NGAN and S PECORELLI</t>
        </r>
      </text>
    </comment>
  </commentList>
</comments>
</file>

<file path=xl/sharedStrings.xml><?xml version="1.0" encoding="utf-8"?>
<sst xmlns="http://schemas.openxmlformats.org/spreadsheetml/2006/main" count="1424" uniqueCount="567">
  <si>
    <t>55-64</t>
  </si>
  <si>
    <t>Local</t>
  </si>
  <si>
    <t>Female</t>
  </si>
  <si>
    <t>Total</t>
  </si>
  <si>
    <t>Mortality</t>
  </si>
  <si>
    <t>Incidence</t>
  </si>
  <si>
    <t>regional</t>
  </si>
  <si>
    <t>Age</t>
  </si>
  <si>
    <t>Actual</t>
  </si>
  <si>
    <t>Stage I</t>
  </si>
  <si>
    <t>Stage II</t>
  </si>
  <si>
    <t>Stage III</t>
  </si>
  <si>
    <t>I</t>
  </si>
  <si>
    <t>II</t>
  </si>
  <si>
    <t>III</t>
  </si>
  <si>
    <t>Normal to HPV</t>
  </si>
  <si>
    <t>HSIL (CIN 2/3) to CIS</t>
  </si>
  <si>
    <t>Progression to invasive cancer370–73</t>
  </si>
  <si>
    <t>CIS to stage I invasive cancer</t>
  </si>
  <si>
    <t>Stage I invasive cancer</t>
  </si>
  <si>
    <t>Stage II invasive cancer</t>
  </si>
  <si>
    <t>Stage III invasive cancer</t>
  </si>
  <si>
    <t>Stage IV invasive cancer</t>
  </si>
  <si>
    <t>Natural history parameters for HPV and CIN10–</t>
  </si>
  <si>
    <t>_x0002_35 years</t>
  </si>
  <si>
    <t>_x0003_35 years</t>
  </si>
  <si>
    <t>HPV to LSIL (CIN 1)</t>
  </si>
  <si>
    <t>LSIL (CIN 1) to HSIL (CIN 2/3)</t>
  </si>
  <si>
    <t>_x0002_30 years</t>
  </si>
  <si>
    <t>30–39 years</t>
  </si>
  <si>
    <t>40–49 years</t>
  </si>
  <si>
    <t>_x0003_50 years</t>
  </si>
  <si>
    <t>HPV clearance</t>
  </si>
  <si>
    <t>LSIL (CIN 1) regression2</t>
  </si>
  <si>
    <t>13–34 years</t>
  </si>
  <si>
    <t>35–54 years</t>
  </si>
  <si>
    <t>55–61 years</t>
  </si>
  <si>
    <t>_x0003_62 years</t>
  </si>
  <si>
    <t>Progression to stage II</t>
  </si>
  <si>
    <t>Probability of symptoms</t>
  </si>
  <si>
    <t>Progression to stage III</t>
  </si>
  <si>
    <t>Progression to stage IV</t>
  </si>
  <si>
    <t>0.040–0.650</t>
  </si>
  <si>
    <t>0.027–0.047</t>
  </si>
  <si>
    <t>0.015–0.026</t>
  </si>
  <si>
    <t>0.010–0.025</t>
  </si>
  <si>
    <t>0.003–0.008</t>
  </si>
  <si>
    <t>0.010–0.046</t>
  </si>
  <si>
    <t>0.010–0.081</t>
  </si>
  <si>
    <t>NA</t>
  </si>
  <si>
    <t>0.080–0.120</t>
  </si>
  <si>
    <t>0.040–0.050</t>
  </si>
  <si>
    <t>0.010–0.019</t>
  </si>
  <si>
    <t>0.003–0.004</t>
  </si>
  <si>
    <t>0.010–0.040</t>
  </si>
  <si>
    <t>0.006–0.008</t>
  </si>
  <si>
    <t>0.050–0.080</t>
  </si>
  <si>
    <t>0.010–0.012</t>
  </si>
  <si>
    <t>0.072–0.114</t>
  </si>
  <si>
    <t>0.020–0.024</t>
  </si>
  <si>
    <t>0.137–0.230</t>
  </si>
  <si>
    <t>0.018–0.234</t>
  </si>
  <si>
    <t>0.018–0.233</t>
  </si>
  <si>
    <t>0.147–0.206</t>
  </si>
  <si>
    <t>0.062–0.162</t>
  </si>
  <si>
    <t>0.085–0.116</t>
  </si>
  <si>
    <t>0.000–0.034</t>
  </si>
  <si>
    <t>0.023–0.113</t>
  </si>
  <si>
    <t>Transient HPV1</t>
  </si>
  <si>
    <t>HPV 16/181</t>
  </si>
  <si>
    <t>HPV non-16/181</t>
  </si>
  <si>
    <t>Low-risk HPV1</t>
  </si>
  <si>
    <t>Progression</t>
  </si>
  <si>
    <t>4 years</t>
  </si>
  <si>
    <t>3 years</t>
  </si>
  <si>
    <t>2 years</t>
  </si>
  <si>
    <t>Year 1</t>
  </si>
  <si>
    <t>1 year</t>
  </si>
  <si>
    <t>Year 2</t>
  </si>
  <si>
    <t>Year 3</t>
  </si>
  <si>
    <t>Year 4</t>
  </si>
  <si>
    <t>Year 5</t>
  </si>
  <si>
    <t>State</t>
  </si>
  <si>
    <t>Stage IV</t>
  </si>
  <si>
    <t>Stage II-III</t>
  </si>
  <si>
    <t>Probability</t>
  </si>
  <si>
    <t>Time Period</t>
  </si>
  <si>
    <t>Goldie IJC (106), 2003</t>
  </si>
  <si>
    <t>Screening for Cervical Cancer: A Decision Analysis for the U.S. Preventive Services Task Force  (AHRQ Publication No. 11-05157-EF-1
May 2011)</t>
  </si>
  <si>
    <t>Appendix B Table 3. Estimates of Symptoms, Progression, and Survival Used for Invasive Cervical Cancer States in Markov Model</t>
  </si>
  <si>
    <t>Converting to year for comparison</t>
  </si>
  <si>
    <t>6-month probabilities</t>
  </si>
  <si>
    <t>p= 1- exp(-lamba x .5)</t>
  </si>
  <si>
    <t>Uninfected to cervical HPV infection (age-specific incidence)16,23,71</t>
  </si>
  <si>
    <t>HPV to well</t>
  </si>
  <si>
    <t>HPV to CIN1 (0.9 to 0.5) or CIN2-3 (0.1 to 0.5)</t>
  </si>
  <si>
    <t>Proportion of HPV to CIN1</t>
  </si>
  <si>
    <t>Proportion of HPV to CIN2-3</t>
  </si>
  <si>
    <t>CIN1 to HPV (0.1) or well (0.9)</t>
  </si>
  <si>
    <t>35+</t>
  </si>
  <si>
    <t>--</t>
  </si>
  <si>
    <t>25-29</t>
  </si>
  <si>
    <t>30+</t>
  </si>
  <si>
    <t>15-19</t>
  </si>
  <si>
    <t>20-34</t>
  </si>
  <si>
    <t>12-29</t>
  </si>
  <si>
    <t>12-24</t>
  </si>
  <si>
    <t>AHRQ Publication No. 11-05157-EF-1</t>
  </si>
  <si>
    <t>Progression rate of CIN1 to CIN2</t>
  </si>
  <si>
    <t>HSIL (CIN 2/3) regression</t>
  </si>
  <si>
    <t>Regression rate of CIN2-3 to CIN1 (0.5) or well (0.5)</t>
  </si>
  <si>
    <t>Progression rate of CIN2-3 to cancer</t>
  </si>
  <si>
    <t>Goldie IJC (106), 2003 (6-month probabilities)</t>
  </si>
  <si>
    <t>Measure</t>
  </si>
  <si>
    <t>Jordan</t>
  </si>
  <si>
    <t>Estimated</t>
  </si>
  <si>
    <t xml:space="preserve">Age </t>
  </si>
  <si>
    <t>Prevalence</t>
  </si>
  <si>
    <t>Distribution</t>
  </si>
  <si>
    <t>IV</t>
  </si>
  <si>
    <t>0 to 4</t>
  </si>
  <si>
    <t>5 to 9</t>
  </si>
  <si>
    <t>10 to 14</t>
  </si>
  <si>
    <t>15 to 19</t>
  </si>
  <si>
    <t>20 to 24</t>
  </si>
  <si>
    <t>25 to 29</t>
  </si>
  <si>
    <t>30 to 39</t>
  </si>
  <si>
    <t>40 to 49</t>
  </si>
  <si>
    <t>50 to 59</t>
  </si>
  <si>
    <t>60 to 69</t>
  </si>
  <si>
    <t>70 to 79</t>
  </si>
  <si>
    <t>80 to 100</t>
  </si>
  <si>
    <t>–</t>
  </si>
  <si>
    <t>Converting to rate for comparison</t>
  </si>
  <si>
    <t>All three types of non-transient HPV</t>
  </si>
  <si>
    <t>Lower bound</t>
  </si>
  <si>
    <t>Upper bound</t>
  </si>
  <si>
    <t>AVERAGE RATE</t>
  </si>
  <si>
    <t>WEIGHTED AVERAGE RATE</t>
  </si>
  <si>
    <t>NON-transient HPV</t>
  </si>
  <si>
    <t>Age lower Bound</t>
  </si>
  <si>
    <t>HPV to LSIL</t>
  </si>
  <si>
    <t>LSIL to HSIL</t>
  </si>
  <si>
    <t>HSIL to CIS</t>
  </si>
  <si>
    <t>Non-transient</t>
  </si>
  <si>
    <t>Transient</t>
  </si>
  <si>
    <t>HSIL to LSIL</t>
  </si>
  <si>
    <t>LSIL to HPV</t>
  </si>
  <si>
    <t>HPV to DF</t>
  </si>
  <si>
    <t>COSTA RICA</t>
  </si>
  <si>
    <t>JORDAN</t>
  </si>
  <si>
    <t>COSTA RICA - Using equation</t>
  </si>
  <si>
    <t>Costa Rica</t>
  </si>
  <si>
    <t>HPV to HSIL</t>
  </si>
  <si>
    <t>LSIL to DF</t>
  </si>
  <si>
    <t>HSIL to well</t>
  </si>
  <si>
    <t>CHILE</t>
  </si>
  <si>
    <t>Santiago</t>
  </si>
  <si>
    <t>Temuco</t>
  </si>
  <si>
    <t>5-yr survival</t>
  </si>
  <si>
    <t>15−29</t>
  </si>
  <si>
    <t>30−39</t>
  </si>
  <si>
    <t>40−49</t>
  </si>
  <si>
    <t>50−59</t>
  </si>
  <si>
    <t>60−69</t>
  </si>
  <si>
    <t>70−79</t>
  </si>
  <si>
    <t>80+</t>
  </si>
  <si>
    <t>Quinn et al</t>
  </si>
  <si>
    <t>Source</t>
  </si>
  <si>
    <t>Treatment</t>
  </si>
  <si>
    <t>Yearly mortality rate</t>
  </si>
  <si>
    <t>Pap smear</t>
  </si>
  <si>
    <t>Screening Intervention</t>
  </si>
  <si>
    <t>All except HPV</t>
  </si>
  <si>
    <t>All</t>
  </si>
  <si>
    <t>HPV DNA test --&gt; Pap smear</t>
  </si>
  <si>
    <t>HPV DNA can be detected in all Stages;Positive HPV test followed-up with pap-smear</t>
  </si>
  <si>
    <t>Sensitivity of test</t>
  </si>
  <si>
    <t>Self-collected: 67% ; Clinician-collected : 84%</t>
  </si>
  <si>
    <t xml:space="preserve">Pre-cancer Stages that can be detected </t>
  </si>
  <si>
    <t>Cancer stages (0-IV)</t>
  </si>
  <si>
    <t xml:space="preserve">Cancer Stages that can be detected </t>
  </si>
  <si>
    <t>Outcome of positive test</t>
  </si>
  <si>
    <t>?</t>
  </si>
  <si>
    <t>HPV DNA test + Pap smear</t>
  </si>
  <si>
    <t>Pre-cancer Stages  (HPV to CIN2/3)</t>
  </si>
  <si>
    <t>Vaccine</t>
  </si>
  <si>
    <t>Interventions</t>
  </si>
  <si>
    <t>? (rate of regression or well?)</t>
  </si>
  <si>
    <t>Visual inspection with ascetic acid</t>
  </si>
  <si>
    <t>Kim et al., JNCI, 2005; Ginsberg et al., BMJ 2012</t>
  </si>
  <si>
    <t>Goldie et al., JAMA 2001</t>
  </si>
  <si>
    <t>Incidence-costa rica</t>
  </si>
  <si>
    <t>Incidence-Cervical cancer,Female,Clinical1</t>
  </si>
  <si>
    <t>clinical 1</t>
  </si>
  <si>
    <t>Population by age group-costa rica</t>
  </si>
  <si>
    <t>costa rica</t>
  </si>
  <si>
    <t>Male</t>
  </si>
  <si>
    <t xml:space="preserve"> 0-4</t>
  </si>
  <si>
    <t xml:space="preserve"> 5-9</t>
  </si>
  <si>
    <t xml:space="preserve"> 10-14 </t>
  </si>
  <si>
    <t xml:space="preserve"> 15-19 </t>
  </si>
  <si>
    <t xml:space="preserve"> 20-24 </t>
  </si>
  <si>
    <t xml:space="preserve"> 25-29 </t>
  </si>
  <si>
    <t xml:space="preserve"> 30-34 </t>
  </si>
  <si>
    <t xml:space="preserve"> 35-39 </t>
  </si>
  <si>
    <t xml:space="preserve"> 40-44 </t>
  </si>
  <si>
    <t xml:space="preserve"> 45-49 </t>
  </si>
  <si>
    <t xml:space="preserve"> 50-54 </t>
  </si>
  <si>
    <t xml:space="preserve"> 55-59 </t>
  </si>
  <si>
    <t xml:space="preserve"> 60-64 </t>
  </si>
  <si>
    <t xml:space="preserve"> 65-69 </t>
  </si>
  <si>
    <t xml:space="preserve"> 70-74 </t>
  </si>
  <si>
    <t xml:space="preserve"> 75-79 </t>
  </si>
  <si>
    <t xml:space="preserve"> 80+ </t>
  </si>
  <si>
    <t>Epidemiology summary-SierraLeoneB</t>
  </si>
  <si>
    <t>Epidemiology summary</t>
  </si>
  <si>
    <t>Health State: Disease free/susceptible</t>
  </si>
  <si>
    <t>Both sexes</t>
  </si>
  <si>
    <t>Health State: PreClinical0</t>
  </si>
  <si>
    <t>Health State: PreClinical1</t>
  </si>
  <si>
    <t>Health State: PreClinical2</t>
  </si>
  <si>
    <t>Health State: PreClinical3</t>
  </si>
  <si>
    <t>Health State: PreClinical4</t>
  </si>
  <si>
    <t>Health State: Clinical0</t>
  </si>
  <si>
    <t>Health State: Disability</t>
  </si>
  <si>
    <t>Health State: Clinical1</t>
  </si>
  <si>
    <t>Health State: Clinical2</t>
  </si>
  <si>
    <t>Health State: Clinical3</t>
  </si>
  <si>
    <t>Health State: Clinical4</t>
  </si>
  <si>
    <t>Ia1</t>
  </si>
  <si>
    <t>Ia2</t>
  </si>
  <si>
    <t>Ib1</t>
  </si>
  <si>
    <t>Ib2</t>
  </si>
  <si>
    <t>IIa</t>
  </si>
  <si>
    <t>IIb</t>
  </si>
  <si>
    <t>IIIa</t>
  </si>
  <si>
    <t>IIIb</t>
  </si>
  <si>
    <t>IVa</t>
  </si>
  <si>
    <t>IVb</t>
  </si>
  <si>
    <t>I- Spectrum</t>
  </si>
  <si>
    <t>II-Spectrum</t>
  </si>
  <si>
    <t>III-Spectrum</t>
  </si>
  <si>
    <t>IV-Spectrum</t>
  </si>
  <si>
    <t>Surgery alone</t>
  </si>
  <si>
    <t>Radiotherapy</t>
  </si>
  <si>
    <t>Radiosurgery</t>
  </si>
  <si>
    <t>Chemo+Surgery</t>
  </si>
  <si>
    <t>Chemo-radiotherapy</t>
  </si>
  <si>
    <t>All treatment</t>
  </si>
  <si>
    <t>Pop size</t>
  </si>
  <si>
    <t>Popsize</t>
  </si>
  <si>
    <t>PopSize</t>
  </si>
  <si>
    <t>Surgery+Adjuvant radiotherapy</t>
  </si>
  <si>
    <t>SPECTRUM</t>
  </si>
  <si>
    <t>Smoothed in MATLAB</t>
  </si>
  <si>
    <t>Spectrum</t>
  </si>
  <si>
    <t>Selecting treatment with most survival</t>
  </si>
  <si>
    <t>Population by age group-SierraLeoneB</t>
  </si>
  <si>
    <t>SierraLeoneB</t>
  </si>
  <si>
    <t xml:space="preserve">Goldie IJC (106), 2003 </t>
  </si>
  <si>
    <t>HPV 16/18</t>
  </si>
  <si>
    <t>Non HPV 16/18</t>
  </si>
  <si>
    <t>Low risk HPV</t>
  </si>
  <si>
    <t>CIN 2 to CIN 3</t>
  </si>
  <si>
    <t>HSIL (CIN 3) to CIS</t>
  </si>
  <si>
    <t>CIN 2 to CIN 1</t>
  </si>
  <si>
    <t>CIN 3 to CIN 2</t>
  </si>
  <si>
    <t>Proortion of cases</t>
  </si>
  <si>
    <t>RATES per year</t>
  </si>
  <si>
    <t>CIN 1 to CIN 2</t>
  </si>
  <si>
    <t>REGRESSIOn</t>
  </si>
  <si>
    <t>PROGRESSION</t>
  </si>
  <si>
    <t>Chosen</t>
  </si>
  <si>
    <t>Others</t>
  </si>
  <si>
    <t>Propotion progressive</t>
  </si>
  <si>
    <t>Northern Africa</t>
  </si>
  <si>
    <t>Other</t>
  </si>
  <si>
    <t>HPV16+18</t>
  </si>
  <si>
    <t>Southern Europe</t>
  </si>
  <si>
    <t>All HPV</t>
  </si>
  <si>
    <t>Western Europe</t>
  </si>
  <si>
    <t>North America</t>
  </si>
  <si>
    <t xml:space="preserve">% of invasice cervivcal cancer with HPV </t>
  </si>
  <si>
    <t>Eastern Africa</t>
  </si>
  <si>
    <t>Southern Africa</t>
  </si>
  <si>
    <t>Western Africa</t>
  </si>
  <si>
    <t>Eastern Asia</t>
  </si>
  <si>
    <t>South-Central Asia</t>
  </si>
  <si>
    <t>Central/Eastern Europe</t>
  </si>
  <si>
    <t>Northern Europe</t>
  </si>
  <si>
    <t>Central America</t>
  </si>
  <si>
    <t>Oceania</t>
  </si>
  <si>
    <t>Assuming all cancer through HPV</t>
  </si>
  <si>
    <t>%HPV16+18</t>
  </si>
  <si>
    <t>Insigna et al, (meta-analysis)</t>
  </si>
  <si>
    <t>Smith IJC, 2007 (meta-analyses)</t>
  </si>
  <si>
    <t>Ibadan (IF Adewole)</t>
  </si>
  <si>
    <t>Cape Town (L van Wijk)</t>
  </si>
  <si>
    <t>Pretoria (G Lindeque)</t>
  </si>
  <si>
    <t>Buenos Aires (J Sardi)</t>
  </si>
  <si>
    <t>Buenos Aires (R Testa)</t>
  </si>
  <si>
    <t>Santa Fe (A Ellena)</t>
  </si>
  <si>
    <t>Belo Horizonte (A Moraes de Souza)</t>
  </si>
  <si>
    <t>Porto Alegre (G Py Gomez da Silveira)</t>
  </si>
  <si>
    <t>S˜ao Paulo (RL Rangel Costa)</t>
  </si>
  <si>
    <t>Montreal (L Gilbert)</t>
  </si>
  <si>
    <t>Santiago (E Suarez)</t>
  </si>
  <si>
    <t>Temuco (I Capurro)</t>
  </si>
  <si>
    <t>Arequipa (L Medina Fernandez)</t>
  </si>
  <si>
    <t>Baltimore, MD (RE Bristow)</t>
  </si>
  <si>
    <t>Jacksonville, FL (B-E Sevin)</t>
  </si>
  <si>
    <t>Nashville, TN (HW Jones)</t>
  </si>
  <si>
    <t>Orange, CA (PJ DiSaia)</t>
  </si>
  <si>
    <t>Nigeria</t>
  </si>
  <si>
    <t>South Africa</t>
  </si>
  <si>
    <t>Argentina</t>
  </si>
  <si>
    <t>Brazil</t>
  </si>
  <si>
    <t>Canada</t>
  </si>
  <si>
    <t>Chile</t>
  </si>
  <si>
    <t>Peru</t>
  </si>
  <si>
    <t>United States</t>
  </si>
  <si>
    <t>Guangzhou (Z Liu)</t>
  </si>
  <si>
    <t>Hong Kong (H Ngan)</t>
  </si>
  <si>
    <t>Wuhan (S Yu)</t>
  </si>
  <si>
    <t>Karad (R Ranade)</t>
  </si>
  <si>
    <t>Medan (M Fauzie Sahil)</t>
  </si>
  <si>
    <t>Amagasaki (K Ito)</t>
  </si>
  <si>
    <t>Chiba (S Kato)</t>
  </si>
  <si>
    <t>Fukuoka (N Tsukamoto)</t>
  </si>
  <si>
    <t>Gunma (T Kanuma)</t>
  </si>
  <si>
    <t>Kochi (S Takeuchi)</t>
  </si>
  <si>
    <t>Kumamoto (H Katabuchi)</t>
  </si>
  <si>
    <t>Kurashiki-City (K Fujiwara)</t>
  </si>
  <si>
    <t>Nagasaki (T Ishimaru)</t>
  </si>
  <si>
    <t>Niigata (Y Aoki)</t>
  </si>
  <si>
    <t>Sapporo (N Sakuragi)</t>
  </si>
  <si>
    <t>Yonago (J Kigawa)</t>
  </si>
  <si>
    <t>China</t>
  </si>
  <si>
    <t>India</t>
  </si>
  <si>
    <t>Indonesia</t>
  </si>
  <si>
    <t>Japan</t>
  </si>
  <si>
    <t>Gyeonggi-do (S-Y Park)</t>
  </si>
  <si>
    <t>Kyunggi-do (SJ Kim)</t>
  </si>
  <si>
    <t>Seoul (HP Lee)</t>
  </si>
  <si>
    <t>Seoul (JE Mok)</t>
  </si>
  <si>
    <t>Seoul (H-S Saw)</t>
  </si>
  <si>
    <t>Tao-Yuan (TC Chang)</t>
  </si>
  <si>
    <t>Bangkok (D Tresjukosol)</t>
  </si>
  <si>
    <t>Bangkok (C Vipupinyo)</t>
  </si>
  <si>
    <t>Songkhla (V Wootipoom)</t>
  </si>
  <si>
    <t>Ankara (A Ayhan)</t>
  </si>
  <si>
    <t>Islamabad (R Shaheen)</t>
  </si>
  <si>
    <t>Galle (H Samarage)</t>
  </si>
  <si>
    <t>Graz (M Lahousen)</t>
  </si>
  <si>
    <t>Innsbruck (C Marth)</t>
  </si>
  <si>
    <t>Rijeka (H Haller)</t>
  </si>
  <si>
    <t>Zagreb (S Jukic)</t>
  </si>
  <si>
    <t>Brno (A D¨orr)</t>
  </si>
  <si>
    <t>Prague (E Kmon´ıckov´a)</t>
  </si>
  <si>
    <t>Oys (P Vuolo-Meril¨a)</t>
  </si>
  <si>
    <t>Turku (T Salmi)</t>
  </si>
  <si>
    <t>Bordeaux (ML Campo)</t>
  </si>
  <si>
    <t>Essen (R Callies)</t>
  </si>
  <si>
    <t>Greifswald (G Koehler)</t>
  </si>
  <si>
    <t>Hannover (H K¨uhnle)</t>
  </si>
  <si>
    <t>Wiesbaden (A du Bois)</t>
  </si>
  <si>
    <t>W¨urzburg (J Dietl)</t>
  </si>
  <si>
    <t>Athens (G Magiakos)</t>
  </si>
  <si>
    <t>Athens (A Rodolakis)</t>
  </si>
  <si>
    <t>Brescia (SM Magrini)</t>
  </si>
  <si>
    <t>Brescia (S Pecorelli)</t>
  </si>
  <si>
    <t>Latina (F Maneschi)</t>
  </si>
  <si>
    <t>Trento (E Arisi)</t>
  </si>
  <si>
    <t>Amsterdam (MPM Burger)</t>
  </si>
  <si>
    <t>Krakow (K Urbanski)</t>
  </si>
  <si>
    <t>L`odz (J Sobotkowski)</t>
  </si>
  <si>
    <t>Warsaw (M Bidzinski)</t>
  </si>
  <si>
    <t>Coimbra (O Campos)</t>
  </si>
  <si>
    <t>Coimbra (C Freire de Oliveira)</t>
  </si>
  <si>
    <t>Coimbra (D Pereira da Silva)</t>
  </si>
  <si>
    <t>Lisboa (MA Rold˜ao)</t>
  </si>
  <si>
    <t>Bratislava (L K´allay)</t>
  </si>
  <si>
    <t>Ljubljana (M Primic Zakelj)</t>
  </si>
  <si>
    <t>Maribor (I Takac)</t>
  </si>
  <si>
    <t>Barcelona (S Dexeus)</t>
  </si>
  <si>
    <t>Barcelona (A Gil Moreno)</t>
  </si>
  <si>
    <t>Barcelona (J Pahisa Fabregas)</t>
  </si>
  <si>
    <t>Las Palmas de Gran Canaria (O Falcon-Vizcaino)</t>
  </si>
  <si>
    <t>Madrid (A de Armas Serra)</t>
  </si>
  <si>
    <t>Madrid (P de La Fuente)</t>
  </si>
  <si>
    <t>Gothenburg (G Horvath)</t>
  </si>
  <si>
    <t>O¨ rebro (B Sorbe)</t>
  </si>
  <si>
    <t>Ume˚a (K Boman)</t>
  </si>
  <si>
    <t>Basel (E Wight)</t>
  </si>
  <si>
    <t>Birmingham (KK Chan)</t>
  </si>
  <si>
    <t>Cambridge (LT Tan)</t>
  </si>
  <si>
    <t>Gateshead (T Lopes)</t>
  </si>
  <si>
    <t>Northwood (PJ Hoskin)</t>
  </si>
  <si>
    <t>Nis (M Stanojevic)</t>
  </si>
  <si>
    <t>Carlton (MA Quinn)</t>
  </si>
  <si>
    <t>Korea</t>
  </si>
  <si>
    <t>Taiwan</t>
  </si>
  <si>
    <t>Thailand</t>
  </si>
  <si>
    <t>Turkey</t>
  </si>
  <si>
    <t>Pakistan</t>
  </si>
  <si>
    <t>Sri Lanka</t>
  </si>
  <si>
    <t>Austria</t>
  </si>
  <si>
    <t>Croatia</t>
  </si>
  <si>
    <t>Czech Republic</t>
  </si>
  <si>
    <t>Finland</t>
  </si>
  <si>
    <t>France</t>
  </si>
  <si>
    <t>Germany</t>
  </si>
  <si>
    <t>Greece</t>
  </si>
  <si>
    <t>Italy</t>
  </si>
  <si>
    <t>Netherlands</t>
  </si>
  <si>
    <t>Poland</t>
  </si>
  <si>
    <t>Portugal</t>
  </si>
  <si>
    <t>Slovakia</t>
  </si>
  <si>
    <t>Slovenia</t>
  </si>
  <si>
    <t>Spain</t>
  </si>
  <si>
    <t>Sweden</t>
  </si>
  <si>
    <t>Switzerland</t>
  </si>
  <si>
    <t>UK</t>
  </si>
  <si>
    <t>Yugoslavia</t>
  </si>
  <si>
    <t>Australia</t>
  </si>
  <si>
    <t>Not available</t>
  </si>
  <si>
    <t>MA QUINN, JL BENEDET, et al</t>
  </si>
  <si>
    <t>World</t>
  </si>
  <si>
    <t>Less developed regionsb</t>
  </si>
  <si>
    <t>More developed regionsc</t>
  </si>
  <si>
    <t>Africa</t>
  </si>
  <si>
    <t>Sub-Saharan Africa</t>
  </si>
  <si>
    <t>America</t>
  </si>
  <si>
    <t>Latin America and Caribbean</t>
  </si>
  <si>
    <t>Caribbean</t>
  </si>
  <si>
    <t>South America</t>
  </si>
  <si>
    <t>Northern America</t>
  </si>
  <si>
    <t>Asia</t>
  </si>
  <si>
    <t>Southern Asia</t>
  </si>
  <si>
    <t>Western Asia</t>
  </si>
  <si>
    <t>Europe</t>
  </si>
  <si>
    <t>Eastern Europe</t>
  </si>
  <si>
    <t>HPV Prevalence by Region</t>
  </si>
  <si>
    <t>Tunisia (1), Morocco (2), Egypt (1), Algeria (1)</t>
  </si>
  <si>
    <t>Zimbabwe (1), Mozambique (1), Kenya (1)</t>
  </si>
  <si>
    <t>South Africa (3)</t>
  </si>
  <si>
    <t>Senegal (2), Nigeria (2), Guinea (1), Gambia (1), Cote d’Ivoire (2)</t>
  </si>
  <si>
    <t>Trinidad and Tobago (1)</t>
  </si>
  <si>
    <t>Mexico (8), Honduras (2), Guatemala (1), Costa</t>
  </si>
  <si>
    <t>Peru (3), Paraguay (2), Colombia (3), Chile (1),</t>
  </si>
  <si>
    <t>United States (19), Greenland (1), Canada (6)</t>
  </si>
  <si>
    <t>Mongolia (1), South Korea (6), Japan (12), China (14)</t>
  </si>
  <si>
    <t>India (12)</t>
  </si>
  <si>
    <t>Vietnam (2), Thailand (7), Philippines (1), Indonesia (1)</t>
  </si>
  <si>
    <t>Turkey (1), Bahrain (1)</t>
  </si>
  <si>
    <t>Russian Federation (2), Poland (1), Hungary (1), Belarus (1), Latvia (1)</t>
  </si>
  <si>
    <t>United Kingdom (8), Sweden (3), Norway (3), Lithuania (1), Ireland (1), Finland (1), Denmark (4)</t>
  </si>
  <si>
    <t>Spain (5), Italy (12), Greece (3), Croatia (1)</t>
  </si>
  <si>
    <t>Switzerland (1), Netherlands (4), Germany (2), France (7), Belgium (4)</t>
  </si>
  <si>
    <t>Countries</t>
  </si>
  <si>
    <t>Region</t>
  </si>
  <si>
    <t>HPV Prevalence</t>
  </si>
  <si>
    <t>Bruni et al., HPV in Women with Normal Cytology • JID 2010:202 (15 December)</t>
  </si>
  <si>
    <t>7.2 (7.1–7.2)</t>
  </si>
  <si>
    <t>14.3 (14.1–14.5)</t>
  </si>
  <si>
    <t>6.2 (6.2–6.3)</t>
  </si>
  <si>
    <t>21.3 (20.5–22.2)</t>
  </si>
  <si>
    <t>10.9 (8.9–13.2)</t>
  </si>
  <si>
    <t>22.5 (21.6–23.5)</t>
  </si>
  <si>
    <t>33.6 (30.2–37.1)</t>
  </si>
  <si>
    <t>21.0 (19.4–22.6)</t>
  </si>
  <si>
    <t>21.5 (20.3–22.8)</t>
  </si>
  <si>
    <t>5.7 (5.6–5.8)</t>
  </si>
  <si>
    <t>17.2 (16.9–17.5)</t>
  </si>
  <si>
    <t>35.4 (29.0–42.2)</t>
  </si>
  <si>
    <t>20.6 (20.1–21.1)</t>
  </si>
  <si>
    <t>13.2 (12.7–13.7)</t>
  </si>
  <si>
    <t>4.8 (4.8–4.9)</t>
  </si>
  <si>
    <t>10.9 (10.7–11.1)</t>
  </si>
  <si>
    <t>12.6 (12.3–12.9)</t>
  </si>
  <si>
    <t>7.9 (7.5–8.2)</t>
  </si>
  <si>
    <t>8.4 (7.6–9.2)</t>
  </si>
  <si>
    <t>2.2 (1.5–3.1)</t>
  </si>
  <si>
    <t>9.7 (9.6–9.9)</t>
  </si>
  <si>
    <t>22.3 (21.0–23.6)</t>
  </si>
  <si>
    <t>10.8 (10.6–11.0)</t>
  </si>
  <si>
    <t>9.2 (8.9–9.4)</t>
  </si>
  <si>
    <t>7.3 (7.1–7.5)</t>
  </si>
  <si>
    <t>11.7 (11.6–11.7)</t>
  </si>
  <si>
    <t>11.8 (11.6–12.0)</t>
  </si>
  <si>
    <t>11.3 (11.2–11.3)</t>
  </si>
  <si>
    <t>21.1 (20.2–22.0)</t>
  </si>
  <si>
    <t>9.2 (7.3–11.3)</t>
  </si>
  <si>
    <t>24.0 (23.1–25.0)</t>
  </si>
  <si>
    <t>17.4 (15.9–18.9)</t>
  </si>
  <si>
    <t>19.6 (18.5–20.8)</t>
  </si>
  <si>
    <t>11.5 (11.4–11.6)</t>
  </si>
  <si>
    <t>16.1 (15.8–16.4)</t>
  </si>
  <si>
    <t>13.0 (12.6–13.5)</t>
  </si>
  <si>
    <t>15.3 (14.7–15.8)</t>
  </si>
  <si>
    <t>4.7 (4.6–4.7)</t>
  </si>
  <si>
    <t>9.4 (9.2–9.6)</t>
  </si>
  <si>
    <t>10.7 (10.4–10.9)</t>
  </si>
  <si>
    <t>7.1 (6.7–7.4)</t>
  </si>
  <si>
    <t>14.0 (13.0–15.0)</t>
  </si>
  <si>
    <t>1.7 (1.1–2.5)</t>
  </si>
  <si>
    <t>14.2 (14.1–14.4)</t>
  </si>
  <si>
    <t>21.4 (20.1–22.7)</t>
  </si>
  <si>
    <t>10.0 (9.8–10.2)</t>
  </si>
  <si>
    <t>8.8 (8.5–9.0)</t>
  </si>
  <si>
    <t>9.0 (8.8–9.2)</t>
  </si>
  <si>
    <t>Crude</t>
  </si>
  <si>
    <t>Adjusted</t>
  </si>
  <si>
    <t>a Adjusted HPV prevalence standardized by the world’s geographical structure. Model adjusted by geographical subregion, mean age of women, ending year of the study, HPV testing method, proportion of highrisk</t>
  </si>
  <si>
    <t>HPV types tested, proportion of low-risk HPV types tested, and cluster (analysis of mixtures).</t>
  </si>
  <si>
    <t xml:space="preserve">South America </t>
  </si>
  <si>
    <t>Southeast Asia</t>
  </si>
  <si>
    <t>Stage at diagnosis</t>
  </si>
  <si>
    <t>Cancer Incidence</t>
  </si>
  <si>
    <t>Population</t>
  </si>
  <si>
    <t>Cancer Mortality</t>
  </si>
  <si>
    <t>prime_para_mortcecx</t>
  </si>
  <si>
    <t>Stage 0</t>
  </si>
  <si>
    <t>LB</t>
  </si>
  <si>
    <t>UB</t>
  </si>
  <si>
    <t>Literature</t>
  </si>
  <si>
    <t>Simulated HPV prevalence</t>
  </si>
  <si>
    <t>HPV 16+18</t>
  </si>
  <si>
    <t>distant</t>
  </si>
  <si>
    <t>Note: Insigna mentions no change in regression by HPV types</t>
  </si>
  <si>
    <t>Simulated HPV prevalence by age</t>
  </si>
  <si>
    <t>Adjusting for all HPV (Oncogenc HPVs constitute 70% of all HPV: see reference in Bruni, JID, 2010)</t>
  </si>
  <si>
    <t>Simulated HPV prevalence by age group and adjusted for All HPV: (Oncogenc HPVs constitute 70% of all HPV: see reference in Bruni, JID, 2010)</t>
  </si>
  <si>
    <t>Regional Population</t>
  </si>
  <si>
    <t>HPV prevalence by age</t>
  </si>
  <si>
    <t>lower age</t>
  </si>
  <si>
    <t>upper age</t>
  </si>
  <si>
    <t>&lt;25</t>
  </si>
  <si>
    <t>25-34</t>
  </si>
  <si>
    <t>35-44</t>
  </si>
  <si>
    <t>45-54</t>
  </si>
  <si>
    <t>65+</t>
  </si>
  <si>
    <t>Meta-analysis: Bruni et al., JID 2010</t>
  </si>
  <si>
    <t>MODEL INPUTS IN MATLAB</t>
  </si>
  <si>
    <t>Romania</t>
  </si>
  <si>
    <t>Russian Federation</t>
  </si>
  <si>
    <t>Ukraine</t>
  </si>
  <si>
    <t>Bulgaria</t>
  </si>
  <si>
    <t>Colombia</t>
  </si>
  <si>
    <t>Ecuador</t>
  </si>
  <si>
    <t>Uruguay</t>
  </si>
  <si>
    <t>Venezuela</t>
  </si>
  <si>
    <t>Cambodia</t>
  </si>
  <si>
    <t>Malaysia</t>
  </si>
  <si>
    <t>Viet Nam</t>
  </si>
  <si>
    <t>Botswana</t>
  </si>
  <si>
    <t>Lesotho</t>
  </si>
  <si>
    <t>Swaziland</t>
  </si>
  <si>
    <t>Burkina Faso</t>
  </si>
  <si>
    <t>Ghana</t>
  </si>
  <si>
    <t>Liberia</t>
  </si>
  <si>
    <t>Mali</t>
  </si>
  <si>
    <t>Senegal</t>
  </si>
  <si>
    <t>Sierra Leone</t>
  </si>
  <si>
    <t>Quinn et al., 2006, Cervix cancer FIGO staging</t>
  </si>
  <si>
    <t>Proportion of cancerous HPV: Bruni et al., JID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</si>
</sst>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0.000"/>
    <numFmt numFmtId="166" formatCode="0.0000000"/>
    <numFmt numFmtId="167" formatCode="_(* #,##0.00000000_);_(* \(#,##0.0000000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3" fillId="0" borderId="0"/>
    <xf numFmtId="9" fontId="2" fillId="0" borderId="0" applyFon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wrapText="1"/>
    </xf>
    <xf numFmtId="2" fontId="0" fillId="0" borderId="1" xfId="0" applyNumberFormat="1" applyBorder="1" applyAlignment="1">
      <alignment wrapText="1"/>
    </xf>
    <xf numFmtId="10" fontId="0" fillId="0" borderId="0" xfId="0" applyNumberFormat="1"/>
    <xf numFmtId="164" fontId="0" fillId="0" borderId="0" xfId="1" applyFont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/>
    <xf numFmtId="16" fontId="0" fillId="0" borderId="0" xfId="0" quotePrefix="1" applyNumberFormat="1"/>
    <xf numFmtId="16" fontId="0" fillId="0" borderId="1" xfId="0" quotePrefix="1" applyNumberFormat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11" fontId="0" fillId="0" borderId="0" xfId="0" applyNumberFormat="1"/>
    <xf numFmtId="0" fontId="0" fillId="2" borderId="0" xfId="0" applyFill="1"/>
    <xf numFmtId="9" fontId="0" fillId="0" borderId="0" xfId="0" applyNumberFormat="1"/>
    <xf numFmtId="165" fontId="0" fillId="0" borderId="0" xfId="0" applyNumberFormat="1"/>
    <xf numFmtId="9" fontId="0" fillId="0" borderId="0" xfId="3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5" fontId="0" fillId="0" borderId="1" xfId="0" applyNumberFormat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4" fontId="0" fillId="0" borderId="0" xfId="0" applyNumberFormat="1"/>
    <xf numFmtId="0" fontId="0" fillId="0" borderId="4" xfId="0" applyBorder="1" applyAlignment="1">
      <alignment horizontal="center" vertical="center" wrapText="1"/>
    </xf>
    <xf numFmtId="1" fontId="0" fillId="0" borderId="0" xfId="0" applyNumberFormat="1"/>
    <xf numFmtId="166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3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9" fontId="0" fillId="0" borderId="0" xfId="3" applyFont="1" applyAlignment="1">
      <alignment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vertical="center"/>
    </xf>
    <xf numFmtId="9" fontId="0" fillId="0" borderId="0" xfId="0" applyNumberFormat="1" applyAlignment="1">
      <alignment wrapText="1"/>
    </xf>
    <xf numFmtId="167" fontId="0" fillId="0" borderId="0" xfId="1" applyNumberFormat="1" applyFont="1"/>
    <xf numFmtId="0" fontId="1" fillId="2" borderId="0" xfId="0" applyFont="1" applyFill="1"/>
    <xf numFmtId="164" fontId="0" fillId="0" borderId="0" xfId="0" applyNumberFormat="1"/>
    <xf numFmtId="165" fontId="0" fillId="2" borderId="1" xfId="0" applyNumberFormat="1" applyFill="1" applyBorder="1" applyAlignment="1">
      <alignment wrapText="1"/>
    </xf>
    <xf numFmtId="0" fontId="0" fillId="2" borderId="1" xfId="0" applyFill="1" applyBorder="1" applyAlignment="1">
      <alignment wrapText="1"/>
    </xf>
    <xf numFmtId="2" fontId="0" fillId="0" borderId="0" xfId="0" applyNumberFormat="1"/>
    <xf numFmtId="0" fontId="0" fillId="0" borderId="0" xfId="0" applyFill="1"/>
    <xf numFmtId="167" fontId="0" fillId="0" borderId="0" xfId="1" applyNumberFormat="1" applyFont="1" applyFill="1"/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4">
    <cellStyle name="Comma" xfId="1" builtinId="3"/>
    <cellStyle name="Microsoft Excel found an error in the formula you entered. Do you want to accept the correction proposed below?_x000a__x000a_|_x000a__x000a_• To accept the correction, click Yes._x000a_• To close this message and correct the formula yourself, click No." xfId="2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'Cervical-Data'!$C$2:$CY$2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9.6000000000000002E-5</c:v>
                </c:pt>
                <c:pt idx="16">
                  <c:v>9.6000000000000002E-5</c:v>
                </c:pt>
                <c:pt idx="17">
                  <c:v>9.6000000000000002E-5</c:v>
                </c:pt>
                <c:pt idx="18">
                  <c:v>9.6000000000000002E-5</c:v>
                </c:pt>
                <c:pt idx="19">
                  <c:v>9.6000000000000002E-5</c:v>
                </c:pt>
                <c:pt idx="20">
                  <c:v>9.6000000000000002E-5</c:v>
                </c:pt>
                <c:pt idx="21">
                  <c:v>9.6000000000000002E-5</c:v>
                </c:pt>
                <c:pt idx="22">
                  <c:v>9.6000000000000002E-5</c:v>
                </c:pt>
                <c:pt idx="23">
                  <c:v>9.6000000000000002E-5</c:v>
                </c:pt>
                <c:pt idx="24">
                  <c:v>9.6000000000000002E-5</c:v>
                </c:pt>
                <c:pt idx="25">
                  <c:v>9.6000000000000002E-5</c:v>
                </c:pt>
                <c:pt idx="26">
                  <c:v>9.6000000000000002E-5</c:v>
                </c:pt>
                <c:pt idx="27">
                  <c:v>9.6000000000000002E-5</c:v>
                </c:pt>
                <c:pt idx="28">
                  <c:v>9.6000000000000002E-5</c:v>
                </c:pt>
                <c:pt idx="29">
                  <c:v>9.6000000000000002E-5</c:v>
                </c:pt>
                <c:pt idx="30">
                  <c:v>9.6000000000000002E-5</c:v>
                </c:pt>
                <c:pt idx="31">
                  <c:v>9.6000000000000002E-5</c:v>
                </c:pt>
                <c:pt idx="32">
                  <c:v>9.6000000000000002E-5</c:v>
                </c:pt>
                <c:pt idx="33">
                  <c:v>9.6000000000000002E-5</c:v>
                </c:pt>
                <c:pt idx="34">
                  <c:v>9.6000000000000002E-5</c:v>
                </c:pt>
                <c:pt idx="35">
                  <c:v>9.6000000000000002E-5</c:v>
                </c:pt>
                <c:pt idx="36">
                  <c:v>9.6000000000000002E-5</c:v>
                </c:pt>
                <c:pt idx="37">
                  <c:v>9.6000000000000002E-5</c:v>
                </c:pt>
                <c:pt idx="38">
                  <c:v>9.6000000000000002E-5</c:v>
                </c:pt>
                <c:pt idx="39">
                  <c:v>9.6000000000000002E-5</c:v>
                </c:pt>
                <c:pt idx="40">
                  <c:v>2.3900000000000001E-4</c:v>
                </c:pt>
                <c:pt idx="41">
                  <c:v>2.3900000000000001E-4</c:v>
                </c:pt>
                <c:pt idx="42">
                  <c:v>2.3900000000000001E-4</c:v>
                </c:pt>
                <c:pt idx="43">
                  <c:v>2.3900000000000001E-4</c:v>
                </c:pt>
                <c:pt idx="44">
                  <c:v>2.3900000000000001E-4</c:v>
                </c:pt>
                <c:pt idx="45">
                  <c:v>2.5599999999999999E-4</c:v>
                </c:pt>
                <c:pt idx="46">
                  <c:v>2.5599999999999999E-4</c:v>
                </c:pt>
                <c:pt idx="47">
                  <c:v>2.5599999999999999E-4</c:v>
                </c:pt>
                <c:pt idx="48">
                  <c:v>2.5599999999999999E-4</c:v>
                </c:pt>
                <c:pt idx="49">
                  <c:v>2.5599999999999999E-4</c:v>
                </c:pt>
                <c:pt idx="50">
                  <c:v>2.43E-4</c:v>
                </c:pt>
                <c:pt idx="51">
                  <c:v>2.43E-4</c:v>
                </c:pt>
                <c:pt idx="52">
                  <c:v>2.43E-4</c:v>
                </c:pt>
                <c:pt idx="53">
                  <c:v>2.43E-4</c:v>
                </c:pt>
                <c:pt idx="54">
                  <c:v>2.43E-4</c:v>
                </c:pt>
                <c:pt idx="55">
                  <c:v>2.32E-4</c:v>
                </c:pt>
                <c:pt idx="56">
                  <c:v>2.32E-4</c:v>
                </c:pt>
                <c:pt idx="57">
                  <c:v>2.32E-4</c:v>
                </c:pt>
                <c:pt idx="58">
                  <c:v>2.32E-4</c:v>
                </c:pt>
                <c:pt idx="59">
                  <c:v>2.32E-4</c:v>
                </c:pt>
                <c:pt idx="60">
                  <c:v>2.14E-4</c:v>
                </c:pt>
                <c:pt idx="61">
                  <c:v>2.14E-4</c:v>
                </c:pt>
                <c:pt idx="62">
                  <c:v>2.14E-4</c:v>
                </c:pt>
                <c:pt idx="63">
                  <c:v>2.14E-4</c:v>
                </c:pt>
                <c:pt idx="64">
                  <c:v>2.14E-4</c:v>
                </c:pt>
                <c:pt idx="65">
                  <c:v>2.2599999999999999E-4</c:v>
                </c:pt>
                <c:pt idx="66">
                  <c:v>2.2599999999999999E-4</c:v>
                </c:pt>
                <c:pt idx="67">
                  <c:v>2.2599999999999999E-4</c:v>
                </c:pt>
                <c:pt idx="68">
                  <c:v>2.2599999999999999E-4</c:v>
                </c:pt>
                <c:pt idx="69">
                  <c:v>2.2599999999999999E-4</c:v>
                </c:pt>
                <c:pt idx="70">
                  <c:v>2.7399999999999999E-4</c:v>
                </c:pt>
                <c:pt idx="71">
                  <c:v>2.7399999999999999E-4</c:v>
                </c:pt>
                <c:pt idx="72">
                  <c:v>2.7399999999999999E-4</c:v>
                </c:pt>
                <c:pt idx="73">
                  <c:v>2.7399999999999999E-4</c:v>
                </c:pt>
                <c:pt idx="74">
                  <c:v>2.7399999999999999E-4</c:v>
                </c:pt>
                <c:pt idx="75">
                  <c:v>3.3500000000000001E-4</c:v>
                </c:pt>
                <c:pt idx="76">
                  <c:v>3.3500000000000001E-4</c:v>
                </c:pt>
                <c:pt idx="77">
                  <c:v>3.3500000000000001E-4</c:v>
                </c:pt>
                <c:pt idx="78">
                  <c:v>3.3500000000000001E-4</c:v>
                </c:pt>
                <c:pt idx="79">
                  <c:v>3.3500000000000001E-4</c:v>
                </c:pt>
                <c:pt idx="80">
                  <c:v>3.3500000000000001E-4</c:v>
                </c:pt>
                <c:pt idx="81">
                  <c:v>3.3500000000000001E-4</c:v>
                </c:pt>
                <c:pt idx="82">
                  <c:v>3.3500000000000001E-4</c:v>
                </c:pt>
                <c:pt idx="83">
                  <c:v>3.3500000000000001E-4</c:v>
                </c:pt>
                <c:pt idx="84">
                  <c:v>3.3500000000000001E-4</c:v>
                </c:pt>
                <c:pt idx="85">
                  <c:v>3.3500000000000001E-4</c:v>
                </c:pt>
                <c:pt idx="86">
                  <c:v>3.3500000000000001E-4</c:v>
                </c:pt>
                <c:pt idx="87">
                  <c:v>3.3500000000000001E-4</c:v>
                </c:pt>
                <c:pt idx="88">
                  <c:v>3.3500000000000001E-4</c:v>
                </c:pt>
                <c:pt idx="89">
                  <c:v>3.3500000000000001E-4</c:v>
                </c:pt>
                <c:pt idx="90">
                  <c:v>3.3500000000000001E-4</c:v>
                </c:pt>
                <c:pt idx="91">
                  <c:v>3.3500000000000001E-4</c:v>
                </c:pt>
                <c:pt idx="92">
                  <c:v>3.3500000000000001E-4</c:v>
                </c:pt>
                <c:pt idx="93">
                  <c:v>3.3500000000000001E-4</c:v>
                </c:pt>
                <c:pt idx="94">
                  <c:v>3.3500000000000001E-4</c:v>
                </c:pt>
                <c:pt idx="95">
                  <c:v>3.3500000000000001E-4</c:v>
                </c:pt>
                <c:pt idx="96">
                  <c:v>3.3500000000000001E-4</c:v>
                </c:pt>
                <c:pt idx="97">
                  <c:v>3.3500000000000001E-4</c:v>
                </c:pt>
                <c:pt idx="98">
                  <c:v>3.3500000000000001E-4</c:v>
                </c:pt>
                <c:pt idx="99">
                  <c:v>3.3500000000000001E-4</c:v>
                </c:pt>
                <c:pt idx="100">
                  <c:v>3.3500000000000001E-4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306464"/>
        <c:axId val="182304896"/>
      </c:lineChart>
      <c:catAx>
        <c:axId val="182306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04896"/>
        <c:crosses val="autoZero"/>
        <c:auto val="1"/>
        <c:lblAlgn val="ctr"/>
        <c:lblOffset val="100"/>
        <c:noMultiLvlLbl val="0"/>
      </c:catAx>
      <c:valAx>
        <c:axId val="18230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0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Stage</a:t>
            </a:r>
            <a:r>
              <a:rPr lang="en-US" baseline="0"/>
              <a:t> III (Chemo- Radiotherapy)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ValidateCervical!$A$44</c:f>
              <c:strCache>
                <c:ptCount val="1"/>
                <c:pt idx="0">
                  <c:v>III-Spectrum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ValidateCervical!$B$44:$F$44</c:f>
              <c:numCache>
                <c:formatCode>General</c:formatCode>
                <c:ptCount val="5"/>
                <c:pt idx="0">
                  <c:v>91.584607019875548</c:v>
                </c:pt>
                <c:pt idx="1">
                  <c:v>83.91228176161421</c:v>
                </c:pt>
                <c:pt idx="2">
                  <c:v>76.901468011840748</c:v>
                </c:pt>
                <c:pt idx="3">
                  <c:v>70.491753760647612</c:v>
                </c:pt>
                <c:pt idx="4">
                  <c:v>64.619706397631845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ValidateCervical!$A$54</c:f>
              <c:strCache>
                <c:ptCount val="1"/>
                <c:pt idx="0">
                  <c:v>IIIa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ValidateCervical!$B$54:$F$54</c:f>
              <c:numCache>
                <c:formatCode>#,##0.00</c:formatCode>
                <c:ptCount val="5"/>
                <c:pt idx="0">
                  <c:v>80</c:v>
                </c:pt>
                <c:pt idx="1">
                  <c:v>70.8</c:v>
                </c:pt>
                <c:pt idx="2">
                  <c:v>65</c:v>
                </c:pt>
                <c:pt idx="3">
                  <c:v>50.8</c:v>
                </c:pt>
                <c:pt idx="4">
                  <c:v>48.2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ValidateCervical!$A$55</c:f>
              <c:strCache>
                <c:ptCount val="1"/>
                <c:pt idx="0">
                  <c:v>IIIb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ValidateCervical!$B$55:$F$55</c:f>
              <c:numCache>
                <c:formatCode>#,##0.00</c:formatCode>
                <c:ptCount val="5"/>
                <c:pt idx="0">
                  <c:v>82.9</c:v>
                </c:pt>
                <c:pt idx="1">
                  <c:v>67.400000000000006</c:v>
                </c:pt>
                <c:pt idx="2">
                  <c:v>59.8</c:v>
                </c:pt>
                <c:pt idx="3">
                  <c:v>55.9</c:v>
                </c:pt>
                <c:pt idx="4">
                  <c:v>50.2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663216"/>
        <c:axId val="424664392"/>
      </c:lineChart>
      <c:catAx>
        <c:axId val="424663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64392"/>
        <c:crosses val="autoZero"/>
        <c:auto val="1"/>
        <c:lblAlgn val="ctr"/>
        <c:lblOffset val="100"/>
        <c:noMultiLvlLbl val="0"/>
      </c:catAx>
      <c:valAx>
        <c:axId val="42466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Surviving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6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Stage IV</a:t>
            </a:r>
            <a:r>
              <a:rPr lang="en-US" baseline="0"/>
              <a:t> (</a:t>
            </a:r>
            <a:r>
              <a:rPr lang="en-US" sz="1400" b="0" i="0" u="none" strike="noStrike" baseline="0">
                <a:effectLst/>
              </a:rPr>
              <a:t>Surgery + Adjuvant therapy)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ValidateCervical!$A$45</c:f>
              <c:strCache>
                <c:ptCount val="1"/>
                <c:pt idx="0">
                  <c:v>IV-Spectrum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ValidateCervical!$B$45:$F$45</c:f>
              <c:numCache>
                <c:formatCode>General</c:formatCode>
                <c:ptCount val="5"/>
                <c:pt idx="0">
                  <c:v>75.519848771266538</c:v>
                </c:pt>
                <c:pt idx="1">
                  <c:v>57.183364839319474</c:v>
                </c:pt>
                <c:pt idx="2">
                  <c:v>43.383742911153121</c:v>
                </c:pt>
                <c:pt idx="3">
                  <c:v>32.892249527410208</c:v>
                </c:pt>
                <c:pt idx="4">
                  <c:v>24.952741020793951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ValidateCervical!$A$57</c:f>
              <c:strCache>
                <c:ptCount val="1"/>
                <c:pt idx="0">
                  <c:v>IVb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ValidateCervical!$B$57:$E$57</c:f>
              <c:numCache>
                <c:formatCode>General</c:formatCode>
                <c:ptCount val="4"/>
                <c:pt idx="0">
                  <c:v>63.6</c:v>
                </c:pt>
                <c:pt idx="1">
                  <c:v>42.4</c:v>
                </c:pt>
                <c:pt idx="2">
                  <c:v>42.4</c:v>
                </c:pt>
                <c:pt idx="3">
                  <c:v>42.4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ValidateCervical!$A$56</c:f>
              <c:strCache>
                <c:ptCount val="1"/>
                <c:pt idx="0">
                  <c:v>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ValidateCervical!$B$56:$F$56</c:f>
              <c:numCache>
                <c:formatCode>General</c:formatCode>
                <c:ptCount val="5"/>
                <c:pt idx="0">
                  <c:v>64.7</c:v>
                </c:pt>
                <c:pt idx="1">
                  <c:v>51.8</c:v>
                </c:pt>
                <c:pt idx="2">
                  <c:v>51.8</c:v>
                </c:pt>
                <c:pt idx="3">
                  <c:v>37</c:v>
                </c:pt>
                <c:pt idx="4">
                  <c:v>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663608"/>
        <c:axId val="424661256"/>
      </c:lineChart>
      <c:catAx>
        <c:axId val="424663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61256"/>
        <c:crosses val="autoZero"/>
        <c:auto val="1"/>
        <c:lblAlgn val="ctr"/>
        <c:lblOffset val="100"/>
        <c:noMultiLvlLbl val="0"/>
      </c:catAx>
      <c:valAx>
        <c:axId val="42466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Surviving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63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'Cervical-Data'!$R$8:$CY$8</c:f>
              <c:numCache>
                <c:formatCode>General</c:formatCode>
                <c:ptCount val="86"/>
                <c:pt idx="0">
                  <c:v>1.2999999999999999E-5</c:v>
                </c:pt>
                <c:pt idx="1">
                  <c:v>1.2999999999999999E-5</c:v>
                </c:pt>
                <c:pt idx="2">
                  <c:v>1.2999999999999999E-5</c:v>
                </c:pt>
                <c:pt idx="3">
                  <c:v>1.2999999999999999E-5</c:v>
                </c:pt>
                <c:pt idx="4">
                  <c:v>1.2999999999999999E-5</c:v>
                </c:pt>
                <c:pt idx="5">
                  <c:v>1.2999999999999999E-5</c:v>
                </c:pt>
                <c:pt idx="6">
                  <c:v>1.2999999999999999E-5</c:v>
                </c:pt>
                <c:pt idx="7">
                  <c:v>1.2999999999999999E-5</c:v>
                </c:pt>
                <c:pt idx="8">
                  <c:v>1.2999999999999999E-5</c:v>
                </c:pt>
                <c:pt idx="9">
                  <c:v>1.2999999999999999E-5</c:v>
                </c:pt>
                <c:pt idx="10">
                  <c:v>1.2999999999999999E-5</c:v>
                </c:pt>
                <c:pt idx="11">
                  <c:v>1.2999999999999999E-5</c:v>
                </c:pt>
                <c:pt idx="12">
                  <c:v>1.2999999999999999E-5</c:v>
                </c:pt>
                <c:pt idx="13">
                  <c:v>1.2999999999999999E-5</c:v>
                </c:pt>
                <c:pt idx="14">
                  <c:v>1.2999999999999999E-5</c:v>
                </c:pt>
                <c:pt idx="15">
                  <c:v>1.2999999999999999E-5</c:v>
                </c:pt>
                <c:pt idx="16">
                  <c:v>1.2999999999999999E-5</c:v>
                </c:pt>
                <c:pt idx="17">
                  <c:v>1.2999999999999999E-5</c:v>
                </c:pt>
                <c:pt idx="18">
                  <c:v>1.2999999999999999E-5</c:v>
                </c:pt>
                <c:pt idx="19">
                  <c:v>1.2999999999999999E-5</c:v>
                </c:pt>
                <c:pt idx="20">
                  <c:v>1.2999999999999999E-5</c:v>
                </c:pt>
                <c:pt idx="21">
                  <c:v>1.2999999999999999E-5</c:v>
                </c:pt>
                <c:pt idx="22">
                  <c:v>1.2999999999999999E-5</c:v>
                </c:pt>
                <c:pt idx="23">
                  <c:v>1.2999999999999999E-5</c:v>
                </c:pt>
                <c:pt idx="24">
                  <c:v>1.2999999999999999E-5</c:v>
                </c:pt>
                <c:pt idx="25">
                  <c:v>5.1999999999999997E-5</c:v>
                </c:pt>
                <c:pt idx="26">
                  <c:v>5.1999999999999997E-5</c:v>
                </c:pt>
                <c:pt idx="27">
                  <c:v>5.1999999999999997E-5</c:v>
                </c:pt>
                <c:pt idx="28">
                  <c:v>5.1999999999999997E-5</c:v>
                </c:pt>
                <c:pt idx="29">
                  <c:v>5.1999999999999997E-5</c:v>
                </c:pt>
                <c:pt idx="30">
                  <c:v>6.9999999999999994E-5</c:v>
                </c:pt>
                <c:pt idx="31">
                  <c:v>6.9999999999999994E-5</c:v>
                </c:pt>
                <c:pt idx="32">
                  <c:v>6.9999999999999994E-5</c:v>
                </c:pt>
                <c:pt idx="33">
                  <c:v>6.9999999999999994E-5</c:v>
                </c:pt>
                <c:pt idx="34">
                  <c:v>6.9999999999999994E-5</c:v>
                </c:pt>
                <c:pt idx="35">
                  <c:v>8.7999999999999998E-5</c:v>
                </c:pt>
                <c:pt idx="36">
                  <c:v>8.7999999999999998E-5</c:v>
                </c:pt>
                <c:pt idx="37">
                  <c:v>8.7999999999999998E-5</c:v>
                </c:pt>
                <c:pt idx="38">
                  <c:v>8.7999999999999998E-5</c:v>
                </c:pt>
                <c:pt idx="39">
                  <c:v>8.7999999999999998E-5</c:v>
                </c:pt>
                <c:pt idx="40">
                  <c:v>1.11E-4</c:v>
                </c:pt>
                <c:pt idx="41">
                  <c:v>1.11E-4</c:v>
                </c:pt>
                <c:pt idx="42">
                  <c:v>1.11E-4</c:v>
                </c:pt>
                <c:pt idx="43">
                  <c:v>1.11E-4</c:v>
                </c:pt>
                <c:pt idx="44">
                  <c:v>1.11E-4</c:v>
                </c:pt>
                <c:pt idx="45">
                  <c:v>1.26E-4</c:v>
                </c:pt>
                <c:pt idx="46">
                  <c:v>1.26E-4</c:v>
                </c:pt>
                <c:pt idx="47">
                  <c:v>1.26E-4</c:v>
                </c:pt>
                <c:pt idx="48">
                  <c:v>1.26E-4</c:v>
                </c:pt>
                <c:pt idx="49">
                  <c:v>1.26E-4</c:v>
                </c:pt>
                <c:pt idx="50">
                  <c:v>1.74E-4</c:v>
                </c:pt>
                <c:pt idx="51">
                  <c:v>1.74E-4</c:v>
                </c:pt>
                <c:pt idx="52">
                  <c:v>1.74E-4</c:v>
                </c:pt>
                <c:pt idx="53">
                  <c:v>1.74E-4</c:v>
                </c:pt>
                <c:pt idx="54">
                  <c:v>1.74E-4</c:v>
                </c:pt>
                <c:pt idx="55">
                  <c:v>2.5099999999999998E-4</c:v>
                </c:pt>
                <c:pt idx="56">
                  <c:v>2.5099999999999998E-4</c:v>
                </c:pt>
                <c:pt idx="57">
                  <c:v>2.5099999999999998E-4</c:v>
                </c:pt>
                <c:pt idx="58">
                  <c:v>2.5099999999999998E-4</c:v>
                </c:pt>
                <c:pt idx="59">
                  <c:v>2.5099999999999998E-4</c:v>
                </c:pt>
                <c:pt idx="60">
                  <c:v>3.8900000000000002E-4</c:v>
                </c:pt>
                <c:pt idx="61">
                  <c:v>3.8900000000000002E-4</c:v>
                </c:pt>
                <c:pt idx="62">
                  <c:v>3.8900000000000002E-4</c:v>
                </c:pt>
                <c:pt idx="63">
                  <c:v>3.8900000000000002E-4</c:v>
                </c:pt>
                <c:pt idx="64">
                  <c:v>3.8900000000000002E-4</c:v>
                </c:pt>
                <c:pt idx="65">
                  <c:v>3.8900000000000002E-4</c:v>
                </c:pt>
                <c:pt idx="66">
                  <c:v>3.8900000000000002E-4</c:v>
                </c:pt>
                <c:pt idx="67">
                  <c:v>3.8900000000000002E-4</c:v>
                </c:pt>
                <c:pt idx="68">
                  <c:v>3.8900000000000002E-4</c:v>
                </c:pt>
                <c:pt idx="69">
                  <c:v>3.8900000000000002E-4</c:v>
                </c:pt>
                <c:pt idx="70">
                  <c:v>3.8900000000000002E-4</c:v>
                </c:pt>
                <c:pt idx="71">
                  <c:v>3.8900000000000002E-4</c:v>
                </c:pt>
                <c:pt idx="72">
                  <c:v>3.8900000000000002E-4</c:v>
                </c:pt>
                <c:pt idx="73">
                  <c:v>3.8900000000000002E-4</c:v>
                </c:pt>
                <c:pt idx="74">
                  <c:v>3.8900000000000002E-4</c:v>
                </c:pt>
                <c:pt idx="75">
                  <c:v>3.8900000000000002E-4</c:v>
                </c:pt>
                <c:pt idx="76">
                  <c:v>3.8900000000000002E-4</c:v>
                </c:pt>
                <c:pt idx="77">
                  <c:v>3.8900000000000002E-4</c:v>
                </c:pt>
                <c:pt idx="78">
                  <c:v>3.8900000000000002E-4</c:v>
                </c:pt>
                <c:pt idx="79">
                  <c:v>3.8900000000000002E-4</c:v>
                </c:pt>
                <c:pt idx="80">
                  <c:v>3.8900000000000002E-4</c:v>
                </c:pt>
                <c:pt idx="81">
                  <c:v>3.8900000000000002E-4</c:v>
                </c:pt>
                <c:pt idx="82">
                  <c:v>3.8900000000000002E-4</c:v>
                </c:pt>
                <c:pt idx="83">
                  <c:v>3.8900000000000002E-4</c:v>
                </c:pt>
                <c:pt idx="84">
                  <c:v>3.8900000000000002E-4</c:v>
                </c:pt>
                <c:pt idx="85">
                  <c:v>3.8900000000000002E-4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304112"/>
        <c:axId val="182304504"/>
      </c:lineChart>
      <c:catAx>
        <c:axId val="182304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04504"/>
        <c:crosses val="autoZero"/>
        <c:auto val="1"/>
        <c:lblAlgn val="ctr"/>
        <c:lblOffset val="100"/>
        <c:noMultiLvlLbl val="0"/>
      </c:catAx>
      <c:valAx>
        <c:axId val="18230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0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Cervical!$Q$94:$DM$94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8.5304840849567104E-2</c:v>
                </c:pt>
                <c:pt idx="17">
                  <c:v>8.5304840849567104E-2</c:v>
                </c:pt>
                <c:pt idx="18">
                  <c:v>8.5304840849567104E-2</c:v>
                </c:pt>
                <c:pt idx="19">
                  <c:v>8.5304840849567104E-2</c:v>
                </c:pt>
                <c:pt idx="20">
                  <c:v>8.5304840849567104E-2</c:v>
                </c:pt>
                <c:pt idx="21">
                  <c:v>8.5304840849567104E-2</c:v>
                </c:pt>
                <c:pt idx="22">
                  <c:v>8.5304840849567104E-2</c:v>
                </c:pt>
                <c:pt idx="23">
                  <c:v>8.5304840849567104E-2</c:v>
                </c:pt>
                <c:pt idx="24">
                  <c:v>8.5304840849567104E-2</c:v>
                </c:pt>
                <c:pt idx="25">
                  <c:v>8.5304840849567104E-2</c:v>
                </c:pt>
                <c:pt idx="26">
                  <c:v>8.5304840849567104E-2</c:v>
                </c:pt>
                <c:pt idx="27">
                  <c:v>8.5304840849567104E-2</c:v>
                </c:pt>
                <c:pt idx="28">
                  <c:v>8.5304840849567104E-2</c:v>
                </c:pt>
                <c:pt idx="29">
                  <c:v>8.5304840849567104E-2</c:v>
                </c:pt>
                <c:pt idx="30">
                  <c:v>8.5304840849567104E-2</c:v>
                </c:pt>
                <c:pt idx="31">
                  <c:v>8.5304840849567104E-2</c:v>
                </c:pt>
                <c:pt idx="32">
                  <c:v>8.5304840849567104E-2</c:v>
                </c:pt>
                <c:pt idx="33">
                  <c:v>8.5304840849567104E-2</c:v>
                </c:pt>
                <c:pt idx="34">
                  <c:v>8.5304840849567104E-2</c:v>
                </c:pt>
                <c:pt idx="35">
                  <c:v>8.1023164102911646E-2</c:v>
                </c:pt>
                <c:pt idx="36">
                  <c:v>8.1023164102911646E-2</c:v>
                </c:pt>
                <c:pt idx="37">
                  <c:v>8.1023164102911646E-2</c:v>
                </c:pt>
                <c:pt idx="38">
                  <c:v>8.1023164102911646E-2</c:v>
                </c:pt>
                <c:pt idx="39">
                  <c:v>8.1023164102911646E-2</c:v>
                </c:pt>
                <c:pt idx="40">
                  <c:v>8.1023164102911646E-2</c:v>
                </c:pt>
                <c:pt idx="41">
                  <c:v>8.1023164102911646E-2</c:v>
                </c:pt>
                <c:pt idx="42">
                  <c:v>8.1023164102911646E-2</c:v>
                </c:pt>
                <c:pt idx="43">
                  <c:v>8.1023164102911646E-2</c:v>
                </c:pt>
                <c:pt idx="44">
                  <c:v>8.1023164102911646E-2</c:v>
                </c:pt>
                <c:pt idx="45">
                  <c:v>8.1023164102911646E-2</c:v>
                </c:pt>
                <c:pt idx="46">
                  <c:v>8.1023164102911646E-2</c:v>
                </c:pt>
                <c:pt idx="47">
                  <c:v>8.1023164102911646E-2</c:v>
                </c:pt>
                <c:pt idx="48">
                  <c:v>8.1023164102911646E-2</c:v>
                </c:pt>
                <c:pt idx="49">
                  <c:v>8.1023164102911646E-2</c:v>
                </c:pt>
                <c:pt idx="50">
                  <c:v>8.1023164102911646E-2</c:v>
                </c:pt>
                <c:pt idx="51">
                  <c:v>8.1023164102911646E-2</c:v>
                </c:pt>
                <c:pt idx="52">
                  <c:v>8.1023164102911646E-2</c:v>
                </c:pt>
                <c:pt idx="53">
                  <c:v>8.1023164102911646E-2</c:v>
                </c:pt>
                <c:pt idx="54">
                  <c:v>8.1023164102911646E-2</c:v>
                </c:pt>
                <c:pt idx="55">
                  <c:v>8.1023164102911646E-2</c:v>
                </c:pt>
                <c:pt idx="56">
                  <c:v>8.1023164102911646E-2</c:v>
                </c:pt>
                <c:pt idx="57">
                  <c:v>8.1023164102911646E-2</c:v>
                </c:pt>
                <c:pt idx="58">
                  <c:v>8.1023164102911646E-2</c:v>
                </c:pt>
                <c:pt idx="59">
                  <c:v>8.1023164102911646E-2</c:v>
                </c:pt>
                <c:pt idx="60">
                  <c:v>8.1023164102911646E-2</c:v>
                </c:pt>
                <c:pt idx="61">
                  <c:v>8.1023164102911646E-2</c:v>
                </c:pt>
                <c:pt idx="62">
                  <c:v>8.1023164102911646E-2</c:v>
                </c:pt>
                <c:pt idx="63">
                  <c:v>8.1023164102911646E-2</c:v>
                </c:pt>
                <c:pt idx="64">
                  <c:v>8.1023164102911646E-2</c:v>
                </c:pt>
                <c:pt idx="65">
                  <c:v>8.1023164102911646E-2</c:v>
                </c:pt>
                <c:pt idx="66">
                  <c:v>8.1023164102911646E-2</c:v>
                </c:pt>
                <c:pt idx="67">
                  <c:v>8.1023164102911646E-2</c:v>
                </c:pt>
                <c:pt idx="68">
                  <c:v>8.1023164102911646E-2</c:v>
                </c:pt>
                <c:pt idx="69">
                  <c:v>8.1023164102911646E-2</c:v>
                </c:pt>
                <c:pt idx="70">
                  <c:v>8.1023164102911646E-2</c:v>
                </c:pt>
                <c:pt idx="71">
                  <c:v>8.1023164102911646E-2</c:v>
                </c:pt>
                <c:pt idx="72">
                  <c:v>8.1023164102911646E-2</c:v>
                </c:pt>
                <c:pt idx="73">
                  <c:v>8.1023164102911646E-2</c:v>
                </c:pt>
                <c:pt idx="74">
                  <c:v>8.1023164102911646E-2</c:v>
                </c:pt>
                <c:pt idx="75">
                  <c:v>8.1023164102911646E-2</c:v>
                </c:pt>
                <c:pt idx="76">
                  <c:v>8.1023164102911646E-2</c:v>
                </c:pt>
                <c:pt idx="77">
                  <c:v>8.1023164102911646E-2</c:v>
                </c:pt>
                <c:pt idx="78">
                  <c:v>8.1023164102911646E-2</c:v>
                </c:pt>
                <c:pt idx="79">
                  <c:v>8.1023164102911646E-2</c:v>
                </c:pt>
                <c:pt idx="80">
                  <c:v>8.1023164102911646E-2</c:v>
                </c:pt>
                <c:pt idx="81">
                  <c:v>8.1023164102911646E-2</c:v>
                </c:pt>
                <c:pt idx="82">
                  <c:v>8.1023164102911646E-2</c:v>
                </c:pt>
                <c:pt idx="83">
                  <c:v>8.1023164102911646E-2</c:v>
                </c:pt>
                <c:pt idx="84">
                  <c:v>8.1023164102911646E-2</c:v>
                </c:pt>
                <c:pt idx="85">
                  <c:v>8.1023164102911646E-2</c:v>
                </c:pt>
                <c:pt idx="86">
                  <c:v>8.1023164102911646E-2</c:v>
                </c:pt>
                <c:pt idx="87">
                  <c:v>8.1023164102911646E-2</c:v>
                </c:pt>
                <c:pt idx="88">
                  <c:v>8.1023164102911646E-2</c:v>
                </c:pt>
                <c:pt idx="89">
                  <c:v>8.1023164102911646E-2</c:v>
                </c:pt>
                <c:pt idx="90">
                  <c:v>8.1023164102911646E-2</c:v>
                </c:pt>
                <c:pt idx="91">
                  <c:v>8.1023164102911646E-2</c:v>
                </c:pt>
                <c:pt idx="92">
                  <c:v>8.1023164102911646E-2</c:v>
                </c:pt>
                <c:pt idx="93">
                  <c:v>8.1023164102911646E-2</c:v>
                </c:pt>
                <c:pt idx="94">
                  <c:v>8.1023164102911646E-2</c:v>
                </c:pt>
                <c:pt idx="95">
                  <c:v>8.1023164102911646E-2</c:v>
                </c:pt>
                <c:pt idx="96">
                  <c:v>8.1023164102911646E-2</c:v>
                </c:pt>
                <c:pt idx="97">
                  <c:v>8.1023164102911646E-2</c:v>
                </c:pt>
                <c:pt idx="98">
                  <c:v>8.1023164102911646E-2</c:v>
                </c:pt>
                <c:pt idx="99">
                  <c:v>8.1023164102911646E-2</c:v>
                </c:pt>
                <c:pt idx="100">
                  <c:v>8.1023164102911646E-2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Cervical!$Q$95:$DM$95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0.1936987649019368</c:v>
                </c:pt>
                <c:pt idx="17">
                  <c:v>0.1936987649019368</c:v>
                </c:pt>
                <c:pt idx="18">
                  <c:v>0.1936987649019368</c:v>
                </c:pt>
                <c:pt idx="19">
                  <c:v>0.1936987649019368</c:v>
                </c:pt>
                <c:pt idx="20">
                  <c:v>0.1936987649019368</c:v>
                </c:pt>
                <c:pt idx="21">
                  <c:v>0.1936987649019368</c:v>
                </c:pt>
                <c:pt idx="22">
                  <c:v>0.1936987649019368</c:v>
                </c:pt>
                <c:pt idx="23">
                  <c:v>0.1936987649019368</c:v>
                </c:pt>
                <c:pt idx="24">
                  <c:v>0.1936987649019368</c:v>
                </c:pt>
                <c:pt idx="25">
                  <c:v>0.1936987649019368</c:v>
                </c:pt>
                <c:pt idx="26">
                  <c:v>0.1936987649019368</c:v>
                </c:pt>
                <c:pt idx="27">
                  <c:v>0.1936987649019368</c:v>
                </c:pt>
                <c:pt idx="28">
                  <c:v>0.1936987649019368</c:v>
                </c:pt>
                <c:pt idx="29">
                  <c:v>0.1936987649019368</c:v>
                </c:pt>
                <c:pt idx="30">
                  <c:v>0.1936987649019368</c:v>
                </c:pt>
                <c:pt idx="31">
                  <c:v>0.1936987649019368</c:v>
                </c:pt>
                <c:pt idx="32">
                  <c:v>0.1936987649019368</c:v>
                </c:pt>
                <c:pt idx="33">
                  <c:v>0.1936987649019368</c:v>
                </c:pt>
                <c:pt idx="34">
                  <c:v>0.1936987649019368</c:v>
                </c:pt>
                <c:pt idx="35">
                  <c:v>0.18299958251238735</c:v>
                </c:pt>
                <c:pt idx="36">
                  <c:v>0.18299958251238735</c:v>
                </c:pt>
                <c:pt idx="37">
                  <c:v>0.18299958251238735</c:v>
                </c:pt>
                <c:pt idx="38">
                  <c:v>0.18299958251238735</c:v>
                </c:pt>
                <c:pt idx="39">
                  <c:v>0.18299958251238735</c:v>
                </c:pt>
                <c:pt idx="40">
                  <c:v>0.18299958251238735</c:v>
                </c:pt>
                <c:pt idx="41">
                  <c:v>0.18299958251238735</c:v>
                </c:pt>
                <c:pt idx="42">
                  <c:v>0.18299958251238735</c:v>
                </c:pt>
                <c:pt idx="43">
                  <c:v>0.18299958251238735</c:v>
                </c:pt>
                <c:pt idx="44">
                  <c:v>0.18299958251238735</c:v>
                </c:pt>
                <c:pt idx="45">
                  <c:v>0.18299958251238735</c:v>
                </c:pt>
                <c:pt idx="46">
                  <c:v>0.18299958251238735</c:v>
                </c:pt>
                <c:pt idx="47">
                  <c:v>0.18299958251238735</c:v>
                </c:pt>
                <c:pt idx="48">
                  <c:v>0.18299958251238735</c:v>
                </c:pt>
                <c:pt idx="49">
                  <c:v>0.18299958251238735</c:v>
                </c:pt>
                <c:pt idx="50">
                  <c:v>0.18299958251238735</c:v>
                </c:pt>
                <c:pt idx="51">
                  <c:v>0.18299958251238735</c:v>
                </c:pt>
                <c:pt idx="52">
                  <c:v>0.18299958251238735</c:v>
                </c:pt>
                <c:pt idx="53">
                  <c:v>0.18299958251238735</c:v>
                </c:pt>
                <c:pt idx="54">
                  <c:v>0.18299958251238735</c:v>
                </c:pt>
                <c:pt idx="55">
                  <c:v>0.18299958251238735</c:v>
                </c:pt>
                <c:pt idx="56">
                  <c:v>0.18299958251238735</c:v>
                </c:pt>
                <c:pt idx="57">
                  <c:v>0.18299958251238735</c:v>
                </c:pt>
                <c:pt idx="58">
                  <c:v>0.18299958251238735</c:v>
                </c:pt>
                <c:pt idx="59">
                  <c:v>0.18299958251238735</c:v>
                </c:pt>
                <c:pt idx="60">
                  <c:v>0.18299958251238735</c:v>
                </c:pt>
                <c:pt idx="61">
                  <c:v>0.18299958251238735</c:v>
                </c:pt>
                <c:pt idx="62">
                  <c:v>0.18299958251238735</c:v>
                </c:pt>
                <c:pt idx="63">
                  <c:v>0.18299958251238735</c:v>
                </c:pt>
                <c:pt idx="64">
                  <c:v>0.18299958251238735</c:v>
                </c:pt>
                <c:pt idx="65">
                  <c:v>0.18299958251238735</c:v>
                </c:pt>
                <c:pt idx="66">
                  <c:v>0.18299958251238735</c:v>
                </c:pt>
                <c:pt idx="67">
                  <c:v>0.18299958251238735</c:v>
                </c:pt>
                <c:pt idx="68">
                  <c:v>0.18299958251238735</c:v>
                </c:pt>
                <c:pt idx="69">
                  <c:v>0.18299958251238735</c:v>
                </c:pt>
                <c:pt idx="70">
                  <c:v>0.18299958251238735</c:v>
                </c:pt>
                <c:pt idx="71">
                  <c:v>0.18299958251238735</c:v>
                </c:pt>
                <c:pt idx="72">
                  <c:v>0.18299958251238735</c:v>
                </c:pt>
                <c:pt idx="73">
                  <c:v>0.18299958251238735</c:v>
                </c:pt>
                <c:pt idx="74">
                  <c:v>0.18299958251238735</c:v>
                </c:pt>
                <c:pt idx="75">
                  <c:v>0.18299958251238735</c:v>
                </c:pt>
                <c:pt idx="76">
                  <c:v>0.18299958251238735</c:v>
                </c:pt>
                <c:pt idx="77">
                  <c:v>0.18299958251238735</c:v>
                </c:pt>
                <c:pt idx="78">
                  <c:v>0.18299958251238735</c:v>
                </c:pt>
                <c:pt idx="79">
                  <c:v>0.18299958251238735</c:v>
                </c:pt>
                <c:pt idx="80">
                  <c:v>0.18299958251238735</c:v>
                </c:pt>
                <c:pt idx="81">
                  <c:v>0.18299958251238735</c:v>
                </c:pt>
                <c:pt idx="82">
                  <c:v>0.18299958251238735</c:v>
                </c:pt>
                <c:pt idx="83">
                  <c:v>0.18299958251238735</c:v>
                </c:pt>
                <c:pt idx="84">
                  <c:v>0.18299958251238735</c:v>
                </c:pt>
                <c:pt idx="85">
                  <c:v>0.18299958251238735</c:v>
                </c:pt>
                <c:pt idx="86">
                  <c:v>0.18299958251238735</c:v>
                </c:pt>
                <c:pt idx="87">
                  <c:v>0.18299958251238735</c:v>
                </c:pt>
                <c:pt idx="88">
                  <c:v>0.18299958251238735</c:v>
                </c:pt>
                <c:pt idx="89">
                  <c:v>0.18299958251238735</c:v>
                </c:pt>
                <c:pt idx="90">
                  <c:v>0.18299958251238735</c:v>
                </c:pt>
                <c:pt idx="91">
                  <c:v>0.18299958251238735</c:v>
                </c:pt>
                <c:pt idx="92">
                  <c:v>0.18299958251238735</c:v>
                </c:pt>
                <c:pt idx="93">
                  <c:v>0.18299958251238735</c:v>
                </c:pt>
                <c:pt idx="94">
                  <c:v>0.18299958251238735</c:v>
                </c:pt>
                <c:pt idx="95">
                  <c:v>0.18299958251238735</c:v>
                </c:pt>
                <c:pt idx="96">
                  <c:v>0.18299958251238735</c:v>
                </c:pt>
                <c:pt idx="97">
                  <c:v>0.18299958251238735</c:v>
                </c:pt>
                <c:pt idx="98">
                  <c:v>0.18299958251238735</c:v>
                </c:pt>
                <c:pt idx="99">
                  <c:v>0.18299958251238735</c:v>
                </c:pt>
                <c:pt idx="100">
                  <c:v>0.18299958251238735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Cervical!$Q$96:$DM$96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2.7697905478810729E-2</c:v>
                </c:pt>
                <c:pt idx="17">
                  <c:v>2.7697905478810729E-2</c:v>
                </c:pt>
                <c:pt idx="18">
                  <c:v>2.7697905478810729E-2</c:v>
                </c:pt>
                <c:pt idx="19">
                  <c:v>2.7697905478810729E-2</c:v>
                </c:pt>
                <c:pt idx="20">
                  <c:v>2.7697905478810729E-2</c:v>
                </c:pt>
                <c:pt idx="21">
                  <c:v>2.7697905478810729E-2</c:v>
                </c:pt>
                <c:pt idx="22">
                  <c:v>2.7697905478810729E-2</c:v>
                </c:pt>
                <c:pt idx="23">
                  <c:v>2.7697905478810729E-2</c:v>
                </c:pt>
                <c:pt idx="24">
                  <c:v>2.7697905478810729E-2</c:v>
                </c:pt>
                <c:pt idx="25">
                  <c:v>2.7697905478810729E-2</c:v>
                </c:pt>
                <c:pt idx="26">
                  <c:v>2.7697905478810729E-2</c:v>
                </c:pt>
                <c:pt idx="27">
                  <c:v>2.7697905478810729E-2</c:v>
                </c:pt>
                <c:pt idx="28">
                  <c:v>2.7697905478810729E-2</c:v>
                </c:pt>
                <c:pt idx="29">
                  <c:v>2.7697905478810729E-2</c:v>
                </c:pt>
                <c:pt idx="30">
                  <c:v>4.813983523443837E-2</c:v>
                </c:pt>
                <c:pt idx="31">
                  <c:v>4.813983523443837E-2</c:v>
                </c:pt>
                <c:pt idx="32">
                  <c:v>4.813983523443837E-2</c:v>
                </c:pt>
                <c:pt idx="33">
                  <c:v>4.813983523443837E-2</c:v>
                </c:pt>
                <c:pt idx="34">
                  <c:v>4.813983523443837E-2</c:v>
                </c:pt>
                <c:pt idx="35">
                  <c:v>4.6333503882901403E-2</c:v>
                </c:pt>
                <c:pt idx="36">
                  <c:v>4.6333503882901403E-2</c:v>
                </c:pt>
                <c:pt idx="37">
                  <c:v>4.6333503882901403E-2</c:v>
                </c:pt>
                <c:pt idx="38">
                  <c:v>4.6333503882901403E-2</c:v>
                </c:pt>
                <c:pt idx="39">
                  <c:v>4.6333503882901403E-2</c:v>
                </c:pt>
                <c:pt idx="40">
                  <c:v>0.1212129080189208</c:v>
                </c:pt>
                <c:pt idx="41">
                  <c:v>0.1212129080189208</c:v>
                </c:pt>
                <c:pt idx="42">
                  <c:v>0.1212129080189208</c:v>
                </c:pt>
                <c:pt idx="43">
                  <c:v>0.1212129080189208</c:v>
                </c:pt>
                <c:pt idx="44">
                  <c:v>0.1212129080189208</c:v>
                </c:pt>
                <c:pt idx="45">
                  <c:v>0.1212129080189208</c:v>
                </c:pt>
                <c:pt idx="46">
                  <c:v>0.1212129080189208</c:v>
                </c:pt>
                <c:pt idx="47">
                  <c:v>0.1212129080189208</c:v>
                </c:pt>
                <c:pt idx="48">
                  <c:v>0.1212129080189208</c:v>
                </c:pt>
                <c:pt idx="49">
                  <c:v>0.1212129080189208</c:v>
                </c:pt>
                <c:pt idx="50">
                  <c:v>0.17750112889742115</c:v>
                </c:pt>
                <c:pt idx="51">
                  <c:v>0.17750112889742115</c:v>
                </c:pt>
                <c:pt idx="52">
                  <c:v>0.17750112889742115</c:v>
                </c:pt>
                <c:pt idx="53">
                  <c:v>0.17750112889742115</c:v>
                </c:pt>
                <c:pt idx="54">
                  <c:v>0.17750112889742115</c:v>
                </c:pt>
                <c:pt idx="55">
                  <c:v>0.17750112889742115</c:v>
                </c:pt>
                <c:pt idx="56">
                  <c:v>0.17750112889742115</c:v>
                </c:pt>
                <c:pt idx="57">
                  <c:v>0.17750112889742115</c:v>
                </c:pt>
                <c:pt idx="58">
                  <c:v>0.17750112889742115</c:v>
                </c:pt>
                <c:pt idx="59">
                  <c:v>0.17750112889742115</c:v>
                </c:pt>
                <c:pt idx="60">
                  <c:v>0.17750112889742115</c:v>
                </c:pt>
                <c:pt idx="61">
                  <c:v>0.17750112889742115</c:v>
                </c:pt>
                <c:pt idx="62">
                  <c:v>0.17750112889742115</c:v>
                </c:pt>
                <c:pt idx="63">
                  <c:v>0.17750112889742115</c:v>
                </c:pt>
                <c:pt idx="64">
                  <c:v>0.17750112889742115</c:v>
                </c:pt>
                <c:pt idx="65">
                  <c:v>0.17750112889742115</c:v>
                </c:pt>
                <c:pt idx="66">
                  <c:v>0.17750112889742115</c:v>
                </c:pt>
                <c:pt idx="67">
                  <c:v>0.17750112889742115</c:v>
                </c:pt>
                <c:pt idx="68">
                  <c:v>0.17750112889742115</c:v>
                </c:pt>
                <c:pt idx="69">
                  <c:v>0.17750112889742115</c:v>
                </c:pt>
                <c:pt idx="70">
                  <c:v>0.17750112889742115</c:v>
                </c:pt>
                <c:pt idx="71">
                  <c:v>0.17750112889742115</c:v>
                </c:pt>
                <c:pt idx="72">
                  <c:v>0.17750112889742115</c:v>
                </c:pt>
                <c:pt idx="73">
                  <c:v>0.17750112889742115</c:v>
                </c:pt>
                <c:pt idx="74">
                  <c:v>0.17750112889742115</c:v>
                </c:pt>
                <c:pt idx="75">
                  <c:v>0.17750112889742115</c:v>
                </c:pt>
                <c:pt idx="76">
                  <c:v>0.17750112889742115</c:v>
                </c:pt>
                <c:pt idx="77">
                  <c:v>0.17750112889742115</c:v>
                </c:pt>
                <c:pt idx="78">
                  <c:v>0.17750112889742115</c:v>
                </c:pt>
                <c:pt idx="79">
                  <c:v>0.17750112889742115</c:v>
                </c:pt>
                <c:pt idx="80">
                  <c:v>0.17750112889742115</c:v>
                </c:pt>
                <c:pt idx="81">
                  <c:v>0.17750112889742115</c:v>
                </c:pt>
                <c:pt idx="82">
                  <c:v>0.17750112889742115</c:v>
                </c:pt>
                <c:pt idx="83">
                  <c:v>0.17750112889742115</c:v>
                </c:pt>
                <c:pt idx="84">
                  <c:v>0.17750112889742115</c:v>
                </c:pt>
                <c:pt idx="85">
                  <c:v>0.17750112889742115</c:v>
                </c:pt>
                <c:pt idx="86">
                  <c:v>0.17750112889742115</c:v>
                </c:pt>
                <c:pt idx="87">
                  <c:v>0.17750112889742115</c:v>
                </c:pt>
                <c:pt idx="88">
                  <c:v>0.17750112889742115</c:v>
                </c:pt>
                <c:pt idx="89">
                  <c:v>0.17750112889742115</c:v>
                </c:pt>
                <c:pt idx="90">
                  <c:v>0.17750112889742115</c:v>
                </c:pt>
                <c:pt idx="91">
                  <c:v>0.17750112889742115</c:v>
                </c:pt>
                <c:pt idx="92">
                  <c:v>0.17750112889742115</c:v>
                </c:pt>
                <c:pt idx="93">
                  <c:v>0.17750112889742115</c:v>
                </c:pt>
                <c:pt idx="94">
                  <c:v>0.17750112889742115</c:v>
                </c:pt>
                <c:pt idx="95">
                  <c:v>0.17750112889742115</c:v>
                </c:pt>
                <c:pt idx="96">
                  <c:v>0.17750112889742115</c:v>
                </c:pt>
                <c:pt idx="97">
                  <c:v>0.17750112889742115</c:v>
                </c:pt>
                <c:pt idx="98">
                  <c:v>0.17750112889742115</c:v>
                </c:pt>
                <c:pt idx="99">
                  <c:v>0.17750112889742115</c:v>
                </c:pt>
                <c:pt idx="100">
                  <c:v>0.17750112889742115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221224"/>
        <c:axId val="423221616"/>
      </c:lineChart>
      <c:catAx>
        <c:axId val="423221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221616"/>
        <c:crosses val="autoZero"/>
        <c:auto val="1"/>
        <c:lblAlgn val="ctr"/>
        <c:lblOffset val="100"/>
        <c:noMultiLvlLbl val="0"/>
      </c:catAx>
      <c:valAx>
        <c:axId val="42322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22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HPV prevalence (%)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Cervical!$H$260</c:f>
              <c:strCache>
                <c:ptCount val="1"/>
                <c:pt idx="0">
                  <c:v>Estimated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Cervical!$B$261:$B$289</c:f>
              <c:strCache>
                <c:ptCount val="29"/>
                <c:pt idx="0">
                  <c:v>China</c:v>
                </c:pt>
                <c:pt idx="1">
                  <c:v>Romania</c:v>
                </c:pt>
                <c:pt idx="2">
                  <c:v>Russian Federation</c:v>
                </c:pt>
                <c:pt idx="3">
                  <c:v>Ukraine</c:v>
                </c:pt>
                <c:pt idx="4">
                  <c:v>Bulgaria</c:v>
                </c:pt>
                <c:pt idx="5">
                  <c:v>Brazil</c:v>
                </c:pt>
                <c:pt idx="6">
                  <c:v>Chile</c:v>
                </c:pt>
                <c:pt idx="7">
                  <c:v>Colombia</c:v>
                </c:pt>
                <c:pt idx="8">
                  <c:v>Ecuador</c:v>
                </c:pt>
                <c:pt idx="9">
                  <c:v>Peru</c:v>
                </c:pt>
                <c:pt idx="10">
                  <c:v>Uruguay</c:v>
                </c:pt>
                <c:pt idx="11">
                  <c:v>Venezuela</c:v>
                </c:pt>
                <c:pt idx="12">
                  <c:v>Argentina</c:v>
                </c:pt>
                <c:pt idx="13">
                  <c:v>Cambodia</c:v>
                </c:pt>
                <c:pt idx="14">
                  <c:v>Indonesia</c:v>
                </c:pt>
                <c:pt idx="15">
                  <c:v>Malaysia</c:v>
                </c:pt>
                <c:pt idx="16">
                  <c:v>Thailand</c:v>
                </c:pt>
                <c:pt idx="17">
                  <c:v>Viet Nam</c:v>
                </c:pt>
                <c:pt idx="18">
                  <c:v>Botswana</c:v>
                </c:pt>
                <c:pt idx="19">
                  <c:v>Lesotho</c:v>
                </c:pt>
                <c:pt idx="20">
                  <c:v>South Africa</c:v>
                </c:pt>
                <c:pt idx="21">
                  <c:v>Swaziland</c:v>
                </c:pt>
                <c:pt idx="22">
                  <c:v>Burkina Faso</c:v>
                </c:pt>
                <c:pt idx="23">
                  <c:v>Ghana</c:v>
                </c:pt>
                <c:pt idx="24">
                  <c:v>Liberia</c:v>
                </c:pt>
                <c:pt idx="25">
                  <c:v>Mali</c:v>
                </c:pt>
                <c:pt idx="26">
                  <c:v>Nigeria</c:v>
                </c:pt>
                <c:pt idx="27">
                  <c:v>Senegal</c:v>
                </c:pt>
                <c:pt idx="28">
                  <c:v>Sierra Leone</c:v>
                </c:pt>
              </c:strCache>
            </c:strRef>
          </c:cat>
          <c:val>
            <c:numRef>
              <c:f>Cervical!$H$261:$H$289</c:f>
              <c:numCache>
                <c:formatCode>General</c:formatCode>
                <c:ptCount val="29"/>
                <c:pt idx="0">
                  <c:v>8.754727160493827</c:v>
                </c:pt>
                <c:pt idx="1">
                  <c:v>9.8949161994796189</c:v>
                </c:pt>
                <c:pt idx="2">
                  <c:v>5.689340933217693</c:v>
                </c:pt>
                <c:pt idx="3">
                  <c:v>6.6109919930615781</c:v>
                </c:pt>
                <c:pt idx="4">
                  <c:v>8.321058298352126</c:v>
                </c:pt>
                <c:pt idx="5">
                  <c:v>11.080592868852458</c:v>
                </c:pt>
                <c:pt idx="6">
                  <c:v>10.370573770491804</c:v>
                </c:pt>
                <c:pt idx="7">
                  <c:v>13.383930163934426</c:v>
                </c:pt>
                <c:pt idx="8">
                  <c:v>18.302714016393441</c:v>
                </c:pt>
                <c:pt idx="9">
                  <c:v>19.351285081967212</c:v>
                </c:pt>
                <c:pt idx="10">
                  <c:v>13.513106803278689</c:v>
                </c:pt>
                <c:pt idx="11">
                  <c:v>17.949837295081966</c:v>
                </c:pt>
                <c:pt idx="12">
                  <c:v>14.444284344262295</c:v>
                </c:pt>
                <c:pt idx="13">
                  <c:v>17.456893049382714</c:v>
                </c:pt>
                <c:pt idx="14">
                  <c:v>12.051268098765432</c:v>
                </c:pt>
                <c:pt idx="15">
                  <c:v>12.135467209876543</c:v>
                </c:pt>
                <c:pt idx="16">
                  <c:v>10.226799765432098</c:v>
                </c:pt>
                <c:pt idx="17">
                  <c:v>10.332508493827159</c:v>
                </c:pt>
                <c:pt idx="18">
                  <c:v>18.608355185185179</c:v>
                </c:pt>
                <c:pt idx="19">
                  <c:v>22.269502444444441</c:v>
                </c:pt>
                <c:pt idx="20">
                  <c:v>18.016900592592592</c:v>
                </c:pt>
                <c:pt idx="21">
                  <c:v>23.063441592592589</c:v>
                </c:pt>
                <c:pt idx="22">
                  <c:v>19.357480481481478</c:v>
                </c:pt>
                <c:pt idx="23">
                  <c:v>21.477529777777775</c:v>
                </c:pt>
                <c:pt idx="24">
                  <c:v>20.597349111111111</c:v>
                </c:pt>
                <c:pt idx="25">
                  <c:v>22.93919696296296</c:v>
                </c:pt>
                <c:pt idx="26">
                  <c:v>20.770959962962959</c:v>
                </c:pt>
                <c:pt idx="27">
                  <c:v>23.945551740740736</c:v>
                </c:pt>
                <c:pt idx="28">
                  <c:v>20.064440851851849</c:v>
                </c:pt>
              </c:numCache>
            </c:numRef>
          </c:val>
          <c:smooth val="0"/>
        </c:ser>
        <c:ser>
          <c:idx val="1"/>
          <c:order val="1"/>
          <c:tx>
            <c:v>Meta-analysis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Cervical!$B$261:$B$289</c:f>
              <c:strCache>
                <c:ptCount val="29"/>
                <c:pt idx="0">
                  <c:v>China</c:v>
                </c:pt>
                <c:pt idx="1">
                  <c:v>Romania</c:v>
                </c:pt>
                <c:pt idx="2">
                  <c:v>Russian Federation</c:v>
                </c:pt>
                <c:pt idx="3">
                  <c:v>Ukraine</c:v>
                </c:pt>
                <c:pt idx="4">
                  <c:v>Bulgaria</c:v>
                </c:pt>
                <c:pt idx="5">
                  <c:v>Brazil</c:v>
                </c:pt>
                <c:pt idx="6">
                  <c:v>Chile</c:v>
                </c:pt>
                <c:pt idx="7">
                  <c:v>Colombia</c:v>
                </c:pt>
                <c:pt idx="8">
                  <c:v>Ecuador</c:v>
                </c:pt>
                <c:pt idx="9">
                  <c:v>Peru</c:v>
                </c:pt>
                <c:pt idx="10">
                  <c:v>Uruguay</c:v>
                </c:pt>
                <c:pt idx="11">
                  <c:v>Venezuela</c:v>
                </c:pt>
                <c:pt idx="12">
                  <c:v>Argentina</c:v>
                </c:pt>
                <c:pt idx="13">
                  <c:v>Cambodia</c:v>
                </c:pt>
                <c:pt idx="14">
                  <c:v>Indonesia</c:v>
                </c:pt>
                <c:pt idx="15">
                  <c:v>Malaysia</c:v>
                </c:pt>
                <c:pt idx="16">
                  <c:v>Thailand</c:v>
                </c:pt>
                <c:pt idx="17">
                  <c:v>Viet Nam</c:v>
                </c:pt>
                <c:pt idx="18">
                  <c:v>Botswana</c:v>
                </c:pt>
                <c:pt idx="19">
                  <c:v>Lesotho</c:v>
                </c:pt>
                <c:pt idx="20">
                  <c:v>South Africa</c:v>
                </c:pt>
                <c:pt idx="21">
                  <c:v>Swaziland</c:v>
                </c:pt>
                <c:pt idx="22">
                  <c:v>Burkina Faso</c:v>
                </c:pt>
                <c:pt idx="23">
                  <c:v>Ghana</c:v>
                </c:pt>
                <c:pt idx="24">
                  <c:v>Liberia</c:v>
                </c:pt>
                <c:pt idx="25">
                  <c:v>Mali</c:v>
                </c:pt>
                <c:pt idx="26">
                  <c:v>Nigeria</c:v>
                </c:pt>
                <c:pt idx="27">
                  <c:v>Senegal</c:v>
                </c:pt>
                <c:pt idx="28">
                  <c:v>Sierra Leone</c:v>
                </c:pt>
              </c:strCache>
            </c:strRef>
          </c:cat>
          <c:val>
            <c:numRef>
              <c:f>Cervical!$I$261:$I$289</c:f>
              <c:numCache>
                <c:formatCode>General</c:formatCode>
                <c:ptCount val="29"/>
                <c:pt idx="0">
                  <c:v>10.7</c:v>
                </c:pt>
                <c:pt idx="1">
                  <c:v>21.4</c:v>
                </c:pt>
                <c:pt idx="2">
                  <c:v>21.4</c:v>
                </c:pt>
                <c:pt idx="3">
                  <c:v>21.4</c:v>
                </c:pt>
                <c:pt idx="4">
                  <c:v>21.4</c:v>
                </c:pt>
                <c:pt idx="5">
                  <c:v>15.3</c:v>
                </c:pt>
                <c:pt idx="6">
                  <c:v>15.3</c:v>
                </c:pt>
                <c:pt idx="7">
                  <c:v>15.3</c:v>
                </c:pt>
                <c:pt idx="8">
                  <c:v>15.3</c:v>
                </c:pt>
                <c:pt idx="9">
                  <c:v>15.3</c:v>
                </c:pt>
                <c:pt idx="10">
                  <c:v>15.3</c:v>
                </c:pt>
                <c:pt idx="11">
                  <c:v>15.3</c:v>
                </c:pt>
                <c:pt idx="12">
                  <c:v>15.3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17.399999999999999</c:v>
                </c:pt>
                <c:pt idx="19">
                  <c:v>17.399999999999999</c:v>
                </c:pt>
                <c:pt idx="20">
                  <c:v>17.399999999999999</c:v>
                </c:pt>
                <c:pt idx="21">
                  <c:v>17.399999999999999</c:v>
                </c:pt>
                <c:pt idx="22">
                  <c:v>19.600000000000001</c:v>
                </c:pt>
                <c:pt idx="23">
                  <c:v>19.600000000000001</c:v>
                </c:pt>
                <c:pt idx="24">
                  <c:v>19.600000000000001</c:v>
                </c:pt>
                <c:pt idx="25">
                  <c:v>19.600000000000001</c:v>
                </c:pt>
                <c:pt idx="26">
                  <c:v>19.600000000000001</c:v>
                </c:pt>
                <c:pt idx="27">
                  <c:v>19.600000000000001</c:v>
                </c:pt>
                <c:pt idx="28">
                  <c:v>19.600000000000001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224360"/>
        <c:axId val="423220832"/>
      </c:lineChart>
      <c:catAx>
        <c:axId val="423224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220832"/>
        <c:crosses val="autoZero"/>
        <c:auto val="1"/>
        <c:lblAlgn val="ctr"/>
        <c:lblOffset val="100"/>
        <c:noMultiLvlLbl val="0"/>
      </c:catAx>
      <c:valAx>
        <c:axId val="42322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224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HPV Prevalence by 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Cervical!$B$322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Cervical!$C$321:$H$321</c:f>
              <c:strCache>
                <c:ptCount val="6"/>
                <c:pt idx="0">
                  <c:v>&lt;25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65+</c:v>
                </c:pt>
              </c:strCache>
            </c:strRef>
          </c:cat>
          <c:val>
            <c:numRef>
              <c:f>Cervical!$C$322:$H$322</c:f>
              <c:numCache>
                <c:formatCode>0%</c:formatCode>
                <c:ptCount val="6"/>
                <c:pt idx="0">
                  <c:v>0.23045419697681416</c:v>
                </c:pt>
                <c:pt idx="1">
                  <c:v>3.5722684963076658E-2</c:v>
                </c:pt>
                <c:pt idx="2">
                  <c:v>6.0298503926353459E-3</c:v>
                </c:pt>
                <c:pt idx="3">
                  <c:v>1.3583936469699226E-3</c:v>
                </c:pt>
                <c:pt idx="4">
                  <c:v>2.4430894254283051E-4</c:v>
                </c:pt>
                <c:pt idx="5">
                  <c:v>4.5348168491589076E-5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Cervical!$B$323</c:f>
              <c:strCache>
                <c:ptCount val="1"/>
                <c:pt idx="0">
                  <c:v>Romania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Cervical!$C$321:$H$321</c:f>
              <c:strCache>
                <c:ptCount val="6"/>
                <c:pt idx="0">
                  <c:v>&lt;25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65+</c:v>
                </c:pt>
              </c:strCache>
            </c:strRef>
          </c:cat>
          <c:val>
            <c:numRef>
              <c:f>Cervical!$C$323:$H$323</c:f>
              <c:numCache>
                <c:formatCode>0%</c:formatCode>
                <c:ptCount val="6"/>
                <c:pt idx="0">
                  <c:v>0.39719287916527229</c:v>
                </c:pt>
                <c:pt idx="1">
                  <c:v>0.12741428009143396</c:v>
                </c:pt>
                <c:pt idx="2">
                  <c:v>1.7293176363495873E-2</c:v>
                </c:pt>
                <c:pt idx="3">
                  <c:v>2.9712090946309448E-3</c:v>
                </c:pt>
                <c:pt idx="4">
                  <c:v>4.8555409378095492E-4</c:v>
                </c:pt>
                <c:pt idx="5">
                  <c:v>8.5384719218407779E-5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Cervical!$B$324</c:f>
              <c:strCache>
                <c:ptCount val="1"/>
                <c:pt idx="0">
                  <c:v>Russian Federation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Cervical!$C$321:$H$321</c:f>
              <c:strCache>
                <c:ptCount val="6"/>
                <c:pt idx="0">
                  <c:v>&lt;25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65+</c:v>
                </c:pt>
              </c:strCache>
            </c:strRef>
          </c:cat>
          <c:val>
            <c:numRef>
              <c:f>Cervical!$C$324:$H$324</c:f>
              <c:numCache>
                <c:formatCode>0%</c:formatCode>
                <c:ptCount val="6"/>
                <c:pt idx="0">
                  <c:v>0.22439304570062299</c:v>
                </c:pt>
                <c:pt idx="1">
                  <c:v>3.4149958130791948E-2</c:v>
                </c:pt>
                <c:pt idx="2">
                  <c:v>5.9676282886762747E-3</c:v>
                </c:pt>
                <c:pt idx="3">
                  <c:v>1.4126168881745274E-3</c:v>
                </c:pt>
                <c:pt idx="4">
                  <c:v>2.5253178973809633E-4</c:v>
                </c:pt>
                <c:pt idx="5">
                  <c:v>4.5104228763130211E-5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Cervical!$B$325</c:f>
              <c:strCache>
                <c:ptCount val="1"/>
                <c:pt idx="0">
                  <c:v>Ukraine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Cervical!$C$321:$H$321</c:f>
              <c:strCache>
                <c:ptCount val="6"/>
                <c:pt idx="0">
                  <c:v>&lt;25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65+</c:v>
                </c:pt>
              </c:strCache>
            </c:strRef>
          </c:cat>
          <c:val>
            <c:numRef>
              <c:f>Cervical!$C$325:$H$325</c:f>
              <c:numCache>
                <c:formatCode>0%</c:formatCode>
                <c:ptCount val="6"/>
                <c:pt idx="0">
                  <c:v>0.26704858173594864</c:v>
                </c:pt>
                <c:pt idx="1">
                  <c:v>3.9646910150354021E-2</c:v>
                </c:pt>
                <c:pt idx="2">
                  <c:v>6.5974675848405823E-3</c:v>
                </c:pt>
                <c:pt idx="3">
                  <c:v>1.5344681346561024E-3</c:v>
                </c:pt>
                <c:pt idx="4">
                  <c:v>2.7325363964849091E-4</c:v>
                </c:pt>
                <c:pt idx="5">
                  <c:v>4.8780219522533436E-5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Cervical!$B$326</c:f>
              <c:strCache>
                <c:ptCount val="1"/>
                <c:pt idx="0">
                  <c:v>Bulgaria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Cervical!$C$321:$H$321</c:f>
              <c:strCache>
                <c:ptCount val="6"/>
                <c:pt idx="0">
                  <c:v>&lt;25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65+</c:v>
                </c:pt>
              </c:strCache>
            </c:strRef>
          </c:cat>
          <c:val>
            <c:numRef>
              <c:f>Cervical!$C$326:$H$326</c:f>
              <c:numCache>
                <c:formatCode>0%</c:formatCode>
                <c:ptCount val="6"/>
                <c:pt idx="0">
                  <c:v>0.3766641779619177</c:v>
                </c:pt>
                <c:pt idx="1">
                  <c:v>8.8541303163480897E-2</c:v>
                </c:pt>
                <c:pt idx="2">
                  <c:v>1.137734320411085E-2</c:v>
                </c:pt>
                <c:pt idx="3">
                  <c:v>2.2480846820681281E-3</c:v>
                </c:pt>
                <c:pt idx="4">
                  <c:v>3.8458342384908514E-4</c:v>
                </c:pt>
                <c:pt idx="5">
                  <c:v>6.8192383953098536E-5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Cervical!$B$327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Cervical!$C$321:$H$321</c:f>
              <c:strCache>
                <c:ptCount val="6"/>
                <c:pt idx="0">
                  <c:v>&lt;25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65+</c:v>
                </c:pt>
              </c:strCache>
            </c:strRef>
          </c:cat>
          <c:val>
            <c:numRef>
              <c:f>Cervical!$C$327:$H$327</c:f>
              <c:numCache>
                <c:formatCode>0%</c:formatCode>
                <c:ptCount val="6"/>
                <c:pt idx="0">
                  <c:v>0.24090801693324362</c:v>
                </c:pt>
                <c:pt idx="1">
                  <c:v>3.7562486585545028E-2</c:v>
                </c:pt>
                <c:pt idx="2">
                  <c:v>6.3826520978112998E-3</c:v>
                </c:pt>
                <c:pt idx="3">
                  <c:v>1.4560286739038961E-3</c:v>
                </c:pt>
                <c:pt idx="4">
                  <c:v>2.5349438520653398E-4</c:v>
                </c:pt>
                <c:pt idx="5">
                  <c:v>4.8212870297376854E-5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Cervical!$B$328</c:f>
              <c:strCache>
                <c:ptCount val="1"/>
                <c:pt idx="0">
                  <c:v>Chile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Cervical!$C$321:$H$321</c:f>
              <c:strCache>
                <c:ptCount val="6"/>
                <c:pt idx="0">
                  <c:v>&lt;25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65+</c:v>
                </c:pt>
              </c:strCache>
            </c:strRef>
          </c:cat>
          <c:val>
            <c:numRef>
              <c:f>Cervical!$C$328:$H$328</c:f>
              <c:numCache>
                <c:formatCode>0%</c:formatCode>
                <c:ptCount val="6"/>
                <c:pt idx="0">
                  <c:v>0.24091242143893113</c:v>
                </c:pt>
                <c:pt idx="1">
                  <c:v>3.7563898150934132E-2</c:v>
                </c:pt>
                <c:pt idx="2">
                  <c:v>6.3830241336734267E-3</c:v>
                </c:pt>
                <c:pt idx="3">
                  <c:v>1.4562135964829141E-3</c:v>
                </c:pt>
                <c:pt idx="4">
                  <c:v>2.5358722483347475E-4</c:v>
                </c:pt>
                <c:pt idx="5">
                  <c:v>4.8253887302859693E-5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Cervical!$B$329</c:f>
              <c:strCache>
                <c:ptCount val="1"/>
                <c:pt idx="0">
                  <c:v>Colombia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Cervical!$C$321:$H$321</c:f>
              <c:strCache>
                <c:ptCount val="6"/>
                <c:pt idx="0">
                  <c:v>&lt;25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65+</c:v>
                </c:pt>
              </c:strCache>
            </c:strRef>
          </c:cat>
          <c:val>
            <c:numRef>
              <c:f>Cervical!$C$329:$H$329</c:f>
              <c:numCache>
                <c:formatCode>0%</c:formatCode>
                <c:ptCount val="6"/>
                <c:pt idx="0">
                  <c:v>0.30890898290577401</c:v>
                </c:pt>
                <c:pt idx="1">
                  <c:v>4.7576028882610942E-2</c:v>
                </c:pt>
                <c:pt idx="2">
                  <c:v>7.4926034292707826E-3</c:v>
                </c:pt>
                <c:pt idx="3">
                  <c:v>1.6622579205362537E-3</c:v>
                </c:pt>
                <c:pt idx="4">
                  <c:v>2.8770721467494926E-4</c:v>
                </c:pt>
                <c:pt idx="5">
                  <c:v>5.4735746849306239E-5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Cervical!$B$330</c:f>
              <c:strCache>
                <c:ptCount val="1"/>
                <c:pt idx="0">
                  <c:v>Ecuador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Cervical!$C$321:$H$321</c:f>
              <c:strCache>
                <c:ptCount val="6"/>
                <c:pt idx="0">
                  <c:v>&lt;25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65+</c:v>
                </c:pt>
              </c:strCache>
            </c:strRef>
          </c:cat>
          <c:val>
            <c:numRef>
              <c:f>Cervical!$C$330:$H$330</c:f>
              <c:numCache>
                <c:formatCode>0%</c:formatCode>
                <c:ptCount val="6"/>
                <c:pt idx="0">
                  <c:v>0.42437321633545333</c:v>
                </c:pt>
                <c:pt idx="1">
                  <c:v>0.13617032195885737</c:v>
                </c:pt>
                <c:pt idx="2">
                  <c:v>1.8350328515369035E-2</c:v>
                </c:pt>
                <c:pt idx="3">
                  <c:v>3.1281838647434878E-3</c:v>
                </c:pt>
                <c:pt idx="4">
                  <c:v>5.036981497185698E-4</c:v>
                </c:pt>
                <c:pt idx="5">
                  <c:v>9.5235201557417206E-5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Cervical!$B$331</c:f>
              <c:strCache>
                <c:ptCount val="1"/>
                <c:pt idx="0">
                  <c:v>Peru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Cervical!$C$321:$H$321</c:f>
              <c:strCache>
                <c:ptCount val="6"/>
                <c:pt idx="0">
                  <c:v>&lt;25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65+</c:v>
                </c:pt>
              </c:strCache>
            </c:strRef>
          </c:cat>
          <c:val>
            <c:numRef>
              <c:f>Cervical!$C$331:$H$331</c:f>
              <c:numCache>
                <c:formatCode>0%</c:formatCode>
                <c:ptCount val="6"/>
                <c:pt idx="0">
                  <c:v>0.44253521919328043</c:v>
                </c:pt>
                <c:pt idx="1">
                  <c:v>0.19318234596913694</c:v>
                </c:pt>
                <c:pt idx="2">
                  <c:v>3.8751894557844689E-2</c:v>
                </c:pt>
                <c:pt idx="3">
                  <c:v>5.7514677824620436E-3</c:v>
                </c:pt>
                <c:pt idx="4">
                  <c:v>8.567397243755253E-4</c:v>
                </c:pt>
                <c:pt idx="5">
                  <c:v>1.6128709655008374E-4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Cervical!$B$332</c:f>
              <c:strCache>
                <c:ptCount val="1"/>
                <c:pt idx="0">
                  <c:v>Uruguay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Cervical!$C$321:$H$321</c:f>
              <c:strCache>
                <c:ptCount val="6"/>
                <c:pt idx="0">
                  <c:v>&lt;25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65+</c:v>
                </c:pt>
              </c:strCache>
            </c:strRef>
          </c:cat>
          <c:val>
            <c:numRef>
              <c:f>Cervical!$C$332:$H$332</c:f>
              <c:numCache>
                <c:formatCode>0%</c:formatCode>
                <c:ptCount val="6"/>
                <c:pt idx="0">
                  <c:v>0.36719761468962969</c:v>
                </c:pt>
                <c:pt idx="1">
                  <c:v>6.6618927498404631E-2</c:v>
                </c:pt>
                <c:pt idx="2">
                  <c:v>9.2929100106956125E-3</c:v>
                </c:pt>
                <c:pt idx="3">
                  <c:v>1.9534346366520722E-3</c:v>
                </c:pt>
                <c:pt idx="4">
                  <c:v>3.341206399041559E-4</c:v>
                </c:pt>
                <c:pt idx="5">
                  <c:v>6.3570909795619256E-5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Cervical!$B$333</c:f>
              <c:strCache>
                <c:ptCount val="1"/>
                <c:pt idx="0">
                  <c:v>Venezuela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Cervical!$C$321:$H$321</c:f>
              <c:strCache>
                <c:ptCount val="6"/>
                <c:pt idx="0">
                  <c:v>&lt;25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65+</c:v>
                </c:pt>
              </c:strCache>
            </c:strRef>
          </c:cat>
          <c:val>
            <c:numRef>
              <c:f>Cervical!$C$333:$H$333</c:f>
              <c:numCache>
                <c:formatCode>0%</c:formatCode>
                <c:ptCount val="6"/>
                <c:pt idx="0">
                  <c:v>0.43686659355974106</c:v>
                </c:pt>
                <c:pt idx="1">
                  <c:v>0.17344788763643448</c:v>
                </c:pt>
                <c:pt idx="2">
                  <c:v>2.8957231150678858E-2</c:v>
                </c:pt>
                <c:pt idx="3">
                  <c:v>4.443655768392645E-3</c:v>
                </c:pt>
                <c:pt idx="4">
                  <c:v>6.8126737228074079E-4</c:v>
                </c:pt>
                <c:pt idx="5">
                  <c:v>1.2826564445511321E-4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Cervical!$B$334</c:f>
              <c:strCache>
                <c:ptCount val="1"/>
                <c:pt idx="0">
                  <c:v>Argentina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Cervical!$C$321:$H$321</c:f>
              <c:strCache>
                <c:ptCount val="6"/>
                <c:pt idx="0">
                  <c:v>&lt;25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65+</c:v>
                </c:pt>
              </c:strCache>
            </c:strRef>
          </c:cat>
          <c:val>
            <c:numRef>
              <c:f>Cervical!$C$334:$H$334</c:f>
              <c:numCache>
                <c:formatCode>0%</c:formatCode>
                <c:ptCount val="6"/>
                <c:pt idx="0">
                  <c:v>0.38602913135064093</c:v>
                </c:pt>
                <c:pt idx="1">
                  <c:v>7.8749843392891275E-2</c:v>
                </c:pt>
                <c:pt idx="2">
                  <c:v>1.0450356566401768E-2</c:v>
                </c:pt>
                <c:pt idx="3">
                  <c:v>2.121483814574937E-3</c:v>
                </c:pt>
                <c:pt idx="4">
                  <c:v>3.5984625169097132E-4</c:v>
                </c:pt>
                <c:pt idx="5">
                  <c:v>6.8417235755958164E-5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Cervical!$B$335</c:f>
              <c:strCache>
                <c:ptCount val="1"/>
                <c:pt idx="0">
                  <c:v>Cambodia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Cervical!$C$321:$H$321</c:f>
              <c:strCache>
                <c:ptCount val="6"/>
                <c:pt idx="0">
                  <c:v>&lt;25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65+</c:v>
                </c:pt>
              </c:strCache>
            </c:strRef>
          </c:cat>
          <c:val>
            <c:numRef>
              <c:f>Cervical!$C$335:$H$335</c:f>
              <c:numCache>
                <c:formatCode>0%</c:formatCode>
                <c:ptCount val="6"/>
                <c:pt idx="0">
                  <c:v>0.33440367138419169</c:v>
                </c:pt>
                <c:pt idx="1">
                  <c:v>0.11274651246385627</c:v>
                </c:pt>
                <c:pt idx="2">
                  <c:v>6.0230455652519888E-2</c:v>
                </c:pt>
                <c:pt idx="3">
                  <c:v>4.1970146129156831E-2</c:v>
                </c:pt>
                <c:pt idx="4">
                  <c:v>3.1270812511177033E-2</c:v>
                </c:pt>
                <c:pt idx="5">
                  <c:v>2.5321043396258396E-2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Cervical!$B$336</c:f>
              <c:strCache>
                <c:ptCount val="1"/>
                <c:pt idx="0">
                  <c:v>Indonesia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Cervical!$C$321:$H$321</c:f>
              <c:strCache>
                <c:ptCount val="6"/>
                <c:pt idx="0">
                  <c:v>&lt;25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65+</c:v>
                </c:pt>
              </c:strCache>
            </c:strRef>
          </c:cat>
          <c:val>
            <c:numRef>
              <c:f>Cervical!$C$336:$H$336</c:f>
              <c:numCache>
                <c:formatCode>0%</c:formatCode>
                <c:ptCount val="6"/>
                <c:pt idx="0">
                  <c:v>0.29907199825065617</c:v>
                </c:pt>
                <c:pt idx="1">
                  <c:v>7.0995686606257019E-2</c:v>
                </c:pt>
                <c:pt idx="2">
                  <c:v>2.2849692387336001E-2</c:v>
                </c:pt>
                <c:pt idx="3">
                  <c:v>1.0623381701748024E-2</c:v>
                </c:pt>
                <c:pt idx="4">
                  <c:v>5.7957373786038987E-3</c:v>
                </c:pt>
                <c:pt idx="5">
                  <c:v>3.8804352532895159E-3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Cervical!$B$337</c:f>
              <c:strCache>
                <c:ptCount val="1"/>
                <c:pt idx="0">
                  <c:v>Malaysia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Cervical!$C$321:$H$321</c:f>
              <c:strCache>
                <c:ptCount val="6"/>
                <c:pt idx="0">
                  <c:v>&lt;25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65+</c:v>
                </c:pt>
              </c:strCache>
            </c:strRef>
          </c:cat>
          <c:val>
            <c:numRef>
              <c:f>Cervical!$C$337:$H$337</c:f>
              <c:numCache>
                <c:formatCode>0%</c:formatCode>
                <c:ptCount val="6"/>
                <c:pt idx="0">
                  <c:v>0.27006743447086001</c:v>
                </c:pt>
                <c:pt idx="1">
                  <c:v>4.737439806307666E-2</c:v>
                </c:pt>
                <c:pt idx="2">
                  <c:v>9.1438115550550921E-3</c:v>
                </c:pt>
                <c:pt idx="3">
                  <c:v>2.4883476070821841E-3</c:v>
                </c:pt>
                <c:pt idx="4">
                  <c:v>7.2264370483308331E-4</c:v>
                </c:pt>
                <c:pt idx="5">
                  <c:v>3.0786665663132181E-4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Cervical!$B$338</c:f>
              <c:strCache>
                <c:ptCount val="1"/>
                <c:pt idx="0">
                  <c:v>Thailand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Cervical!$C$321:$H$321</c:f>
              <c:strCache>
                <c:ptCount val="6"/>
                <c:pt idx="0">
                  <c:v>&lt;25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65+</c:v>
                </c:pt>
              </c:strCache>
            </c:strRef>
          </c:cat>
          <c:val>
            <c:numRef>
              <c:f>Cervical!$C$338:$H$338</c:f>
              <c:numCache>
                <c:formatCode>0%</c:formatCode>
                <c:ptCount val="6"/>
                <c:pt idx="0">
                  <c:v>0.29410822999085362</c:v>
                </c:pt>
                <c:pt idx="1">
                  <c:v>4.475531167580981E-2</c:v>
                </c:pt>
                <c:pt idx="2">
                  <c:v>7.0798188172748484E-3</c:v>
                </c:pt>
                <c:pt idx="3">
                  <c:v>1.5861020829137553E-3</c:v>
                </c:pt>
                <c:pt idx="4">
                  <c:v>2.8263259596760047E-4</c:v>
                </c:pt>
                <c:pt idx="5">
                  <c:v>5.1503859866370297E-5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Cervical!$B$339</c:f>
              <c:strCache>
                <c:ptCount val="1"/>
                <c:pt idx="0">
                  <c:v>Viet Nam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Cervical!$C$321:$H$321</c:f>
              <c:strCache>
                <c:ptCount val="6"/>
                <c:pt idx="0">
                  <c:v>&lt;25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65+</c:v>
                </c:pt>
              </c:strCache>
            </c:strRef>
          </c:cat>
          <c:val>
            <c:numRef>
              <c:f>Cervical!$C$339:$H$339</c:f>
              <c:numCache>
                <c:formatCode>0%</c:formatCode>
                <c:ptCount val="6"/>
                <c:pt idx="0">
                  <c:v>0.2274845716652448</c:v>
                </c:pt>
                <c:pt idx="1">
                  <c:v>3.4953448301700614E-2</c:v>
                </c:pt>
                <c:pt idx="2">
                  <c:v>5.9994234571439427E-3</c:v>
                </c:pt>
                <c:pt idx="3">
                  <c:v>1.3847701299301621E-3</c:v>
                </c:pt>
                <c:pt idx="4">
                  <c:v>2.4833317776899185E-4</c:v>
                </c:pt>
                <c:pt idx="5">
                  <c:v>4.5248301726297712E-5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Cervical!$B$340</c:f>
              <c:strCache>
                <c:ptCount val="1"/>
                <c:pt idx="0">
                  <c:v>Botswana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Cervical!$C$321:$H$321</c:f>
              <c:strCache>
                <c:ptCount val="6"/>
                <c:pt idx="0">
                  <c:v>&lt;25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65+</c:v>
                </c:pt>
              </c:strCache>
            </c:strRef>
          </c:cat>
          <c:val>
            <c:numRef>
              <c:f>Cervical!$C$340:$H$340</c:f>
              <c:numCache>
                <c:formatCode>0%</c:formatCode>
                <c:ptCount val="6"/>
                <c:pt idx="0">
                  <c:v>0.39505275232391202</c:v>
                </c:pt>
                <c:pt idx="1">
                  <c:v>0.16804393424322969</c:v>
                </c:pt>
                <c:pt idx="2">
                  <c:v>3.1911761597718948E-2</c:v>
                </c:pt>
                <c:pt idx="3">
                  <c:v>4.6656116077570765E-3</c:v>
                </c:pt>
                <c:pt idx="4">
                  <c:v>6.9956169719995198E-4</c:v>
                </c:pt>
                <c:pt idx="5">
                  <c:v>1.342650158305193E-4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Cervical!$B$341</c:f>
              <c:strCache>
                <c:ptCount val="1"/>
                <c:pt idx="0">
                  <c:v>Lesotho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Cervical!$C$321:$H$321</c:f>
              <c:strCache>
                <c:ptCount val="6"/>
                <c:pt idx="0">
                  <c:v>&lt;25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65+</c:v>
                </c:pt>
              </c:strCache>
            </c:strRef>
          </c:cat>
          <c:val>
            <c:numRef>
              <c:f>Cervical!$C$341:$H$341</c:f>
              <c:numCache>
                <c:formatCode>0%</c:formatCode>
                <c:ptCount val="6"/>
                <c:pt idx="0">
                  <c:v>0.37161053475676686</c:v>
                </c:pt>
                <c:pt idx="1">
                  <c:v>0.18213158797249615</c:v>
                </c:pt>
                <c:pt idx="2">
                  <c:v>0.14450680211010791</c:v>
                </c:pt>
                <c:pt idx="3">
                  <c:v>0.1369885441932778</c:v>
                </c:pt>
                <c:pt idx="4">
                  <c:v>0.1304231533912428</c:v>
                </c:pt>
                <c:pt idx="5">
                  <c:v>0.12547935125269763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Cervical!$B$342</c:f>
              <c:strCache>
                <c:ptCount val="1"/>
                <c:pt idx="0">
                  <c:v>South Africa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Cervical!$C$321:$H$321</c:f>
              <c:strCache>
                <c:ptCount val="6"/>
                <c:pt idx="0">
                  <c:v>&lt;25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65+</c:v>
                </c:pt>
              </c:strCache>
            </c:strRef>
          </c:cat>
          <c:val>
            <c:numRef>
              <c:f>Cervical!$C$342:$H$342</c:f>
              <c:numCache>
                <c:formatCode>0%</c:formatCode>
                <c:ptCount val="6"/>
                <c:pt idx="0">
                  <c:v>0.40305504919196611</c:v>
                </c:pt>
                <c:pt idx="1">
                  <c:v>0.19877137488760341</c:v>
                </c:pt>
                <c:pt idx="2">
                  <c:v>6.0222113191561941E-2</c:v>
                </c:pt>
                <c:pt idx="3">
                  <c:v>9.0774547039958377E-3</c:v>
                </c:pt>
                <c:pt idx="4">
                  <c:v>1.3103131199575823E-3</c:v>
                </c:pt>
                <c:pt idx="5">
                  <c:v>2.548472986118091E-4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Cervical!$B$343</c:f>
              <c:strCache>
                <c:ptCount val="1"/>
                <c:pt idx="0">
                  <c:v>Swaziland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Cervical!$C$321:$H$321</c:f>
              <c:strCache>
                <c:ptCount val="6"/>
                <c:pt idx="0">
                  <c:v>&lt;25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65+</c:v>
                </c:pt>
              </c:strCache>
            </c:strRef>
          </c:cat>
          <c:val>
            <c:numRef>
              <c:f>Cervical!$C$343:$H$343</c:f>
              <c:numCache>
                <c:formatCode>0%</c:formatCode>
                <c:ptCount val="6"/>
                <c:pt idx="0">
                  <c:v>0.37000515519458915</c:v>
                </c:pt>
                <c:pt idx="1">
                  <c:v>0.22669185250404522</c:v>
                </c:pt>
                <c:pt idx="2">
                  <c:v>0.18911820154420567</c:v>
                </c:pt>
                <c:pt idx="3">
                  <c:v>0.15167669181337362</c:v>
                </c:pt>
                <c:pt idx="4">
                  <c:v>6.672078158882018E-2</c:v>
                </c:pt>
                <c:pt idx="5">
                  <c:v>2.3903002214186338E-2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Cervical!$B$344</c:f>
              <c:strCache>
                <c:ptCount val="1"/>
                <c:pt idx="0">
                  <c:v>Burkina Faso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Cervical!$C$321:$H$321</c:f>
              <c:strCache>
                <c:ptCount val="6"/>
                <c:pt idx="0">
                  <c:v>&lt;25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65+</c:v>
                </c:pt>
              </c:strCache>
            </c:strRef>
          </c:cat>
          <c:val>
            <c:numRef>
              <c:f>Cervical!$C$344:$H$344</c:f>
              <c:numCache>
                <c:formatCode>0%</c:formatCode>
                <c:ptCount val="6"/>
                <c:pt idx="0">
                  <c:v>0.33816174398031601</c:v>
                </c:pt>
                <c:pt idx="1">
                  <c:v>0.13327710606949947</c:v>
                </c:pt>
                <c:pt idx="2">
                  <c:v>8.3827594123501825E-2</c:v>
                </c:pt>
                <c:pt idx="3">
                  <c:v>6.6238681944777278E-2</c:v>
                </c:pt>
                <c:pt idx="4">
                  <c:v>5.4425224829531604E-2</c:v>
                </c:pt>
                <c:pt idx="5">
                  <c:v>4.7388593522916772E-2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Cervical!$B$345</c:f>
              <c:strCache>
                <c:ptCount val="1"/>
                <c:pt idx="0">
                  <c:v>Ghana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Cervical!$C$321:$H$321</c:f>
              <c:strCache>
                <c:ptCount val="6"/>
                <c:pt idx="0">
                  <c:v>&lt;25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65+</c:v>
                </c:pt>
              </c:strCache>
            </c:strRef>
          </c:cat>
          <c:val>
            <c:numRef>
              <c:f>Cervical!$C$345:$H$345</c:f>
              <c:numCache>
                <c:formatCode>0%</c:formatCode>
                <c:ptCount val="6"/>
                <c:pt idx="0">
                  <c:v>0.37257382788982041</c:v>
                </c:pt>
                <c:pt idx="1">
                  <c:v>0.18172401162198662</c:v>
                </c:pt>
                <c:pt idx="2">
                  <c:v>0.14298598143760743</c:v>
                </c:pt>
                <c:pt idx="3">
                  <c:v>0.13453094901254303</c:v>
                </c:pt>
                <c:pt idx="4">
                  <c:v>0.12738159737724139</c:v>
                </c:pt>
                <c:pt idx="5">
                  <c:v>0.12212143192491182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Cervical!$B$346</c:f>
              <c:strCache>
                <c:ptCount val="1"/>
                <c:pt idx="0">
                  <c:v>Liberia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Cervical!$C$321:$H$321</c:f>
              <c:strCache>
                <c:ptCount val="6"/>
                <c:pt idx="0">
                  <c:v>&lt;25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65+</c:v>
                </c:pt>
              </c:strCache>
            </c:strRef>
          </c:cat>
          <c:val>
            <c:numRef>
              <c:f>Cervical!$C$346:$H$346</c:f>
              <c:numCache>
                <c:formatCode>0%</c:formatCode>
                <c:ptCount val="6"/>
                <c:pt idx="0">
                  <c:v>0.35984670236273353</c:v>
                </c:pt>
                <c:pt idx="1">
                  <c:v>0.16422133687433857</c:v>
                </c:pt>
                <c:pt idx="2">
                  <c:v>0.12128829912134642</c:v>
                </c:pt>
                <c:pt idx="3">
                  <c:v>0.10859896916044481</c:v>
                </c:pt>
                <c:pt idx="4">
                  <c:v>9.8686024910818071E-2</c:v>
                </c:pt>
                <c:pt idx="5">
                  <c:v>9.1943769401054795E-2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Cervical!$B$347</c:f>
              <c:strCache>
                <c:ptCount val="1"/>
                <c:pt idx="0">
                  <c:v>Mali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Cervical!$C$321:$H$321</c:f>
              <c:strCache>
                <c:ptCount val="6"/>
                <c:pt idx="0">
                  <c:v>&lt;25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65+</c:v>
                </c:pt>
              </c:strCache>
            </c:strRef>
          </c:cat>
          <c:val>
            <c:numRef>
              <c:f>Cervical!$C$347:$H$347</c:f>
              <c:numCache>
                <c:formatCode>0%</c:formatCode>
                <c:ptCount val="6"/>
                <c:pt idx="0">
                  <c:v>0.37089496828363561</c:v>
                </c:pt>
                <c:pt idx="1">
                  <c:v>0.22892572094617475</c:v>
                </c:pt>
                <c:pt idx="2">
                  <c:v>0.19096475543737454</c:v>
                </c:pt>
                <c:pt idx="3">
                  <c:v>0.15566797567166341</c:v>
                </c:pt>
                <c:pt idx="4">
                  <c:v>7.1015584934563503E-2</c:v>
                </c:pt>
                <c:pt idx="5">
                  <c:v>2.6115442540764179E-2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Cervical!$B$348</c:f>
              <c:strCache>
                <c:ptCount val="1"/>
                <c:pt idx="0">
                  <c:v>Nigeria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Cervical!$C$321:$H$321</c:f>
              <c:strCache>
                <c:ptCount val="6"/>
                <c:pt idx="0">
                  <c:v>&lt;25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65+</c:v>
                </c:pt>
              </c:strCache>
            </c:strRef>
          </c:cat>
          <c:val>
            <c:numRef>
              <c:f>Cervical!$C$348:$H$348</c:f>
              <c:numCache>
                <c:formatCode>0%</c:formatCode>
                <c:ptCount val="6"/>
                <c:pt idx="0">
                  <c:v>0.36038363875975737</c:v>
                </c:pt>
                <c:pt idx="1">
                  <c:v>0.16499071599582352</c:v>
                </c:pt>
                <c:pt idx="2">
                  <c:v>0.1222533334161912</c:v>
                </c:pt>
                <c:pt idx="3">
                  <c:v>0.1097406096369398</c:v>
                </c:pt>
                <c:pt idx="4">
                  <c:v>9.9931602847268763E-2</c:v>
                </c:pt>
                <c:pt idx="5">
                  <c:v>9.3238133851097457E-2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Cervical!$B$349</c:f>
              <c:strCache>
                <c:ptCount val="1"/>
                <c:pt idx="0">
                  <c:v>Senegal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Cervical!$C$321:$H$321</c:f>
              <c:strCache>
                <c:ptCount val="6"/>
                <c:pt idx="0">
                  <c:v>&lt;25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65+</c:v>
                </c:pt>
              </c:strCache>
            </c:strRef>
          </c:cat>
          <c:val>
            <c:numRef>
              <c:f>Cervical!$C$349:$H$349</c:f>
              <c:numCache>
                <c:formatCode>0%</c:formatCode>
                <c:ptCount val="6"/>
                <c:pt idx="0">
                  <c:v>0.39711651605053638</c:v>
                </c:pt>
                <c:pt idx="1">
                  <c:v>0.2118885542718511</c:v>
                </c:pt>
                <c:pt idx="2">
                  <c:v>0.17889796029397428</c:v>
                </c:pt>
                <c:pt idx="3">
                  <c:v>0.17763863311295328</c:v>
                </c:pt>
                <c:pt idx="4">
                  <c:v>0.17597523252088812</c:v>
                </c:pt>
                <c:pt idx="5">
                  <c:v>0.17418818632991534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Cervical!$B$350</c:f>
              <c:strCache>
                <c:ptCount val="1"/>
                <c:pt idx="0">
                  <c:v>Sierra Leone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Cervical!$C$321:$H$321</c:f>
              <c:strCache>
                <c:ptCount val="6"/>
                <c:pt idx="0">
                  <c:v>&lt;25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65+</c:v>
                </c:pt>
              </c:strCache>
            </c:strRef>
          </c:cat>
          <c:val>
            <c:numRef>
              <c:f>Cervical!$C$350:$H$350</c:f>
              <c:numCache>
                <c:formatCode>0%</c:formatCode>
                <c:ptCount val="6"/>
                <c:pt idx="0">
                  <c:v>0.36174511451750246</c:v>
                </c:pt>
                <c:pt idx="1">
                  <c:v>0.16690137469965463</c:v>
                </c:pt>
                <c:pt idx="2">
                  <c:v>0.12462568707243743</c:v>
                </c:pt>
                <c:pt idx="3">
                  <c:v>0.11254705015089042</c:v>
                </c:pt>
                <c:pt idx="4">
                  <c:v>0.10299801204676155</c:v>
                </c:pt>
                <c:pt idx="5">
                  <c:v>9.6429413711589071E-2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226712"/>
        <c:axId val="423223576"/>
      </c:lineChart>
      <c:catAx>
        <c:axId val="423226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223576"/>
        <c:crosses val="autoZero"/>
        <c:auto val="1"/>
        <c:lblAlgn val="ctr"/>
        <c:lblOffset val="100"/>
        <c:noMultiLvlLbl val="0"/>
      </c:catAx>
      <c:valAx>
        <c:axId val="42322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226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HPV prevalence (%) - without adjusting for Transient HPV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Cervical!$H$260</c:f>
              <c:strCache>
                <c:ptCount val="1"/>
                <c:pt idx="0">
                  <c:v>Estimated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Cervical!$B$261:$B$266</c:f>
              <c:strCache>
                <c:ptCount val="6"/>
                <c:pt idx="0">
                  <c:v>China</c:v>
                </c:pt>
                <c:pt idx="1">
                  <c:v>Romania</c:v>
                </c:pt>
                <c:pt idx="2">
                  <c:v>Russian Federation</c:v>
                </c:pt>
                <c:pt idx="3">
                  <c:v>Ukraine</c:v>
                </c:pt>
                <c:pt idx="4">
                  <c:v>Bulgaria</c:v>
                </c:pt>
                <c:pt idx="5">
                  <c:v>Brazil</c:v>
                </c:pt>
              </c:strCache>
            </c:strRef>
          </c:cat>
          <c:val>
            <c:numRef>
              <c:f>Cervical!$G$261:$G$289</c:f>
              <c:numCache>
                <c:formatCode>General</c:formatCode>
                <c:ptCount val="29"/>
                <c:pt idx="0">
                  <c:v>5.9590999999999994</c:v>
                </c:pt>
                <c:pt idx="1">
                  <c:v>7.4763029999999997</c:v>
                </c:pt>
                <c:pt idx="2">
                  <c:v>4.2986959999999996</c:v>
                </c:pt>
                <c:pt idx="3">
                  <c:v>4.9950679999999998</c:v>
                </c:pt>
                <c:pt idx="4">
                  <c:v>6.2871430000000004</c:v>
                </c:pt>
                <c:pt idx="5">
                  <c:v>7.1149069999999996</c:v>
                </c:pt>
                <c:pt idx="6">
                  <c:v>6.6589999999999998</c:v>
                </c:pt>
                <c:pt idx="7">
                  <c:v>8.5938920000000003</c:v>
                </c:pt>
                <c:pt idx="8">
                  <c:v>11.752269</c:v>
                </c:pt>
                <c:pt idx="9">
                  <c:v>12.425561999999999</c:v>
                </c:pt>
                <c:pt idx="10">
                  <c:v>8.676836999999999</c:v>
                </c:pt>
                <c:pt idx="11">
                  <c:v>11.525684999999999</c:v>
                </c:pt>
                <c:pt idx="12">
                  <c:v>9.2747510000000002</c:v>
                </c:pt>
                <c:pt idx="13">
                  <c:v>11.882423000000001</c:v>
                </c:pt>
                <c:pt idx="14">
                  <c:v>8.2029639999999997</c:v>
                </c:pt>
                <c:pt idx="15">
                  <c:v>8.2602759999999993</c:v>
                </c:pt>
                <c:pt idx="16">
                  <c:v>6.9610989999999999</c:v>
                </c:pt>
                <c:pt idx="17">
                  <c:v>7.0330519999999996</c:v>
                </c:pt>
                <c:pt idx="18">
                  <c:v>13.579069999999998</c:v>
                </c:pt>
                <c:pt idx="19">
                  <c:v>16.250717999999999</c:v>
                </c:pt>
                <c:pt idx="20">
                  <c:v>13.147468000000002</c:v>
                </c:pt>
                <c:pt idx="21">
                  <c:v>16.830079000000001</c:v>
                </c:pt>
                <c:pt idx="22">
                  <c:v>14.125729000000002</c:v>
                </c:pt>
                <c:pt idx="23">
                  <c:v>15.672791999999999</c:v>
                </c:pt>
                <c:pt idx="24">
                  <c:v>15.030498</c:v>
                </c:pt>
                <c:pt idx="25">
                  <c:v>16.739414</c:v>
                </c:pt>
                <c:pt idx="26">
                  <c:v>15.157187</c:v>
                </c:pt>
                <c:pt idx="27">
                  <c:v>17.473780999999999</c:v>
                </c:pt>
                <c:pt idx="28">
                  <c:v>14.641619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Cervical!$I$260</c:f>
              <c:strCache>
                <c:ptCount val="1"/>
                <c:pt idx="0">
                  <c:v>Meta-analysis: Bruni et al., JID 2010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Cervical!$B$261:$B$266</c:f>
              <c:strCache>
                <c:ptCount val="6"/>
                <c:pt idx="0">
                  <c:v>China</c:v>
                </c:pt>
                <c:pt idx="1">
                  <c:v>Romania</c:v>
                </c:pt>
                <c:pt idx="2">
                  <c:v>Russian Federation</c:v>
                </c:pt>
                <c:pt idx="3">
                  <c:v>Ukraine</c:v>
                </c:pt>
                <c:pt idx="4">
                  <c:v>Bulgaria</c:v>
                </c:pt>
                <c:pt idx="5">
                  <c:v>Brazil</c:v>
                </c:pt>
              </c:strCache>
            </c:strRef>
          </c:cat>
          <c:val>
            <c:numRef>
              <c:f>Cervical!$I$261:$I$289</c:f>
              <c:numCache>
                <c:formatCode>General</c:formatCode>
                <c:ptCount val="29"/>
                <c:pt idx="0">
                  <c:v>10.7</c:v>
                </c:pt>
                <c:pt idx="1">
                  <c:v>21.4</c:v>
                </c:pt>
                <c:pt idx="2">
                  <c:v>21.4</c:v>
                </c:pt>
                <c:pt idx="3">
                  <c:v>21.4</c:v>
                </c:pt>
                <c:pt idx="4">
                  <c:v>21.4</c:v>
                </c:pt>
                <c:pt idx="5">
                  <c:v>15.3</c:v>
                </c:pt>
                <c:pt idx="6">
                  <c:v>15.3</c:v>
                </c:pt>
                <c:pt idx="7">
                  <c:v>15.3</c:v>
                </c:pt>
                <c:pt idx="8">
                  <c:v>15.3</c:v>
                </c:pt>
                <c:pt idx="9">
                  <c:v>15.3</c:v>
                </c:pt>
                <c:pt idx="10">
                  <c:v>15.3</c:v>
                </c:pt>
                <c:pt idx="11">
                  <c:v>15.3</c:v>
                </c:pt>
                <c:pt idx="12">
                  <c:v>15.3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17.399999999999999</c:v>
                </c:pt>
                <c:pt idx="19">
                  <c:v>17.399999999999999</c:v>
                </c:pt>
                <c:pt idx="20">
                  <c:v>17.399999999999999</c:v>
                </c:pt>
                <c:pt idx="21">
                  <c:v>17.399999999999999</c:v>
                </c:pt>
                <c:pt idx="22">
                  <c:v>19.600000000000001</c:v>
                </c:pt>
                <c:pt idx="23">
                  <c:v>19.600000000000001</c:v>
                </c:pt>
                <c:pt idx="24">
                  <c:v>19.600000000000001</c:v>
                </c:pt>
                <c:pt idx="25">
                  <c:v>19.600000000000001</c:v>
                </c:pt>
                <c:pt idx="26">
                  <c:v>19.600000000000001</c:v>
                </c:pt>
                <c:pt idx="27">
                  <c:v>19.600000000000001</c:v>
                </c:pt>
                <c:pt idx="28">
                  <c:v>19.600000000000001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225536"/>
        <c:axId val="423225144"/>
      </c:lineChart>
      <c:catAx>
        <c:axId val="42322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225144"/>
        <c:crosses val="autoZero"/>
        <c:auto val="1"/>
        <c:lblAlgn val="ctr"/>
        <c:lblOffset val="100"/>
        <c:noMultiLvlLbl val="0"/>
      </c:catAx>
      <c:valAx>
        <c:axId val="42322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22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Incidence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ValidateCervical!$F$5:$F$16</c:f>
              <c:numCache>
                <c:formatCode>General</c:formatCode>
                <c:ptCount val="12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35</c:v>
                </c:pt>
                <c:pt idx="7">
                  <c:v>45</c:v>
                </c:pt>
                <c:pt idx="8">
                  <c:v>55</c:v>
                </c:pt>
                <c:pt idx="9">
                  <c:v>65</c:v>
                </c:pt>
                <c:pt idx="10">
                  <c:v>75</c:v>
                </c:pt>
                <c:pt idx="11">
                  <c:v>90</c:v>
                </c:pt>
              </c:numCache>
            </c:numRef>
          </c:xVal>
          <c:yVal>
            <c:numRef>
              <c:f>ValidateCervical!$G$5:$G$16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5.0540352374774983E-5</c:v>
                </c:pt>
                <c:pt idx="4">
                  <c:v>8.9688896802229414E-5</c:v>
                </c:pt>
                <c:pt idx="5">
                  <c:v>3.7253603148792384E-4</c:v>
                </c:pt>
                <c:pt idx="6">
                  <c:v>1.6816148779382828E-4</c:v>
                </c:pt>
                <c:pt idx="7">
                  <c:v>1.8294748980132806E-4</c:v>
                </c:pt>
                <c:pt idx="8">
                  <c:v>1.8349672375554571E-4</c:v>
                </c:pt>
                <c:pt idx="9">
                  <c:v>2.1135458005237115E-4</c:v>
                </c:pt>
                <c:pt idx="10">
                  <c:v>1.2527048454383604E-4</c:v>
                </c:pt>
                <c:pt idx="11">
                  <c:v>4.2615153626544264E-4</c:v>
                </c:pt>
              </c:numCache>
            </c:numRef>
          </c:yVal>
          <c:smooth val="0"/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ValidateCervical!$F$5:$F$16</c:f>
              <c:numCache>
                <c:formatCode>General</c:formatCode>
                <c:ptCount val="12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35</c:v>
                </c:pt>
                <c:pt idx="7">
                  <c:v>45</c:v>
                </c:pt>
                <c:pt idx="8">
                  <c:v>55</c:v>
                </c:pt>
                <c:pt idx="9">
                  <c:v>65</c:v>
                </c:pt>
                <c:pt idx="10">
                  <c:v>75</c:v>
                </c:pt>
                <c:pt idx="11">
                  <c:v>90</c:v>
                </c:pt>
              </c:numCache>
            </c:numRef>
          </c:xVal>
          <c:yVal>
            <c:numRef>
              <c:f>ValidateCervical!$I$5:$I$16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3.4700000000000003E-5</c:v>
                </c:pt>
                <c:pt idx="3">
                  <c:v>5.3900000000000002E-5</c:v>
                </c:pt>
                <c:pt idx="4">
                  <c:v>7.3100000000000001E-5</c:v>
                </c:pt>
                <c:pt idx="5">
                  <c:v>1.188E-4</c:v>
                </c:pt>
                <c:pt idx="6">
                  <c:v>1.5129999999999999E-4</c:v>
                </c:pt>
                <c:pt idx="7">
                  <c:v>1.762E-4</c:v>
                </c:pt>
                <c:pt idx="8">
                  <c:v>2.1429999999999998E-4</c:v>
                </c:pt>
                <c:pt idx="9">
                  <c:v>2.6209999999999997E-4</c:v>
                </c:pt>
                <c:pt idx="10">
                  <c:v>2.8050000000000004E-4</c:v>
                </c:pt>
                <c:pt idx="11">
                  <c:v>3.3500000000000001E-4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222008"/>
        <c:axId val="423222400"/>
      </c:scatterChart>
      <c:valAx>
        <c:axId val="423222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222400"/>
        <c:crosses val="autoZero"/>
        <c:crossBetween val="midCat"/>
      </c:valAx>
      <c:valAx>
        <c:axId val="42322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222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Stage I (Surgery + Adjuvant therapy)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ValidateCervical!$A$42</c:f>
              <c:strCache>
                <c:ptCount val="1"/>
                <c:pt idx="0">
                  <c:v>I- Spectrum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ValidateCervical!$B$42:$F$42</c:f>
              <c:numCache>
                <c:formatCode>General</c:formatCode>
                <c:ptCount val="5"/>
                <c:pt idx="0">
                  <c:v>98.19316205294173</c:v>
                </c:pt>
                <c:pt idx="1">
                  <c:v>96.439110080390449</c:v>
                </c:pt>
                <c:pt idx="2">
                  <c:v>94.725729268524844</c:v>
                </c:pt>
                <c:pt idx="3">
                  <c:v>93.042635491212437</c:v>
                </c:pt>
                <c:pt idx="4">
                  <c:v>91.382905997698188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ValidateCervical!$A$48</c:f>
              <c:strCache>
                <c:ptCount val="1"/>
                <c:pt idx="0">
                  <c:v>Ia1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ValidateCervical!$B$48:$F$48</c:f>
              <c:numCache>
                <c:formatCode>#,##0.00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ValidateCervical!$A$49</c:f>
              <c:strCache>
                <c:ptCount val="1"/>
                <c:pt idx="0">
                  <c:v>Ia2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ValidateCervical!$B$49:$F$49</c:f>
              <c:numCache>
                <c:formatCode>#,##0.00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94.3</c:v>
                </c:pt>
                <c:pt idx="3">
                  <c:v>94.3</c:v>
                </c:pt>
                <c:pt idx="4">
                  <c:v>94.3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ValidateCervical!$A$50</c:f>
              <c:strCache>
                <c:ptCount val="1"/>
                <c:pt idx="0">
                  <c:v>Ib1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ValidateCervical!$B$50:$F$50</c:f>
              <c:numCache>
                <c:formatCode>#,##0.00</c:formatCode>
                <c:ptCount val="5"/>
                <c:pt idx="0">
                  <c:v>98.7</c:v>
                </c:pt>
                <c:pt idx="1">
                  <c:v>94.5</c:v>
                </c:pt>
                <c:pt idx="2">
                  <c:v>91.9</c:v>
                </c:pt>
                <c:pt idx="3">
                  <c:v>89.7</c:v>
                </c:pt>
                <c:pt idx="4">
                  <c:v>87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ValidateCervical!$A$51</c:f>
              <c:strCache>
                <c:ptCount val="1"/>
                <c:pt idx="0">
                  <c:v>Ib2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ValidateCervical!$B$51:$F$51</c:f>
              <c:numCache>
                <c:formatCode>#,##0.00</c:formatCode>
                <c:ptCount val="5"/>
                <c:pt idx="0">
                  <c:v>96.5</c:v>
                </c:pt>
                <c:pt idx="1">
                  <c:v>90.6</c:v>
                </c:pt>
                <c:pt idx="2">
                  <c:v>84.3</c:v>
                </c:pt>
                <c:pt idx="3">
                  <c:v>81.7</c:v>
                </c:pt>
                <c:pt idx="4">
                  <c:v>77.2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225928"/>
        <c:axId val="423223184"/>
      </c:lineChart>
      <c:catAx>
        <c:axId val="423225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223184"/>
        <c:crosses val="autoZero"/>
        <c:auto val="1"/>
        <c:lblAlgn val="ctr"/>
        <c:lblOffset val="100"/>
        <c:noMultiLvlLbl val="0"/>
      </c:catAx>
      <c:valAx>
        <c:axId val="42322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Surviving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225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Stage II</a:t>
            </a:r>
            <a:r>
              <a:rPr lang="en-US" baseline="0"/>
              <a:t> (Surgery)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ValidateCervical!$A$43</c:f>
              <c:strCache>
                <c:ptCount val="1"/>
                <c:pt idx="0">
                  <c:v>II-Spectrum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ValidateCervical!$B$43:$F$43</c:f>
              <c:numCache>
                <c:formatCode>General</c:formatCode>
                <c:ptCount val="5"/>
                <c:pt idx="0">
                  <c:v>96.570757896204711</c:v>
                </c:pt>
                <c:pt idx="1">
                  <c:v>93.280963116182861</c:v>
                </c:pt>
                <c:pt idx="2">
                  <c:v>90.115508866525673</c:v>
                </c:pt>
                <c:pt idx="3">
                  <c:v>87.062774536918681</c:v>
                </c:pt>
                <c:pt idx="4">
                  <c:v>84.114625700141772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ValidateCervical!$A$52</c:f>
              <c:strCache>
                <c:ptCount val="1"/>
                <c:pt idx="0">
                  <c:v>IIa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ValidateCervical!$B$52:$F$52</c:f>
              <c:numCache>
                <c:formatCode>#,##0.00</c:formatCode>
                <c:ptCount val="5"/>
                <c:pt idx="0">
                  <c:v>96.4</c:v>
                </c:pt>
                <c:pt idx="1">
                  <c:v>93.9</c:v>
                </c:pt>
                <c:pt idx="2">
                  <c:v>89.9</c:v>
                </c:pt>
                <c:pt idx="3">
                  <c:v>88.3</c:v>
                </c:pt>
                <c:pt idx="4">
                  <c:v>83.8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ValidateCervical!$A$53</c:f>
              <c:strCache>
                <c:ptCount val="1"/>
                <c:pt idx="0">
                  <c:v>IIb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ValidateCervical!$B$53:$F$53</c:f>
              <c:numCache>
                <c:formatCode>#,##0.00</c:formatCode>
                <c:ptCount val="5"/>
                <c:pt idx="0">
                  <c:v>94.8</c:v>
                </c:pt>
                <c:pt idx="1">
                  <c:v>89.4</c:v>
                </c:pt>
                <c:pt idx="2">
                  <c:v>86.6</c:v>
                </c:pt>
                <c:pt idx="3">
                  <c:v>86.6</c:v>
                </c:pt>
                <c:pt idx="4">
                  <c:v>82.1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664000"/>
        <c:axId val="424662824"/>
      </c:lineChart>
      <c:catAx>
        <c:axId val="424664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62824"/>
        <c:crosses val="autoZero"/>
        <c:auto val="1"/>
        <c:lblAlgn val="ctr"/>
        <c:lblOffset val="100"/>
        <c:noMultiLvlLbl val="0"/>
      </c:catAx>
      <c:valAx>
        <c:axId val="42466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Surviving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6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25</xdr:row>
      <xdr:rowOff>19050</xdr:rowOff>
    </xdr:from>
    <xdr:to>
      <xdr:col>13</xdr:col>
      <xdr:colOff>419100</xdr:colOff>
      <xdr:row>40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</xdr:colOff>
      <xdr:row>20</xdr:row>
      <xdr:rowOff>171450</xdr:rowOff>
    </xdr:from>
    <xdr:to>
      <xdr:col>18</xdr:col>
      <xdr:colOff>323850</xdr:colOff>
      <xdr:row>36</xdr:row>
      <xdr:rowOff>57150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101</xdr:col>
      <xdr:colOff>403411</xdr:colOff>
      <xdr:row>90</xdr:row>
      <xdr:rowOff>135591</xdr:rowOff>
    </xdr:from>
    <xdr:to>
      <xdr:col>109</xdr:col>
      <xdr:colOff>134470</xdr:colOff>
      <xdr:row>105</xdr:row>
      <xdr:rowOff>21291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581882</xdr:colOff>
      <xdr:row>268</xdr:row>
      <xdr:rowOff>119630</xdr:rowOff>
    </xdr:from>
    <xdr:to>
      <xdr:col>17</xdr:col>
      <xdr:colOff>103231</xdr:colOff>
      <xdr:row>284</xdr:row>
      <xdr:rowOff>5330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94421</xdr:colOff>
      <xdr:row>323</xdr:row>
      <xdr:rowOff>63597</xdr:rowOff>
    </xdr:from>
    <xdr:to>
      <xdr:col>15</xdr:col>
      <xdr:colOff>1444730</xdr:colOff>
      <xdr:row>345</xdr:row>
      <xdr:rowOff>6447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114437</xdr:colOff>
      <xdr:row>268</xdr:row>
      <xdr:rowOff>118510</xdr:rowOff>
    </xdr:from>
    <xdr:to>
      <xdr:col>22</xdr:col>
      <xdr:colOff>693220</xdr:colOff>
      <xdr:row>284</xdr:row>
      <xdr:rowOff>4210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17</xdr:row>
      <xdr:rowOff>52387</xdr:rowOff>
    </xdr:from>
    <xdr:to>
      <xdr:col>7</xdr:col>
      <xdr:colOff>342900</xdr:colOff>
      <xdr:row>31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285750</xdr:colOff>
      <xdr:row>21</xdr:row>
      <xdr:rowOff>23811</xdr:rowOff>
    </xdr:from>
    <xdr:to>
      <xdr:col>15</xdr:col>
      <xdr:colOff>600075</xdr:colOff>
      <xdr:row>35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133350</xdr:colOff>
      <xdr:row>17</xdr:row>
      <xdr:rowOff>9525</xdr:rowOff>
    </xdr:from>
    <xdr:to>
      <xdr:col>24</xdr:col>
      <xdr:colOff>352425</xdr:colOff>
      <xdr:row>31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438150</xdr:colOff>
      <xdr:row>31</xdr:row>
      <xdr:rowOff>9525</xdr:rowOff>
    </xdr:from>
    <xdr:to>
      <xdr:col>16</xdr:col>
      <xdr:colOff>142875</xdr:colOff>
      <xdr:row>46</xdr:row>
      <xdr:rowOff>42864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133350</xdr:colOff>
      <xdr:row>31</xdr:row>
      <xdr:rowOff>19050</xdr:rowOff>
    </xdr:from>
    <xdr:to>
      <xdr:col>24</xdr:col>
      <xdr:colOff>352425</xdr:colOff>
      <xdr:row>46</xdr:row>
      <xdr:rowOff>52389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ervical%20cancer\data\prime_para_incidence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ervical%20cancer\data\prime_para_mortcecx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me_para_incidence"/>
    </sheetNames>
    <sheetDataSet>
      <sheetData sheetId="0">
        <row r="2">
          <cell r="A2" t="str">
            <v>AFGHANISTAN</v>
          </cell>
          <cell r="B2" t="e">
            <v>#VALUE!</v>
          </cell>
          <cell r="C2" t="e">
            <v>#VALUE!</v>
          </cell>
          <cell r="D2" t="e">
            <v>#VALUE!</v>
          </cell>
          <cell r="E2" t="e">
            <v>#VALUE!</v>
          </cell>
          <cell r="F2" t="e">
            <v>#VALUE!</v>
          </cell>
          <cell r="G2" t="e">
            <v>#VALUE!</v>
          </cell>
          <cell r="H2" t="e">
            <v>#VALUE!</v>
          </cell>
          <cell r="I2" t="e">
            <v>#VALUE!</v>
          </cell>
          <cell r="J2" t="e">
            <v>#VALUE!</v>
          </cell>
          <cell r="K2" t="e">
            <v>#VALUE!</v>
          </cell>
          <cell r="L2" t="e">
            <v>#VALUE!</v>
          </cell>
          <cell r="M2" t="e">
            <v>#VALUE!</v>
          </cell>
          <cell r="N2" t="e">
            <v>#VALUE!</v>
          </cell>
          <cell r="O2" t="e">
            <v>#VALUE!</v>
          </cell>
          <cell r="P2" t="e">
            <v>#VALUE!</v>
          </cell>
          <cell r="Q2">
            <v>4.6E-5</v>
          </cell>
          <cell r="R2">
            <v>4.6E-5</v>
          </cell>
          <cell r="S2">
            <v>4.6E-5</v>
          </cell>
          <cell r="T2">
            <v>4.6E-5</v>
          </cell>
          <cell r="U2">
            <v>4.6E-5</v>
          </cell>
          <cell r="V2">
            <v>4.6E-5</v>
          </cell>
          <cell r="W2">
            <v>4.6E-5</v>
          </cell>
          <cell r="X2">
            <v>4.6E-5</v>
          </cell>
          <cell r="Y2">
            <v>4.6E-5</v>
          </cell>
          <cell r="Z2">
            <v>4.6E-5</v>
          </cell>
          <cell r="AA2">
            <v>4.6E-5</v>
          </cell>
          <cell r="AB2">
            <v>4.6E-5</v>
          </cell>
          <cell r="AC2">
            <v>4.6E-5</v>
          </cell>
          <cell r="AD2">
            <v>4.6E-5</v>
          </cell>
          <cell r="AE2">
            <v>4.6E-5</v>
          </cell>
          <cell r="AF2">
            <v>4.6E-5</v>
          </cell>
          <cell r="AG2">
            <v>4.6E-5</v>
          </cell>
          <cell r="AH2">
            <v>4.6E-5</v>
          </cell>
          <cell r="AI2">
            <v>4.6E-5</v>
          </cell>
          <cell r="AJ2">
            <v>4.6E-5</v>
          </cell>
          <cell r="AK2">
            <v>4.6E-5</v>
          </cell>
          <cell r="AL2">
            <v>4.6E-5</v>
          </cell>
          <cell r="AM2">
            <v>4.6E-5</v>
          </cell>
          <cell r="AN2">
            <v>4.6E-5</v>
          </cell>
          <cell r="AO2">
            <v>4.6E-5</v>
          </cell>
          <cell r="AP2">
            <v>2.1900000000000001E-4</v>
          </cell>
          <cell r="AQ2">
            <v>2.1900000000000001E-4</v>
          </cell>
          <cell r="AR2">
            <v>2.1900000000000001E-4</v>
          </cell>
          <cell r="AS2">
            <v>2.1900000000000001E-4</v>
          </cell>
          <cell r="AT2">
            <v>2.1900000000000001E-4</v>
          </cell>
          <cell r="AU2">
            <v>2.7E-4</v>
          </cell>
          <cell r="AV2">
            <v>2.7E-4</v>
          </cell>
          <cell r="AW2">
            <v>2.7E-4</v>
          </cell>
          <cell r="AX2">
            <v>2.7E-4</v>
          </cell>
          <cell r="AY2">
            <v>2.7E-4</v>
          </cell>
          <cell r="AZ2">
            <v>2.92E-4</v>
          </cell>
          <cell r="BA2">
            <v>2.92E-4</v>
          </cell>
          <cell r="BB2">
            <v>2.92E-4</v>
          </cell>
          <cell r="BC2">
            <v>2.92E-4</v>
          </cell>
          <cell r="BD2">
            <v>2.92E-4</v>
          </cell>
          <cell r="BE2">
            <v>2.6800000000000001E-4</v>
          </cell>
          <cell r="BF2">
            <v>2.6800000000000001E-4</v>
          </cell>
          <cell r="BG2">
            <v>2.6800000000000001E-4</v>
          </cell>
          <cell r="BH2">
            <v>2.6800000000000001E-4</v>
          </cell>
          <cell r="BI2">
            <v>2.6800000000000001E-4</v>
          </cell>
          <cell r="BJ2">
            <v>2.04E-4</v>
          </cell>
          <cell r="BK2">
            <v>2.04E-4</v>
          </cell>
          <cell r="BL2">
            <v>2.04E-4</v>
          </cell>
          <cell r="BM2">
            <v>2.04E-4</v>
          </cell>
          <cell r="BN2">
            <v>2.04E-4</v>
          </cell>
          <cell r="BO2">
            <v>1.5300000000000001E-4</v>
          </cell>
          <cell r="BP2">
            <v>1.5300000000000001E-4</v>
          </cell>
          <cell r="BQ2">
            <v>1.5300000000000001E-4</v>
          </cell>
          <cell r="BR2">
            <v>1.5300000000000001E-4</v>
          </cell>
          <cell r="BS2">
            <v>1.5300000000000001E-4</v>
          </cell>
          <cell r="BT2">
            <v>1.16E-4</v>
          </cell>
          <cell r="BU2">
            <v>1.16E-4</v>
          </cell>
          <cell r="BV2">
            <v>1.16E-4</v>
          </cell>
          <cell r="BW2">
            <v>1.16E-4</v>
          </cell>
          <cell r="BX2">
            <v>1.16E-4</v>
          </cell>
          <cell r="BY2">
            <v>7.8999999999999996E-5</v>
          </cell>
          <cell r="BZ2">
            <v>7.8999999999999996E-5</v>
          </cell>
          <cell r="CA2">
            <v>7.8999999999999996E-5</v>
          </cell>
          <cell r="CB2">
            <v>7.8999999999999996E-5</v>
          </cell>
          <cell r="CC2">
            <v>7.8999999999999996E-5</v>
          </cell>
          <cell r="CD2">
            <v>7.8999999999999996E-5</v>
          </cell>
          <cell r="CE2">
            <v>7.8999999999999996E-5</v>
          </cell>
          <cell r="CF2">
            <v>7.8999999999999996E-5</v>
          </cell>
          <cell r="CG2">
            <v>7.8999999999999996E-5</v>
          </cell>
          <cell r="CH2">
            <v>7.8999999999999996E-5</v>
          </cell>
          <cell r="CI2">
            <v>7.8999999999999996E-5</v>
          </cell>
          <cell r="CJ2">
            <v>7.8999999999999996E-5</v>
          </cell>
          <cell r="CK2">
            <v>7.8999999999999996E-5</v>
          </cell>
          <cell r="CL2">
            <v>7.8999999999999996E-5</v>
          </cell>
          <cell r="CM2">
            <v>7.8999999999999996E-5</v>
          </cell>
          <cell r="CN2">
            <v>7.8999999999999996E-5</v>
          </cell>
          <cell r="CO2">
            <v>7.8999999999999996E-5</v>
          </cell>
          <cell r="CP2">
            <v>7.8999999999999996E-5</v>
          </cell>
          <cell r="CQ2">
            <v>7.8999999999999996E-5</v>
          </cell>
          <cell r="CR2">
            <v>7.8999999999999996E-5</v>
          </cell>
          <cell r="CS2">
            <v>7.8999999999999996E-5</v>
          </cell>
          <cell r="CT2">
            <v>7.8999999999999996E-5</v>
          </cell>
          <cell r="CU2">
            <v>7.8999999999999996E-5</v>
          </cell>
          <cell r="CV2">
            <v>7.8999999999999996E-5</v>
          </cell>
          <cell r="CW2">
            <v>7.8999999999999996E-5</v>
          </cell>
        </row>
        <row r="3">
          <cell r="A3" t="str">
            <v>ALBANIA</v>
          </cell>
          <cell r="B3" t="e">
            <v>#VALUE!</v>
          </cell>
          <cell r="C3" t="e">
            <v>#VALUE!</v>
          </cell>
          <cell r="D3" t="e">
            <v>#VALUE!</v>
          </cell>
          <cell r="E3" t="e">
            <v>#VALUE!</v>
          </cell>
          <cell r="F3" t="e">
            <v>#VALUE!</v>
          </cell>
          <cell r="G3" t="e">
            <v>#VALUE!</v>
          </cell>
          <cell r="H3" t="e">
            <v>#VALUE!</v>
          </cell>
          <cell r="I3" t="e">
            <v>#VALUE!</v>
          </cell>
          <cell r="J3" t="e">
            <v>#VALUE!</v>
          </cell>
          <cell r="K3" t="e">
            <v>#VALUE!</v>
          </cell>
          <cell r="L3" t="e">
            <v>#VALUE!</v>
          </cell>
          <cell r="M3" t="e">
            <v>#VALUE!</v>
          </cell>
          <cell r="N3" t="e">
            <v>#VALUE!</v>
          </cell>
          <cell r="O3" t="e">
            <v>#VALUE!</v>
          </cell>
          <cell r="P3" t="e">
            <v>#VALUE!</v>
          </cell>
          <cell r="Q3">
            <v>3.4999999999999997E-5</v>
          </cell>
          <cell r="R3">
            <v>3.4999999999999997E-5</v>
          </cell>
          <cell r="S3">
            <v>3.4999999999999997E-5</v>
          </cell>
          <cell r="T3">
            <v>3.4999999999999997E-5</v>
          </cell>
          <cell r="U3">
            <v>3.4999999999999997E-5</v>
          </cell>
          <cell r="V3">
            <v>3.4999999999999997E-5</v>
          </cell>
          <cell r="W3">
            <v>3.4999999999999997E-5</v>
          </cell>
          <cell r="X3">
            <v>3.4999999999999997E-5</v>
          </cell>
          <cell r="Y3">
            <v>3.4999999999999997E-5</v>
          </cell>
          <cell r="Z3">
            <v>3.4999999999999997E-5</v>
          </cell>
          <cell r="AA3">
            <v>3.4999999999999997E-5</v>
          </cell>
          <cell r="AB3">
            <v>3.4999999999999997E-5</v>
          </cell>
          <cell r="AC3">
            <v>3.4999999999999997E-5</v>
          </cell>
          <cell r="AD3">
            <v>3.4999999999999997E-5</v>
          </cell>
          <cell r="AE3">
            <v>3.4999999999999997E-5</v>
          </cell>
          <cell r="AF3">
            <v>3.4999999999999997E-5</v>
          </cell>
          <cell r="AG3">
            <v>3.4999999999999997E-5</v>
          </cell>
          <cell r="AH3">
            <v>3.4999999999999997E-5</v>
          </cell>
          <cell r="AI3">
            <v>3.4999999999999997E-5</v>
          </cell>
          <cell r="AJ3">
            <v>3.4999999999999997E-5</v>
          </cell>
          <cell r="AK3">
            <v>3.4999999999999997E-5</v>
          </cell>
          <cell r="AL3">
            <v>3.4999999999999997E-5</v>
          </cell>
          <cell r="AM3">
            <v>3.4999999999999997E-5</v>
          </cell>
          <cell r="AN3">
            <v>3.4999999999999997E-5</v>
          </cell>
          <cell r="AO3">
            <v>3.4999999999999997E-5</v>
          </cell>
          <cell r="AP3">
            <v>1.5300000000000001E-4</v>
          </cell>
          <cell r="AQ3">
            <v>1.5300000000000001E-4</v>
          </cell>
          <cell r="AR3">
            <v>1.5300000000000001E-4</v>
          </cell>
          <cell r="AS3">
            <v>1.5300000000000001E-4</v>
          </cell>
          <cell r="AT3">
            <v>1.5300000000000001E-4</v>
          </cell>
          <cell r="AU3">
            <v>9.7999999999999997E-5</v>
          </cell>
          <cell r="AV3">
            <v>9.7999999999999997E-5</v>
          </cell>
          <cell r="AW3">
            <v>9.7999999999999997E-5</v>
          </cell>
          <cell r="AX3">
            <v>9.7999999999999997E-5</v>
          </cell>
          <cell r="AY3">
            <v>9.7999999999999997E-5</v>
          </cell>
          <cell r="AZ3">
            <v>1.8000000000000001E-4</v>
          </cell>
          <cell r="BA3">
            <v>1.8000000000000001E-4</v>
          </cell>
          <cell r="BB3">
            <v>1.8000000000000001E-4</v>
          </cell>
          <cell r="BC3">
            <v>1.8000000000000001E-4</v>
          </cell>
          <cell r="BD3">
            <v>1.8000000000000001E-4</v>
          </cell>
          <cell r="BE3">
            <v>7.2000000000000002E-5</v>
          </cell>
          <cell r="BF3">
            <v>7.2000000000000002E-5</v>
          </cell>
          <cell r="BG3">
            <v>7.2000000000000002E-5</v>
          </cell>
          <cell r="BH3">
            <v>7.2000000000000002E-5</v>
          </cell>
          <cell r="BI3">
            <v>7.2000000000000002E-5</v>
          </cell>
          <cell r="BJ3">
            <v>8.5000000000000006E-5</v>
          </cell>
          <cell r="BK3">
            <v>8.5000000000000006E-5</v>
          </cell>
          <cell r="BL3">
            <v>8.5000000000000006E-5</v>
          </cell>
          <cell r="BM3">
            <v>8.5000000000000006E-5</v>
          </cell>
          <cell r="BN3">
            <v>8.5000000000000006E-5</v>
          </cell>
          <cell r="BO3">
            <v>1.08E-4</v>
          </cell>
          <cell r="BP3">
            <v>1.08E-4</v>
          </cell>
          <cell r="BQ3">
            <v>1.08E-4</v>
          </cell>
          <cell r="BR3">
            <v>1.08E-4</v>
          </cell>
          <cell r="BS3">
            <v>1.08E-4</v>
          </cell>
          <cell r="BT3">
            <v>1.2300000000000001E-4</v>
          </cell>
          <cell r="BU3">
            <v>1.2300000000000001E-4</v>
          </cell>
          <cell r="BV3">
            <v>1.2300000000000001E-4</v>
          </cell>
          <cell r="BW3">
            <v>1.2300000000000001E-4</v>
          </cell>
          <cell r="BX3">
            <v>1.2300000000000001E-4</v>
          </cell>
          <cell r="BY3">
            <v>2.9E-5</v>
          </cell>
          <cell r="BZ3">
            <v>2.9E-5</v>
          </cell>
          <cell r="CA3">
            <v>2.9E-5</v>
          </cell>
          <cell r="CB3">
            <v>2.9E-5</v>
          </cell>
          <cell r="CC3">
            <v>2.9E-5</v>
          </cell>
          <cell r="CD3">
            <v>2.9E-5</v>
          </cell>
          <cell r="CE3">
            <v>2.9E-5</v>
          </cell>
          <cell r="CF3">
            <v>2.9E-5</v>
          </cell>
          <cell r="CG3">
            <v>2.9E-5</v>
          </cell>
          <cell r="CH3">
            <v>2.9E-5</v>
          </cell>
          <cell r="CI3">
            <v>2.9E-5</v>
          </cell>
          <cell r="CJ3">
            <v>2.9E-5</v>
          </cell>
          <cell r="CK3">
            <v>2.9E-5</v>
          </cell>
          <cell r="CL3">
            <v>2.9E-5</v>
          </cell>
          <cell r="CM3">
            <v>2.9E-5</v>
          </cell>
          <cell r="CN3">
            <v>2.9E-5</v>
          </cell>
          <cell r="CO3">
            <v>2.9E-5</v>
          </cell>
          <cell r="CP3">
            <v>2.9E-5</v>
          </cell>
          <cell r="CQ3">
            <v>2.9E-5</v>
          </cell>
          <cell r="CR3">
            <v>2.9E-5</v>
          </cell>
          <cell r="CS3">
            <v>2.9E-5</v>
          </cell>
          <cell r="CT3">
            <v>2.9E-5</v>
          </cell>
          <cell r="CU3">
            <v>2.9E-5</v>
          </cell>
          <cell r="CV3">
            <v>2.9E-5</v>
          </cell>
          <cell r="CW3">
            <v>2.9E-5</v>
          </cell>
        </row>
        <row r="4">
          <cell r="A4" t="str">
            <v>ALGERIA</v>
          </cell>
          <cell r="B4" t="e">
            <v>#VALUE!</v>
          </cell>
          <cell r="C4" t="e">
            <v>#VALUE!</v>
          </cell>
          <cell r="D4" t="e">
            <v>#VALUE!</v>
          </cell>
          <cell r="E4" t="e">
            <v>#VALUE!</v>
          </cell>
          <cell r="F4" t="e">
            <v>#VALUE!</v>
          </cell>
          <cell r="G4" t="e">
            <v>#VALUE!</v>
          </cell>
          <cell r="H4" t="e">
            <v>#VALUE!</v>
          </cell>
          <cell r="I4" t="e">
            <v>#VALUE!</v>
          </cell>
          <cell r="J4" t="e">
            <v>#VALUE!</v>
          </cell>
          <cell r="K4" t="e">
            <v>#VALUE!</v>
          </cell>
          <cell r="L4" t="e">
            <v>#VALUE!</v>
          </cell>
          <cell r="M4" t="e">
            <v>#VALUE!</v>
          </cell>
          <cell r="N4" t="e">
            <v>#VALUE!</v>
          </cell>
          <cell r="O4" t="e">
            <v>#VALUE!</v>
          </cell>
          <cell r="P4" t="e">
            <v>#VALUE!</v>
          </cell>
          <cell r="Q4">
            <v>1.1E-5</v>
          </cell>
          <cell r="R4">
            <v>1.1E-5</v>
          </cell>
          <cell r="S4">
            <v>1.1E-5</v>
          </cell>
          <cell r="T4">
            <v>1.1E-5</v>
          </cell>
          <cell r="U4">
            <v>1.1E-5</v>
          </cell>
          <cell r="V4">
            <v>1.1E-5</v>
          </cell>
          <cell r="W4">
            <v>1.1E-5</v>
          </cell>
          <cell r="X4">
            <v>1.1E-5</v>
          </cell>
          <cell r="Y4">
            <v>1.1E-5</v>
          </cell>
          <cell r="Z4">
            <v>1.1E-5</v>
          </cell>
          <cell r="AA4">
            <v>1.1E-5</v>
          </cell>
          <cell r="AB4">
            <v>1.1E-5</v>
          </cell>
          <cell r="AC4">
            <v>1.1E-5</v>
          </cell>
          <cell r="AD4">
            <v>1.1E-5</v>
          </cell>
          <cell r="AE4">
            <v>1.1E-5</v>
          </cell>
          <cell r="AF4">
            <v>1.1E-5</v>
          </cell>
          <cell r="AG4">
            <v>1.1E-5</v>
          </cell>
          <cell r="AH4">
            <v>1.1E-5</v>
          </cell>
          <cell r="AI4">
            <v>1.1E-5</v>
          </cell>
          <cell r="AJ4">
            <v>1.1E-5</v>
          </cell>
          <cell r="AK4">
            <v>1.1E-5</v>
          </cell>
          <cell r="AL4">
            <v>1.1E-5</v>
          </cell>
          <cell r="AM4">
            <v>1.1E-5</v>
          </cell>
          <cell r="AN4">
            <v>1.1E-5</v>
          </cell>
          <cell r="AO4">
            <v>1.1E-5</v>
          </cell>
          <cell r="AP4">
            <v>9.8999999999999994E-5</v>
          </cell>
          <cell r="AQ4">
            <v>9.8999999999999994E-5</v>
          </cell>
          <cell r="AR4">
            <v>9.8999999999999994E-5</v>
          </cell>
          <cell r="AS4">
            <v>9.8999999999999994E-5</v>
          </cell>
          <cell r="AT4">
            <v>9.8999999999999994E-5</v>
          </cell>
          <cell r="AU4">
            <v>1.84E-4</v>
          </cell>
          <cell r="AV4">
            <v>1.84E-4</v>
          </cell>
          <cell r="AW4">
            <v>1.84E-4</v>
          </cell>
          <cell r="AX4">
            <v>1.84E-4</v>
          </cell>
          <cell r="AY4">
            <v>1.84E-4</v>
          </cell>
          <cell r="AZ4">
            <v>2.6899999999999998E-4</v>
          </cell>
          <cell r="BA4">
            <v>2.6899999999999998E-4</v>
          </cell>
          <cell r="BB4">
            <v>2.6899999999999998E-4</v>
          </cell>
          <cell r="BC4">
            <v>2.6899999999999998E-4</v>
          </cell>
          <cell r="BD4">
            <v>2.6899999999999998E-4</v>
          </cell>
          <cell r="BE4">
            <v>3.3300000000000002E-4</v>
          </cell>
          <cell r="BF4">
            <v>3.3300000000000002E-4</v>
          </cell>
          <cell r="BG4">
            <v>3.3300000000000002E-4</v>
          </cell>
          <cell r="BH4">
            <v>3.3300000000000002E-4</v>
          </cell>
          <cell r="BI4">
            <v>3.3300000000000002E-4</v>
          </cell>
          <cell r="BJ4">
            <v>3.6099999999999999E-4</v>
          </cell>
          <cell r="BK4">
            <v>3.6099999999999999E-4</v>
          </cell>
          <cell r="BL4">
            <v>3.6099999999999999E-4</v>
          </cell>
          <cell r="BM4">
            <v>3.6099999999999999E-4</v>
          </cell>
          <cell r="BN4">
            <v>3.6099999999999999E-4</v>
          </cell>
          <cell r="BO4">
            <v>3.6699999999999998E-4</v>
          </cell>
          <cell r="BP4">
            <v>3.6699999999999998E-4</v>
          </cell>
          <cell r="BQ4">
            <v>3.6699999999999998E-4</v>
          </cell>
          <cell r="BR4">
            <v>3.6699999999999998E-4</v>
          </cell>
          <cell r="BS4">
            <v>3.6699999999999998E-4</v>
          </cell>
          <cell r="BT4">
            <v>3.3399999999999999E-4</v>
          </cell>
          <cell r="BU4">
            <v>3.3399999999999999E-4</v>
          </cell>
          <cell r="BV4">
            <v>3.3399999999999999E-4</v>
          </cell>
          <cell r="BW4">
            <v>3.3399999999999999E-4</v>
          </cell>
          <cell r="BX4">
            <v>3.3399999999999999E-4</v>
          </cell>
          <cell r="BY4">
            <v>2.6800000000000001E-4</v>
          </cell>
          <cell r="BZ4">
            <v>2.6800000000000001E-4</v>
          </cell>
          <cell r="CA4">
            <v>2.6800000000000001E-4</v>
          </cell>
          <cell r="CB4">
            <v>2.6800000000000001E-4</v>
          </cell>
          <cell r="CC4">
            <v>2.6800000000000001E-4</v>
          </cell>
          <cell r="CD4">
            <v>2.6800000000000001E-4</v>
          </cell>
          <cell r="CE4">
            <v>2.6800000000000001E-4</v>
          </cell>
          <cell r="CF4">
            <v>2.6800000000000001E-4</v>
          </cell>
          <cell r="CG4">
            <v>2.6800000000000001E-4</v>
          </cell>
          <cell r="CH4">
            <v>2.6800000000000001E-4</v>
          </cell>
          <cell r="CI4">
            <v>2.6800000000000001E-4</v>
          </cell>
          <cell r="CJ4">
            <v>2.6800000000000001E-4</v>
          </cell>
          <cell r="CK4">
            <v>2.6800000000000001E-4</v>
          </cell>
          <cell r="CL4">
            <v>2.6800000000000001E-4</v>
          </cell>
          <cell r="CM4">
            <v>2.6800000000000001E-4</v>
          </cell>
          <cell r="CN4">
            <v>2.6800000000000001E-4</v>
          </cell>
          <cell r="CO4">
            <v>2.6800000000000001E-4</v>
          </cell>
          <cell r="CP4">
            <v>2.6800000000000001E-4</v>
          </cell>
          <cell r="CQ4">
            <v>2.6800000000000001E-4</v>
          </cell>
          <cell r="CR4">
            <v>2.6800000000000001E-4</v>
          </cell>
          <cell r="CS4">
            <v>2.6800000000000001E-4</v>
          </cell>
          <cell r="CT4">
            <v>2.6800000000000001E-4</v>
          </cell>
          <cell r="CU4">
            <v>2.6800000000000001E-4</v>
          </cell>
          <cell r="CV4">
            <v>2.6800000000000001E-4</v>
          </cell>
          <cell r="CW4">
            <v>2.6800000000000001E-4</v>
          </cell>
        </row>
        <row r="5">
          <cell r="A5" t="str">
            <v>ANDORRA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1.02E-4</v>
          </cell>
          <cell r="R5">
            <v>1.02E-4</v>
          </cell>
          <cell r="S5">
            <v>1.02E-4</v>
          </cell>
          <cell r="T5">
            <v>1.02E-4</v>
          </cell>
          <cell r="U5">
            <v>1.02E-4</v>
          </cell>
          <cell r="V5">
            <v>1.02E-4</v>
          </cell>
          <cell r="W5">
            <v>1.02E-4</v>
          </cell>
          <cell r="X5">
            <v>1.02E-4</v>
          </cell>
          <cell r="Y5">
            <v>1.02E-4</v>
          </cell>
          <cell r="Z5">
            <v>1.02E-4</v>
          </cell>
          <cell r="AA5">
            <v>1.02E-4</v>
          </cell>
          <cell r="AB5">
            <v>1.02E-4</v>
          </cell>
          <cell r="AC5">
            <v>1.02E-4</v>
          </cell>
          <cell r="AD5">
            <v>1.02E-4</v>
          </cell>
          <cell r="AE5">
            <v>1.02E-4</v>
          </cell>
          <cell r="AF5">
            <v>1.02E-4</v>
          </cell>
          <cell r="AG5">
            <v>1.02E-4</v>
          </cell>
          <cell r="AH5">
            <v>1.02E-4</v>
          </cell>
          <cell r="AI5">
            <v>1.02E-4</v>
          </cell>
          <cell r="AJ5">
            <v>1.02E-4</v>
          </cell>
          <cell r="AK5">
            <v>1.02E-4</v>
          </cell>
          <cell r="AL5">
            <v>1.02E-4</v>
          </cell>
          <cell r="AM5">
            <v>1.02E-4</v>
          </cell>
          <cell r="AN5">
            <v>1.02E-4</v>
          </cell>
          <cell r="AO5">
            <v>1.02E-4</v>
          </cell>
          <cell r="AP5">
            <v>2.41E-4</v>
          </cell>
          <cell r="AQ5">
            <v>2.41E-4</v>
          </cell>
          <cell r="AR5">
            <v>2.41E-4</v>
          </cell>
          <cell r="AS5">
            <v>2.41E-4</v>
          </cell>
          <cell r="AT5">
            <v>2.41E-4</v>
          </cell>
          <cell r="AU5">
            <v>2.5399999999999999E-4</v>
          </cell>
          <cell r="AV5">
            <v>2.5399999999999999E-4</v>
          </cell>
          <cell r="AW5">
            <v>2.5399999999999999E-4</v>
          </cell>
          <cell r="AX5">
            <v>2.5399999999999999E-4</v>
          </cell>
          <cell r="AY5">
            <v>2.5399999999999999E-4</v>
          </cell>
          <cell r="AZ5">
            <v>2.5700000000000001E-4</v>
          </cell>
          <cell r="BA5">
            <v>2.5700000000000001E-4</v>
          </cell>
          <cell r="BB5">
            <v>2.5700000000000001E-4</v>
          </cell>
          <cell r="BC5">
            <v>2.5700000000000001E-4</v>
          </cell>
          <cell r="BD5">
            <v>2.5700000000000001E-4</v>
          </cell>
          <cell r="BE5">
            <v>2.4899999999999998E-4</v>
          </cell>
          <cell r="BF5">
            <v>2.4899999999999998E-4</v>
          </cell>
          <cell r="BG5">
            <v>2.4899999999999998E-4</v>
          </cell>
          <cell r="BH5">
            <v>2.4899999999999998E-4</v>
          </cell>
          <cell r="BI5">
            <v>2.4899999999999998E-4</v>
          </cell>
          <cell r="BJ5">
            <v>2.22E-4</v>
          </cell>
          <cell r="BK5">
            <v>2.22E-4</v>
          </cell>
          <cell r="BL5">
            <v>2.22E-4</v>
          </cell>
          <cell r="BM5">
            <v>2.22E-4</v>
          </cell>
          <cell r="BN5">
            <v>2.22E-4</v>
          </cell>
          <cell r="BO5">
            <v>1.9799999999999999E-4</v>
          </cell>
          <cell r="BP5">
            <v>1.9799999999999999E-4</v>
          </cell>
          <cell r="BQ5">
            <v>1.9799999999999999E-4</v>
          </cell>
          <cell r="BR5">
            <v>1.9799999999999999E-4</v>
          </cell>
          <cell r="BS5">
            <v>1.9799999999999999E-4</v>
          </cell>
          <cell r="BT5">
            <v>1.9000000000000001E-4</v>
          </cell>
          <cell r="BU5">
            <v>1.9000000000000001E-4</v>
          </cell>
          <cell r="BV5">
            <v>1.9000000000000001E-4</v>
          </cell>
          <cell r="BW5">
            <v>1.9000000000000001E-4</v>
          </cell>
          <cell r="BX5">
            <v>1.9000000000000001E-4</v>
          </cell>
          <cell r="BY5">
            <v>1.56E-4</v>
          </cell>
          <cell r="BZ5">
            <v>1.56E-4</v>
          </cell>
          <cell r="CA5">
            <v>1.56E-4</v>
          </cell>
          <cell r="CB5">
            <v>1.56E-4</v>
          </cell>
          <cell r="CC5">
            <v>1.56E-4</v>
          </cell>
          <cell r="CD5">
            <v>1.56E-4</v>
          </cell>
          <cell r="CE5">
            <v>1.56E-4</v>
          </cell>
          <cell r="CF5">
            <v>1.56E-4</v>
          </cell>
          <cell r="CG5">
            <v>1.56E-4</v>
          </cell>
          <cell r="CH5">
            <v>1.56E-4</v>
          </cell>
          <cell r="CI5">
            <v>1.56E-4</v>
          </cell>
          <cell r="CJ5">
            <v>1.56E-4</v>
          </cell>
          <cell r="CK5">
            <v>1.56E-4</v>
          </cell>
          <cell r="CL5">
            <v>1.56E-4</v>
          </cell>
          <cell r="CM5">
            <v>1.56E-4</v>
          </cell>
          <cell r="CN5">
            <v>1.56E-4</v>
          </cell>
          <cell r="CO5">
            <v>1.56E-4</v>
          </cell>
          <cell r="CP5">
            <v>1.56E-4</v>
          </cell>
          <cell r="CQ5">
            <v>1.56E-4</v>
          </cell>
          <cell r="CR5">
            <v>1.56E-4</v>
          </cell>
          <cell r="CS5">
            <v>1.56E-4</v>
          </cell>
          <cell r="CT5">
            <v>1.56E-4</v>
          </cell>
          <cell r="CU5">
            <v>1.56E-4</v>
          </cell>
          <cell r="CV5">
            <v>1.56E-4</v>
          </cell>
          <cell r="CW5">
            <v>1.56E-4</v>
          </cell>
        </row>
        <row r="6">
          <cell r="A6" t="str">
            <v>ANGOLA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1.47E-4</v>
          </cell>
          <cell r="R6">
            <v>1.47E-4</v>
          </cell>
          <cell r="S6">
            <v>1.47E-4</v>
          </cell>
          <cell r="T6">
            <v>1.47E-4</v>
          </cell>
          <cell r="U6">
            <v>1.47E-4</v>
          </cell>
          <cell r="V6">
            <v>1.47E-4</v>
          </cell>
          <cell r="W6">
            <v>1.47E-4</v>
          </cell>
          <cell r="X6">
            <v>1.47E-4</v>
          </cell>
          <cell r="Y6">
            <v>1.47E-4</v>
          </cell>
          <cell r="Z6">
            <v>1.47E-4</v>
          </cell>
          <cell r="AA6">
            <v>1.47E-4</v>
          </cell>
          <cell r="AB6">
            <v>1.47E-4</v>
          </cell>
          <cell r="AC6">
            <v>1.47E-4</v>
          </cell>
          <cell r="AD6">
            <v>1.47E-4</v>
          </cell>
          <cell r="AE6">
            <v>1.47E-4</v>
          </cell>
          <cell r="AF6">
            <v>1.47E-4</v>
          </cell>
          <cell r="AG6">
            <v>1.47E-4</v>
          </cell>
          <cell r="AH6">
            <v>1.47E-4</v>
          </cell>
          <cell r="AI6">
            <v>1.47E-4</v>
          </cell>
          <cell r="AJ6">
            <v>1.47E-4</v>
          </cell>
          <cell r="AK6">
            <v>1.47E-4</v>
          </cell>
          <cell r="AL6">
            <v>1.47E-4</v>
          </cell>
          <cell r="AM6">
            <v>1.47E-4</v>
          </cell>
          <cell r="AN6">
            <v>1.47E-4</v>
          </cell>
          <cell r="AO6">
            <v>1.47E-4</v>
          </cell>
          <cell r="AP6">
            <v>6.1300000000000005E-4</v>
          </cell>
          <cell r="AQ6">
            <v>6.1300000000000005E-4</v>
          </cell>
          <cell r="AR6">
            <v>6.1300000000000005E-4</v>
          </cell>
          <cell r="AS6">
            <v>6.1300000000000005E-4</v>
          </cell>
          <cell r="AT6">
            <v>6.1300000000000005E-4</v>
          </cell>
          <cell r="AU6">
            <v>7.8799999999999996E-4</v>
          </cell>
          <cell r="AV6">
            <v>7.8799999999999996E-4</v>
          </cell>
          <cell r="AW6">
            <v>7.8799999999999996E-4</v>
          </cell>
          <cell r="AX6">
            <v>7.8799999999999996E-4</v>
          </cell>
          <cell r="AY6">
            <v>7.8799999999999996E-4</v>
          </cell>
          <cell r="AZ6">
            <v>9.3899999999999995E-4</v>
          </cell>
          <cell r="BA6">
            <v>9.3899999999999995E-4</v>
          </cell>
          <cell r="BB6">
            <v>9.3899999999999995E-4</v>
          </cell>
          <cell r="BC6">
            <v>9.3899999999999995E-4</v>
          </cell>
          <cell r="BD6">
            <v>9.3899999999999995E-4</v>
          </cell>
          <cell r="BE6">
            <v>1.044E-3</v>
          </cell>
          <cell r="BF6">
            <v>1.044E-3</v>
          </cell>
          <cell r="BG6">
            <v>1.044E-3</v>
          </cell>
          <cell r="BH6">
            <v>1.044E-3</v>
          </cell>
          <cell r="BI6">
            <v>1.044E-3</v>
          </cell>
          <cell r="BJ6">
            <v>1.108E-3</v>
          </cell>
          <cell r="BK6">
            <v>1.108E-3</v>
          </cell>
          <cell r="BL6">
            <v>1.108E-3</v>
          </cell>
          <cell r="BM6">
            <v>1.108E-3</v>
          </cell>
          <cell r="BN6">
            <v>1.108E-3</v>
          </cell>
          <cell r="BO6">
            <v>1.163E-3</v>
          </cell>
          <cell r="BP6">
            <v>1.163E-3</v>
          </cell>
          <cell r="BQ6">
            <v>1.163E-3</v>
          </cell>
          <cell r="BR6">
            <v>1.163E-3</v>
          </cell>
          <cell r="BS6">
            <v>1.163E-3</v>
          </cell>
          <cell r="BT6">
            <v>1.2030000000000001E-3</v>
          </cell>
          <cell r="BU6">
            <v>1.2030000000000001E-3</v>
          </cell>
          <cell r="BV6">
            <v>1.2030000000000001E-3</v>
          </cell>
          <cell r="BW6">
            <v>1.2030000000000001E-3</v>
          </cell>
          <cell r="BX6">
            <v>1.2030000000000001E-3</v>
          </cell>
          <cell r="BY6">
            <v>1.225E-3</v>
          </cell>
          <cell r="BZ6">
            <v>1.225E-3</v>
          </cell>
          <cell r="CA6">
            <v>1.225E-3</v>
          </cell>
          <cell r="CB6">
            <v>1.225E-3</v>
          </cell>
          <cell r="CC6">
            <v>1.225E-3</v>
          </cell>
          <cell r="CD6">
            <v>1.225E-3</v>
          </cell>
          <cell r="CE6">
            <v>1.225E-3</v>
          </cell>
          <cell r="CF6">
            <v>1.225E-3</v>
          </cell>
          <cell r="CG6">
            <v>1.225E-3</v>
          </cell>
          <cell r="CH6">
            <v>1.225E-3</v>
          </cell>
          <cell r="CI6">
            <v>1.225E-3</v>
          </cell>
          <cell r="CJ6">
            <v>1.225E-3</v>
          </cell>
          <cell r="CK6">
            <v>1.225E-3</v>
          </cell>
          <cell r="CL6">
            <v>1.225E-3</v>
          </cell>
          <cell r="CM6">
            <v>1.225E-3</v>
          </cell>
          <cell r="CN6">
            <v>1.225E-3</v>
          </cell>
          <cell r="CO6">
            <v>1.225E-3</v>
          </cell>
          <cell r="CP6">
            <v>1.225E-3</v>
          </cell>
          <cell r="CQ6">
            <v>1.225E-3</v>
          </cell>
          <cell r="CR6">
            <v>1.225E-3</v>
          </cell>
          <cell r="CS6">
            <v>1.225E-3</v>
          </cell>
          <cell r="CT6">
            <v>1.225E-3</v>
          </cell>
          <cell r="CU6">
            <v>1.225E-3</v>
          </cell>
          <cell r="CV6">
            <v>1.225E-3</v>
          </cell>
          <cell r="CW6">
            <v>1.225E-3</v>
          </cell>
        </row>
        <row r="7">
          <cell r="A7" t="str">
            <v>ANTIGUA AND BARBUDA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1.25E-4</v>
          </cell>
          <cell r="R7">
            <v>1.25E-4</v>
          </cell>
          <cell r="S7">
            <v>1.25E-4</v>
          </cell>
          <cell r="T7">
            <v>1.25E-4</v>
          </cell>
          <cell r="U7">
            <v>1.25E-4</v>
          </cell>
          <cell r="V7">
            <v>1.25E-4</v>
          </cell>
          <cell r="W7">
            <v>1.25E-4</v>
          </cell>
          <cell r="X7">
            <v>1.25E-4</v>
          </cell>
          <cell r="Y7">
            <v>1.25E-4</v>
          </cell>
          <cell r="Z7">
            <v>1.25E-4</v>
          </cell>
          <cell r="AA7">
            <v>1.25E-4</v>
          </cell>
          <cell r="AB7">
            <v>1.25E-4</v>
          </cell>
          <cell r="AC7">
            <v>1.25E-4</v>
          </cell>
          <cell r="AD7">
            <v>1.25E-4</v>
          </cell>
          <cell r="AE7">
            <v>1.25E-4</v>
          </cell>
          <cell r="AF7">
            <v>1.25E-4</v>
          </cell>
          <cell r="AG7">
            <v>1.25E-4</v>
          </cell>
          <cell r="AH7">
            <v>1.25E-4</v>
          </cell>
          <cell r="AI7">
            <v>1.25E-4</v>
          </cell>
          <cell r="AJ7">
            <v>1.25E-4</v>
          </cell>
          <cell r="AK7">
            <v>1.25E-4</v>
          </cell>
          <cell r="AL7">
            <v>1.25E-4</v>
          </cell>
          <cell r="AM7">
            <v>1.25E-4</v>
          </cell>
          <cell r="AN7">
            <v>1.25E-4</v>
          </cell>
          <cell r="AO7">
            <v>1.25E-4</v>
          </cell>
          <cell r="AP7">
            <v>3.1500000000000001E-4</v>
          </cell>
          <cell r="AQ7">
            <v>3.1500000000000001E-4</v>
          </cell>
          <cell r="AR7">
            <v>3.1500000000000001E-4</v>
          </cell>
          <cell r="AS7">
            <v>3.1500000000000001E-4</v>
          </cell>
          <cell r="AT7">
            <v>3.1500000000000001E-4</v>
          </cell>
          <cell r="AU7">
            <v>3.21E-4</v>
          </cell>
          <cell r="AV7">
            <v>3.21E-4</v>
          </cell>
          <cell r="AW7">
            <v>3.21E-4</v>
          </cell>
          <cell r="AX7">
            <v>3.21E-4</v>
          </cell>
          <cell r="AY7">
            <v>3.21E-4</v>
          </cell>
          <cell r="AZ7">
            <v>3.1100000000000002E-4</v>
          </cell>
          <cell r="BA7">
            <v>3.1100000000000002E-4</v>
          </cell>
          <cell r="BB7">
            <v>3.1100000000000002E-4</v>
          </cell>
          <cell r="BC7">
            <v>3.1100000000000002E-4</v>
          </cell>
          <cell r="BD7">
            <v>3.1100000000000002E-4</v>
          </cell>
          <cell r="BE7">
            <v>3.1199999999999999E-4</v>
          </cell>
          <cell r="BF7">
            <v>3.1199999999999999E-4</v>
          </cell>
          <cell r="BG7">
            <v>3.1199999999999999E-4</v>
          </cell>
          <cell r="BH7">
            <v>3.1199999999999999E-4</v>
          </cell>
          <cell r="BI7">
            <v>3.1199999999999999E-4</v>
          </cell>
          <cell r="BJ7">
            <v>3.1599999999999998E-4</v>
          </cell>
          <cell r="BK7">
            <v>3.1599999999999998E-4</v>
          </cell>
          <cell r="BL7">
            <v>3.1599999999999998E-4</v>
          </cell>
          <cell r="BM7">
            <v>3.1599999999999998E-4</v>
          </cell>
          <cell r="BN7">
            <v>3.1599999999999998E-4</v>
          </cell>
          <cell r="BO7">
            <v>3.3199999999999999E-4</v>
          </cell>
          <cell r="BP7">
            <v>3.3199999999999999E-4</v>
          </cell>
          <cell r="BQ7">
            <v>3.3199999999999999E-4</v>
          </cell>
          <cell r="BR7">
            <v>3.3199999999999999E-4</v>
          </cell>
          <cell r="BS7">
            <v>3.3199999999999999E-4</v>
          </cell>
          <cell r="BT7">
            <v>3.6299999999999999E-4</v>
          </cell>
          <cell r="BU7">
            <v>3.6299999999999999E-4</v>
          </cell>
          <cell r="BV7">
            <v>3.6299999999999999E-4</v>
          </cell>
          <cell r="BW7">
            <v>3.6299999999999999E-4</v>
          </cell>
          <cell r="BX7">
            <v>3.6299999999999999E-4</v>
          </cell>
          <cell r="BY7">
            <v>3.3599999999999998E-4</v>
          </cell>
          <cell r="BZ7">
            <v>3.3599999999999998E-4</v>
          </cell>
          <cell r="CA7">
            <v>3.3599999999999998E-4</v>
          </cell>
          <cell r="CB7">
            <v>3.3599999999999998E-4</v>
          </cell>
          <cell r="CC7">
            <v>3.3599999999999998E-4</v>
          </cell>
          <cell r="CD7">
            <v>3.3599999999999998E-4</v>
          </cell>
          <cell r="CE7">
            <v>3.3599999999999998E-4</v>
          </cell>
          <cell r="CF7">
            <v>3.3599999999999998E-4</v>
          </cell>
          <cell r="CG7">
            <v>3.3599999999999998E-4</v>
          </cell>
          <cell r="CH7">
            <v>3.3599999999999998E-4</v>
          </cell>
          <cell r="CI7">
            <v>3.3599999999999998E-4</v>
          </cell>
          <cell r="CJ7">
            <v>3.3599999999999998E-4</v>
          </cell>
          <cell r="CK7">
            <v>3.3599999999999998E-4</v>
          </cell>
          <cell r="CL7">
            <v>3.3599999999999998E-4</v>
          </cell>
          <cell r="CM7">
            <v>3.3599999999999998E-4</v>
          </cell>
          <cell r="CN7">
            <v>3.3599999999999998E-4</v>
          </cell>
          <cell r="CO7">
            <v>3.3599999999999998E-4</v>
          </cell>
          <cell r="CP7">
            <v>3.3599999999999998E-4</v>
          </cell>
          <cell r="CQ7">
            <v>3.3599999999999998E-4</v>
          </cell>
          <cell r="CR7">
            <v>3.3599999999999998E-4</v>
          </cell>
          <cell r="CS7">
            <v>3.3599999999999998E-4</v>
          </cell>
          <cell r="CT7">
            <v>3.3599999999999998E-4</v>
          </cell>
          <cell r="CU7">
            <v>3.3599999999999998E-4</v>
          </cell>
          <cell r="CV7">
            <v>3.3599999999999998E-4</v>
          </cell>
          <cell r="CW7">
            <v>3.3599999999999998E-4</v>
          </cell>
        </row>
        <row r="8">
          <cell r="A8" t="str">
            <v>ARGENTINA</v>
          </cell>
          <cell r="B8" t="e">
            <v>#VALUE!</v>
          </cell>
          <cell r="C8" t="e">
            <v>#VALUE!</v>
          </cell>
          <cell r="D8" t="e">
            <v>#VALUE!</v>
          </cell>
          <cell r="E8" t="e">
            <v>#VALUE!</v>
          </cell>
          <cell r="F8" t="e">
            <v>#VALUE!</v>
          </cell>
          <cell r="G8" t="e">
            <v>#VALUE!</v>
          </cell>
          <cell r="H8" t="e">
            <v>#VALUE!</v>
          </cell>
          <cell r="I8" t="e">
            <v>#VALUE!</v>
          </cell>
          <cell r="J8" t="e">
            <v>#VALUE!</v>
          </cell>
          <cell r="K8" t="e">
            <v>#VALUE!</v>
          </cell>
          <cell r="L8" t="e">
            <v>#VALUE!</v>
          </cell>
          <cell r="M8" t="e">
            <v>#VALUE!</v>
          </cell>
          <cell r="N8" t="e">
            <v>#VALUE!</v>
          </cell>
          <cell r="O8" t="e">
            <v>#VALUE!</v>
          </cell>
          <cell r="P8" t="e">
            <v>#VALUE!</v>
          </cell>
          <cell r="Q8">
            <v>1.7200000000000001E-4</v>
          </cell>
          <cell r="R8">
            <v>1.7200000000000001E-4</v>
          </cell>
          <cell r="S8">
            <v>1.7200000000000001E-4</v>
          </cell>
          <cell r="T8">
            <v>1.7200000000000001E-4</v>
          </cell>
          <cell r="U8">
            <v>1.7200000000000001E-4</v>
          </cell>
          <cell r="V8">
            <v>1.7200000000000001E-4</v>
          </cell>
          <cell r="W8">
            <v>1.7200000000000001E-4</v>
          </cell>
          <cell r="X8">
            <v>1.7200000000000001E-4</v>
          </cell>
          <cell r="Y8">
            <v>1.7200000000000001E-4</v>
          </cell>
          <cell r="Z8">
            <v>1.7200000000000001E-4</v>
          </cell>
          <cell r="AA8">
            <v>1.7200000000000001E-4</v>
          </cell>
          <cell r="AB8">
            <v>1.7200000000000001E-4</v>
          </cell>
          <cell r="AC8">
            <v>1.7200000000000001E-4</v>
          </cell>
          <cell r="AD8">
            <v>1.7200000000000001E-4</v>
          </cell>
          <cell r="AE8">
            <v>1.7200000000000001E-4</v>
          </cell>
          <cell r="AF8">
            <v>1.7200000000000001E-4</v>
          </cell>
          <cell r="AG8">
            <v>1.7200000000000001E-4</v>
          </cell>
          <cell r="AH8">
            <v>1.7200000000000001E-4</v>
          </cell>
          <cell r="AI8">
            <v>1.7200000000000001E-4</v>
          </cell>
          <cell r="AJ8">
            <v>1.7200000000000001E-4</v>
          </cell>
          <cell r="AK8">
            <v>1.7200000000000001E-4</v>
          </cell>
          <cell r="AL8">
            <v>1.7200000000000001E-4</v>
          </cell>
          <cell r="AM8">
            <v>1.7200000000000001E-4</v>
          </cell>
          <cell r="AN8">
            <v>1.7200000000000001E-4</v>
          </cell>
          <cell r="AO8">
            <v>1.7200000000000001E-4</v>
          </cell>
          <cell r="AP8">
            <v>4.4200000000000001E-4</v>
          </cell>
          <cell r="AQ8">
            <v>4.4200000000000001E-4</v>
          </cell>
          <cell r="AR8">
            <v>4.4200000000000001E-4</v>
          </cell>
          <cell r="AS8">
            <v>4.4200000000000001E-4</v>
          </cell>
          <cell r="AT8">
            <v>4.4200000000000001E-4</v>
          </cell>
          <cell r="AU8">
            <v>4.6299999999999998E-4</v>
          </cell>
          <cell r="AV8">
            <v>4.6299999999999998E-4</v>
          </cell>
          <cell r="AW8">
            <v>4.6299999999999998E-4</v>
          </cell>
          <cell r="AX8">
            <v>4.6299999999999998E-4</v>
          </cell>
          <cell r="AY8">
            <v>4.6299999999999998E-4</v>
          </cell>
          <cell r="AZ8">
            <v>4.6099999999999998E-4</v>
          </cell>
          <cell r="BA8">
            <v>4.6099999999999998E-4</v>
          </cell>
          <cell r="BB8">
            <v>4.6099999999999998E-4</v>
          </cell>
          <cell r="BC8">
            <v>4.6099999999999998E-4</v>
          </cell>
          <cell r="BD8">
            <v>4.6099999999999998E-4</v>
          </cell>
          <cell r="BE8">
            <v>4.6900000000000002E-4</v>
          </cell>
          <cell r="BF8">
            <v>4.6900000000000002E-4</v>
          </cell>
          <cell r="BG8">
            <v>4.6900000000000002E-4</v>
          </cell>
          <cell r="BH8">
            <v>4.6900000000000002E-4</v>
          </cell>
          <cell r="BI8">
            <v>4.6900000000000002E-4</v>
          </cell>
          <cell r="BJ8">
            <v>4.75E-4</v>
          </cell>
          <cell r="BK8">
            <v>4.75E-4</v>
          </cell>
          <cell r="BL8">
            <v>4.75E-4</v>
          </cell>
          <cell r="BM8">
            <v>4.75E-4</v>
          </cell>
          <cell r="BN8">
            <v>4.75E-4</v>
          </cell>
          <cell r="BO8">
            <v>4.5800000000000002E-4</v>
          </cell>
          <cell r="BP8">
            <v>4.5800000000000002E-4</v>
          </cell>
          <cell r="BQ8">
            <v>4.5800000000000002E-4</v>
          </cell>
          <cell r="BR8">
            <v>4.5800000000000002E-4</v>
          </cell>
          <cell r="BS8">
            <v>4.5800000000000002E-4</v>
          </cell>
          <cell r="BT8">
            <v>4.2299999999999998E-4</v>
          </cell>
          <cell r="BU8">
            <v>4.2299999999999998E-4</v>
          </cell>
          <cell r="BV8">
            <v>4.2299999999999998E-4</v>
          </cell>
          <cell r="BW8">
            <v>4.2299999999999998E-4</v>
          </cell>
          <cell r="BX8">
            <v>4.2299999999999998E-4</v>
          </cell>
          <cell r="BY8">
            <v>3.6900000000000002E-4</v>
          </cell>
          <cell r="BZ8">
            <v>3.6900000000000002E-4</v>
          </cell>
          <cell r="CA8">
            <v>3.6900000000000002E-4</v>
          </cell>
          <cell r="CB8">
            <v>3.6900000000000002E-4</v>
          </cell>
          <cell r="CC8">
            <v>3.6900000000000002E-4</v>
          </cell>
          <cell r="CD8">
            <v>3.6900000000000002E-4</v>
          </cell>
          <cell r="CE8">
            <v>3.6900000000000002E-4</v>
          </cell>
          <cell r="CF8">
            <v>3.6900000000000002E-4</v>
          </cell>
          <cell r="CG8">
            <v>3.6900000000000002E-4</v>
          </cell>
          <cell r="CH8">
            <v>3.6900000000000002E-4</v>
          </cell>
          <cell r="CI8">
            <v>3.6900000000000002E-4</v>
          </cell>
          <cell r="CJ8">
            <v>3.6900000000000002E-4</v>
          </cell>
          <cell r="CK8">
            <v>3.6900000000000002E-4</v>
          </cell>
          <cell r="CL8">
            <v>3.6900000000000002E-4</v>
          </cell>
          <cell r="CM8">
            <v>3.6900000000000002E-4</v>
          </cell>
          <cell r="CN8">
            <v>3.6900000000000002E-4</v>
          </cell>
          <cell r="CO8">
            <v>3.6900000000000002E-4</v>
          </cell>
          <cell r="CP8">
            <v>3.6900000000000002E-4</v>
          </cell>
          <cell r="CQ8">
            <v>3.6900000000000002E-4</v>
          </cell>
          <cell r="CR8">
            <v>3.6900000000000002E-4</v>
          </cell>
          <cell r="CS8">
            <v>3.6900000000000002E-4</v>
          </cell>
          <cell r="CT8">
            <v>3.6900000000000002E-4</v>
          </cell>
          <cell r="CU8">
            <v>3.6900000000000002E-4</v>
          </cell>
          <cell r="CV8">
            <v>3.6900000000000002E-4</v>
          </cell>
          <cell r="CW8">
            <v>3.6900000000000002E-4</v>
          </cell>
        </row>
        <row r="9">
          <cell r="A9" t="str">
            <v>ARMENIA</v>
          </cell>
          <cell r="B9" t="e">
            <v>#VALUE!</v>
          </cell>
          <cell r="C9" t="e">
            <v>#VALUE!</v>
          </cell>
          <cell r="D9" t="e">
            <v>#VALUE!</v>
          </cell>
          <cell r="E9" t="e">
            <v>#VALUE!</v>
          </cell>
          <cell r="F9" t="e">
            <v>#VALUE!</v>
          </cell>
          <cell r="G9" t="e">
            <v>#VALUE!</v>
          </cell>
          <cell r="H9" t="e">
            <v>#VALUE!</v>
          </cell>
          <cell r="I9" t="e">
            <v>#VALUE!</v>
          </cell>
          <cell r="J9" t="e">
            <v>#VALUE!</v>
          </cell>
          <cell r="K9" t="e">
            <v>#VALUE!</v>
          </cell>
          <cell r="L9" t="e">
            <v>#VALUE!</v>
          </cell>
          <cell r="M9" t="e">
            <v>#VALUE!</v>
          </cell>
          <cell r="N9" t="e">
            <v>#VALUE!</v>
          </cell>
          <cell r="O9" t="e">
            <v>#VALUE!</v>
          </cell>
          <cell r="P9" t="e">
            <v>#VALUE!</v>
          </cell>
          <cell r="Q9">
            <v>1.2300000000000001E-4</v>
          </cell>
          <cell r="R9">
            <v>1.2300000000000001E-4</v>
          </cell>
          <cell r="S9">
            <v>1.2300000000000001E-4</v>
          </cell>
          <cell r="T9">
            <v>1.2300000000000001E-4</v>
          </cell>
          <cell r="U9">
            <v>1.2300000000000001E-4</v>
          </cell>
          <cell r="V9">
            <v>1.2300000000000001E-4</v>
          </cell>
          <cell r="W9">
            <v>1.2300000000000001E-4</v>
          </cell>
          <cell r="X9">
            <v>1.2300000000000001E-4</v>
          </cell>
          <cell r="Y9">
            <v>1.2300000000000001E-4</v>
          </cell>
          <cell r="Z9">
            <v>1.2300000000000001E-4</v>
          </cell>
          <cell r="AA9">
            <v>1.2300000000000001E-4</v>
          </cell>
          <cell r="AB9">
            <v>1.2300000000000001E-4</v>
          </cell>
          <cell r="AC9">
            <v>1.2300000000000001E-4</v>
          </cell>
          <cell r="AD9">
            <v>1.2300000000000001E-4</v>
          </cell>
          <cell r="AE9">
            <v>1.2300000000000001E-4</v>
          </cell>
          <cell r="AF9">
            <v>1.2300000000000001E-4</v>
          </cell>
          <cell r="AG9">
            <v>1.2300000000000001E-4</v>
          </cell>
          <cell r="AH9">
            <v>1.2300000000000001E-4</v>
          </cell>
          <cell r="AI9">
            <v>1.2300000000000001E-4</v>
          </cell>
          <cell r="AJ9">
            <v>1.2300000000000001E-4</v>
          </cell>
          <cell r="AK9">
            <v>1.2300000000000001E-4</v>
          </cell>
          <cell r="AL9">
            <v>1.2300000000000001E-4</v>
          </cell>
          <cell r="AM9">
            <v>1.2300000000000001E-4</v>
          </cell>
          <cell r="AN9">
            <v>1.2300000000000001E-4</v>
          </cell>
          <cell r="AO9">
            <v>1.2300000000000001E-4</v>
          </cell>
          <cell r="AP9">
            <v>4.6999999999999999E-4</v>
          </cell>
          <cell r="AQ9">
            <v>4.6999999999999999E-4</v>
          </cell>
          <cell r="AR9">
            <v>4.6999999999999999E-4</v>
          </cell>
          <cell r="AS9">
            <v>4.6999999999999999E-4</v>
          </cell>
          <cell r="AT9">
            <v>4.6999999999999999E-4</v>
          </cell>
          <cell r="AU9">
            <v>4.0000000000000002E-4</v>
          </cell>
          <cell r="AV9">
            <v>4.0000000000000002E-4</v>
          </cell>
          <cell r="AW9">
            <v>4.0000000000000002E-4</v>
          </cell>
          <cell r="AX9">
            <v>4.0000000000000002E-4</v>
          </cell>
          <cell r="AY9">
            <v>4.0000000000000002E-4</v>
          </cell>
          <cell r="AZ9">
            <v>3.1100000000000002E-4</v>
          </cell>
          <cell r="BA9">
            <v>3.1100000000000002E-4</v>
          </cell>
          <cell r="BB9">
            <v>3.1100000000000002E-4</v>
          </cell>
          <cell r="BC9">
            <v>3.1100000000000002E-4</v>
          </cell>
          <cell r="BD9">
            <v>3.1100000000000002E-4</v>
          </cell>
          <cell r="BE9">
            <v>2.3900000000000001E-4</v>
          </cell>
          <cell r="BF9">
            <v>2.3900000000000001E-4</v>
          </cell>
          <cell r="BG9">
            <v>2.3900000000000001E-4</v>
          </cell>
          <cell r="BH9">
            <v>2.3900000000000001E-4</v>
          </cell>
          <cell r="BI9">
            <v>2.3900000000000001E-4</v>
          </cell>
          <cell r="BJ9">
            <v>1.73E-4</v>
          </cell>
          <cell r="BK9">
            <v>1.73E-4</v>
          </cell>
          <cell r="BL9">
            <v>1.73E-4</v>
          </cell>
          <cell r="BM9">
            <v>1.73E-4</v>
          </cell>
          <cell r="BN9">
            <v>1.73E-4</v>
          </cell>
          <cell r="BO9">
            <v>1.2300000000000001E-4</v>
          </cell>
          <cell r="BP9">
            <v>1.2300000000000001E-4</v>
          </cell>
          <cell r="BQ9">
            <v>1.2300000000000001E-4</v>
          </cell>
          <cell r="BR9">
            <v>1.2300000000000001E-4</v>
          </cell>
          <cell r="BS9">
            <v>1.2300000000000001E-4</v>
          </cell>
          <cell r="BT9">
            <v>1.0399999999999999E-4</v>
          </cell>
          <cell r="BU9">
            <v>1.0399999999999999E-4</v>
          </cell>
          <cell r="BV9">
            <v>1.0399999999999999E-4</v>
          </cell>
          <cell r="BW9">
            <v>1.0399999999999999E-4</v>
          </cell>
          <cell r="BX9">
            <v>1.0399999999999999E-4</v>
          </cell>
          <cell r="BY9">
            <v>1.15E-4</v>
          </cell>
          <cell r="BZ9">
            <v>1.15E-4</v>
          </cell>
          <cell r="CA9">
            <v>1.15E-4</v>
          </cell>
          <cell r="CB9">
            <v>1.15E-4</v>
          </cell>
          <cell r="CC9">
            <v>1.15E-4</v>
          </cell>
          <cell r="CD9">
            <v>1.15E-4</v>
          </cell>
          <cell r="CE9">
            <v>1.15E-4</v>
          </cell>
          <cell r="CF9">
            <v>1.15E-4</v>
          </cell>
          <cell r="CG9">
            <v>1.15E-4</v>
          </cell>
          <cell r="CH9">
            <v>1.15E-4</v>
          </cell>
          <cell r="CI9">
            <v>1.15E-4</v>
          </cell>
          <cell r="CJ9">
            <v>1.15E-4</v>
          </cell>
          <cell r="CK9">
            <v>1.15E-4</v>
          </cell>
          <cell r="CL9">
            <v>1.15E-4</v>
          </cell>
          <cell r="CM9">
            <v>1.15E-4</v>
          </cell>
          <cell r="CN9">
            <v>1.15E-4</v>
          </cell>
          <cell r="CO9">
            <v>1.15E-4</v>
          </cell>
          <cell r="CP9">
            <v>1.15E-4</v>
          </cell>
          <cell r="CQ9">
            <v>1.15E-4</v>
          </cell>
          <cell r="CR9">
            <v>1.15E-4</v>
          </cell>
          <cell r="CS9">
            <v>1.15E-4</v>
          </cell>
          <cell r="CT9">
            <v>1.15E-4</v>
          </cell>
          <cell r="CU9">
            <v>1.15E-4</v>
          </cell>
          <cell r="CV9">
            <v>1.15E-4</v>
          </cell>
          <cell r="CW9">
            <v>1.15E-4</v>
          </cell>
        </row>
        <row r="10">
          <cell r="A10" t="str">
            <v>AUSTRALIA</v>
          </cell>
          <cell r="B10" t="e">
            <v>#VALUE!</v>
          </cell>
          <cell r="C10" t="e">
            <v>#VALUE!</v>
          </cell>
          <cell r="D10" t="e">
            <v>#VALUE!</v>
          </cell>
          <cell r="E10" t="e">
            <v>#VALUE!</v>
          </cell>
          <cell r="F10" t="e">
            <v>#VALUE!</v>
          </cell>
          <cell r="G10" t="e">
            <v>#VALUE!</v>
          </cell>
          <cell r="H10" t="e">
            <v>#VALUE!</v>
          </cell>
          <cell r="I10" t="e">
            <v>#VALUE!</v>
          </cell>
          <cell r="J10" t="e">
            <v>#VALUE!</v>
          </cell>
          <cell r="K10" t="e">
            <v>#VALUE!</v>
          </cell>
          <cell r="L10" t="e">
            <v>#VALUE!</v>
          </cell>
          <cell r="M10" t="e">
            <v>#VALUE!</v>
          </cell>
          <cell r="N10" t="e">
            <v>#VALUE!</v>
          </cell>
          <cell r="O10" t="e">
            <v>#VALUE!</v>
          </cell>
          <cell r="P10" t="e">
            <v>#VALUE!</v>
          </cell>
          <cell r="Q10">
            <v>6.4999999999999994E-5</v>
          </cell>
          <cell r="R10">
            <v>6.4999999999999994E-5</v>
          </cell>
          <cell r="S10">
            <v>6.4999999999999994E-5</v>
          </cell>
          <cell r="T10">
            <v>6.4999999999999994E-5</v>
          </cell>
          <cell r="U10">
            <v>6.4999999999999994E-5</v>
          </cell>
          <cell r="V10">
            <v>6.4999999999999994E-5</v>
          </cell>
          <cell r="W10">
            <v>6.4999999999999994E-5</v>
          </cell>
          <cell r="X10">
            <v>6.4999999999999994E-5</v>
          </cell>
          <cell r="Y10">
            <v>6.4999999999999994E-5</v>
          </cell>
          <cell r="Z10">
            <v>6.4999999999999994E-5</v>
          </cell>
          <cell r="AA10">
            <v>6.4999999999999994E-5</v>
          </cell>
          <cell r="AB10">
            <v>6.4999999999999994E-5</v>
          </cell>
          <cell r="AC10">
            <v>6.4999999999999994E-5</v>
          </cell>
          <cell r="AD10">
            <v>6.4999999999999994E-5</v>
          </cell>
          <cell r="AE10">
            <v>6.4999999999999994E-5</v>
          </cell>
          <cell r="AF10">
            <v>6.4999999999999994E-5</v>
          </cell>
          <cell r="AG10">
            <v>6.4999999999999994E-5</v>
          </cell>
          <cell r="AH10">
            <v>6.4999999999999994E-5</v>
          </cell>
          <cell r="AI10">
            <v>6.4999999999999994E-5</v>
          </cell>
          <cell r="AJ10">
            <v>6.4999999999999994E-5</v>
          </cell>
          <cell r="AK10">
            <v>6.4999999999999994E-5</v>
          </cell>
          <cell r="AL10">
            <v>6.4999999999999994E-5</v>
          </cell>
          <cell r="AM10">
            <v>6.4999999999999994E-5</v>
          </cell>
          <cell r="AN10">
            <v>6.4999999999999994E-5</v>
          </cell>
          <cell r="AO10">
            <v>6.4999999999999994E-5</v>
          </cell>
          <cell r="AP10">
            <v>1.12E-4</v>
          </cell>
          <cell r="AQ10">
            <v>1.12E-4</v>
          </cell>
          <cell r="AR10">
            <v>1.12E-4</v>
          </cell>
          <cell r="AS10">
            <v>1.12E-4</v>
          </cell>
          <cell r="AT10">
            <v>1.12E-4</v>
          </cell>
          <cell r="AU10">
            <v>1.01E-4</v>
          </cell>
          <cell r="AV10">
            <v>1.01E-4</v>
          </cell>
          <cell r="AW10">
            <v>1.01E-4</v>
          </cell>
          <cell r="AX10">
            <v>1.01E-4</v>
          </cell>
          <cell r="AY10">
            <v>1.01E-4</v>
          </cell>
          <cell r="AZ10">
            <v>8.8999999999999995E-5</v>
          </cell>
          <cell r="BA10">
            <v>8.8999999999999995E-5</v>
          </cell>
          <cell r="BB10">
            <v>8.8999999999999995E-5</v>
          </cell>
          <cell r="BC10">
            <v>8.8999999999999995E-5</v>
          </cell>
          <cell r="BD10">
            <v>8.8999999999999995E-5</v>
          </cell>
          <cell r="BE10">
            <v>8.5000000000000006E-5</v>
          </cell>
          <cell r="BF10">
            <v>8.5000000000000006E-5</v>
          </cell>
          <cell r="BG10">
            <v>8.5000000000000006E-5</v>
          </cell>
          <cell r="BH10">
            <v>8.5000000000000006E-5</v>
          </cell>
          <cell r="BI10">
            <v>8.5000000000000006E-5</v>
          </cell>
          <cell r="BJ10">
            <v>8.3999999999999995E-5</v>
          </cell>
          <cell r="BK10">
            <v>8.3999999999999995E-5</v>
          </cell>
          <cell r="BL10">
            <v>8.3999999999999995E-5</v>
          </cell>
          <cell r="BM10">
            <v>8.3999999999999995E-5</v>
          </cell>
          <cell r="BN10">
            <v>8.3999999999999995E-5</v>
          </cell>
          <cell r="BO10">
            <v>8.8999999999999995E-5</v>
          </cell>
          <cell r="BP10">
            <v>8.8999999999999995E-5</v>
          </cell>
          <cell r="BQ10">
            <v>8.8999999999999995E-5</v>
          </cell>
          <cell r="BR10">
            <v>8.8999999999999995E-5</v>
          </cell>
          <cell r="BS10">
            <v>8.8999999999999995E-5</v>
          </cell>
          <cell r="BT10">
            <v>9.6000000000000002E-5</v>
          </cell>
          <cell r="BU10">
            <v>9.6000000000000002E-5</v>
          </cell>
          <cell r="BV10">
            <v>9.6000000000000002E-5</v>
          </cell>
          <cell r="BW10">
            <v>9.6000000000000002E-5</v>
          </cell>
          <cell r="BX10">
            <v>9.6000000000000002E-5</v>
          </cell>
          <cell r="BY10">
            <v>1.22E-4</v>
          </cell>
          <cell r="BZ10">
            <v>1.22E-4</v>
          </cell>
          <cell r="CA10">
            <v>1.22E-4</v>
          </cell>
          <cell r="CB10">
            <v>1.22E-4</v>
          </cell>
          <cell r="CC10">
            <v>1.22E-4</v>
          </cell>
          <cell r="CD10">
            <v>1.22E-4</v>
          </cell>
          <cell r="CE10">
            <v>1.22E-4</v>
          </cell>
          <cell r="CF10">
            <v>1.22E-4</v>
          </cell>
          <cell r="CG10">
            <v>1.22E-4</v>
          </cell>
          <cell r="CH10">
            <v>1.22E-4</v>
          </cell>
          <cell r="CI10">
            <v>1.22E-4</v>
          </cell>
          <cell r="CJ10">
            <v>1.22E-4</v>
          </cell>
          <cell r="CK10">
            <v>1.22E-4</v>
          </cell>
          <cell r="CL10">
            <v>1.22E-4</v>
          </cell>
          <cell r="CM10">
            <v>1.22E-4</v>
          </cell>
          <cell r="CN10">
            <v>1.22E-4</v>
          </cell>
          <cell r="CO10">
            <v>1.22E-4</v>
          </cell>
          <cell r="CP10">
            <v>1.22E-4</v>
          </cell>
          <cell r="CQ10">
            <v>1.22E-4</v>
          </cell>
          <cell r="CR10">
            <v>1.22E-4</v>
          </cell>
          <cell r="CS10">
            <v>1.22E-4</v>
          </cell>
          <cell r="CT10">
            <v>1.22E-4</v>
          </cell>
          <cell r="CU10">
            <v>1.22E-4</v>
          </cell>
          <cell r="CV10">
            <v>1.22E-4</v>
          </cell>
          <cell r="CW10">
            <v>1.22E-4</v>
          </cell>
        </row>
        <row r="11">
          <cell r="A11" t="str">
            <v>AUSTRIA</v>
          </cell>
          <cell r="B11" t="e">
            <v>#VALUE!</v>
          </cell>
          <cell r="C11" t="e">
            <v>#VALUE!</v>
          </cell>
          <cell r="D11" t="e">
            <v>#VALUE!</v>
          </cell>
          <cell r="E11" t="e">
            <v>#VALUE!</v>
          </cell>
          <cell r="F11" t="e">
            <v>#VALUE!</v>
          </cell>
          <cell r="G11" t="e">
            <v>#VALUE!</v>
          </cell>
          <cell r="H11" t="e">
            <v>#VALUE!</v>
          </cell>
          <cell r="I11" t="e">
            <v>#VALUE!</v>
          </cell>
          <cell r="J11" t="e">
            <v>#VALUE!</v>
          </cell>
          <cell r="K11" t="e">
            <v>#VALUE!</v>
          </cell>
          <cell r="L11" t="e">
            <v>#VALUE!</v>
          </cell>
          <cell r="M11" t="e">
            <v>#VALUE!</v>
          </cell>
          <cell r="N11" t="e">
            <v>#VALUE!</v>
          </cell>
          <cell r="O11" t="e">
            <v>#VALUE!</v>
          </cell>
          <cell r="P11" t="e">
            <v>#VALUE!</v>
          </cell>
          <cell r="Q11">
            <v>5.1999999999999997E-5</v>
          </cell>
          <cell r="R11">
            <v>5.1999999999999997E-5</v>
          </cell>
          <cell r="S11">
            <v>5.1999999999999997E-5</v>
          </cell>
          <cell r="T11">
            <v>5.1999999999999997E-5</v>
          </cell>
          <cell r="U11">
            <v>5.1999999999999997E-5</v>
          </cell>
          <cell r="V11">
            <v>5.1999999999999997E-5</v>
          </cell>
          <cell r="W11">
            <v>5.1999999999999997E-5</v>
          </cell>
          <cell r="X11">
            <v>5.1999999999999997E-5</v>
          </cell>
          <cell r="Y11">
            <v>5.1999999999999997E-5</v>
          </cell>
          <cell r="Z11">
            <v>5.1999999999999997E-5</v>
          </cell>
          <cell r="AA11">
            <v>5.1999999999999997E-5</v>
          </cell>
          <cell r="AB11">
            <v>5.1999999999999997E-5</v>
          </cell>
          <cell r="AC11">
            <v>5.1999999999999997E-5</v>
          </cell>
          <cell r="AD11">
            <v>5.1999999999999997E-5</v>
          </cell>
          <cell r="AE11">
            <v>5.1999999999999997E-5</v>
          </cell>
          <cell r="AF11">
            <v>5.1999999999999997E-5</v>
          </cell>
          <cell r="AG11">
            <v>5.1999999999999997E-5</v>
          </cell>
          <cell r="AH11">
            <v>5.1999999999999997E-5</v>
          </cell>
          <cell r="AI11">
            <v>5.1999999999999997E-5</v>
          </cell>
          <cell r="AJ11">
            <v>5.1999999999999997E-5</v>
          </cell>
          <cell r="AK11">
            <v>5.1999999999999997E-5</v>
          </cell>
          <cell r="AL11">
            <v>5.1999999999999997E-5</v>
          </cell>
          <cell r="AM11">
            <v>5.1999999999999997E-5</v>
          </cell>
          <cell r="AN11">
            <v>5.1999999999999997E-5</v>
          </cell>
          <cell r="AO11">
            <v>5.1999999999999997E-5</v>
          </cell>
          <cell r="AP11">
            <v>1.15E-4</v>
          </cell>
          <cell r="AQ11">
            <v>1.15E-4</v>
          </cell>
          <cell r="AR11">
            <v>1.15E-4</v>
          </cell>
          <cell r="AS11">
            <v>1.15E-4</v>
          </cell>
          <cell r="AT11">
            <v>1.15E-4</v>
          </cell>
          <cell r="AU11">
            <v>1.18E-4</v>
          </cell>
          <cell r="AV11">
            <v>1.18E-4</v>
          </cell>
          <cell r="AW11">
            <v>1.18E-4</v>
          </cell>
          <cell r="AX11">
            <v>1.18E-4</v>
          </cell>
          <cell r="AY11">
            <v>1.18E-4</v>
          </cell>
          <cell r="AZ11">
            <v>1.21E-4</v>
          </cell>
          <cell r="BA11">
            <v>1.21E-4</v>
          </cell>
          <cell r="BB11">
            <v>1.21E-4</v>
          </cell>
          <cell r="BC11">
            <v>1.21E-4</v>
          </cell>
          <cell r="BD11">
            <v>1.21E-4</v>
          </cell>
          <cell r="BE11">
            <v>1.2300000000000001E-4</v>
          </cell>
          <cell r="BF11">
            <v>1.2300000000000001E-4</v>
          </cell>
          <cell r="BG11">
            <v>1.2300000000000001E-4</v>
          </cell>
          <cell r="BH11">
            <v>1.2300000000000001E-4</v>
          </cell>
          <cell r="BI11">
            <v>1.2300000000000001E-4</v>
          </cell>
          <cell r="BJ11">
            <v>1.25E-4</v>
          </cell>
          <cell r="BK11">
            <v>1.25E-4</v>
          </cell>
          <cell r="BL11">
            <v>1.25E-4</v>
          </cell>
          <cell r="BM11">
            <v>1.25E-4</v>
          </cell>
          <cell r="BN11">
            <v>1.25E-4</v>
          </cell>
          <cell r="BO11">
            <v>1.22E-4</v>
          </cell>
          <cell r="BP11">
            <v>1.22E-4</v>
          </cell>
          <cell r="BQ11">
            <v>1.22E-4</v>
          </cell>
          <cell r="BR11">
            <v>1.22E-4</v>
          </cell>
          <cell r="BS11">
            <v>1.22E-4</v>
          </cell>
          <cell r="BT11">
            <v>1.2E-4</v>
          </cell>
          <cell r="BU11">
            <v>1.2E-4</v>
          </cell>
          <cell r="BV11">
            <v>1.2E-4</v>
          </cell>
          <cell r="BW11">
            <v>1.2E-4</v>
          </cell>
          <cell r="BX11">
            <v>1.2E-4</v>
          </cell>
          <cell r="BY11">
            <v>1.3200000000000001E-4</v>
          </cell>
          <cell r="BZ11">
            <v>1.3200000000000001E-4</v>
          </cell>
          <cell r="CA11">
            <v>1.3200000000000001E-4</v>
          </cell>
          <cell r="CB11">
            <v>1.3200000000000001E-4</v>
          </cell>
          <cell r="CC11">
            <v>1.3200000000000001E-4</v>
          </cell>
          <cell r="CD11">
            <v>1.3200000000000001E-4</v>
          </cell>
          <cell r="CE11">
            <v>1.3200000000000001E-4</v>
          </cell>
          <cell r="CF11">
            <v>1.3200000000000001E-4</v>
          </cell>
          <cell r="CG11">
            <v>1.3200000000000001E-4</v>
          </cell>
          <cell r="CH11">
            <v>1.3200000000000001E-4</v>
          </cell>
          <cell r="CI11">
            <v>1.3200000000000001E-4</v>
          </cell>
          <cell r="CJ11">
            <v>1.3200000000000001E-4</v>
          </cell>
          <cell r="CK11">
            <v>1.3200000000000001E-4</v>
          </cell>
          <cell r="CL11">
            <v>1.3200000000000001E-4</v>
          </cell>
          <cell r="CM11">
            <v>1.3200000000000001E-4</v>
          </cell>
          <cell r="CN11">
            <v>1.3200000000000001E-4</v>
          </cell>
          <cell r="CO11">
            <v>1.3200000000000001E-4</v>
          </cell>
          <cell r="CP11">
            <v>1.3200000000000001E-4</v>
          </cell>
          <cell r="CQ11">
            <v>1.3200000000000001E-4</v>
          </cell>
          <cell r="CR11">
            <v>1.3200000000000001E-4</v>
          </cell>
          <cell r="CS11">
            <v>1.3200000000000001E-4</v>
          </cell>
          <cell r="CT11">
            <v>1.3200000000000001E-4</v>
          </cell>
          <cell r="CU11">
            <v>1.3200000000000001E-4</v>
          </cell>
          <cell r="CV11">
            <v>1.3200000000000001E-4</v>
          </cell>
          <cell r="CW11">
            <v>1.3200000000000001E-4</v>
          </cell>
        </row>
        <row r="12">
          <cell r="A12" t="str">
            <v>AZERBAIJAN</v>
          </cell>
          <cell r="B12" t="e">
            <v>#VALUE!</v>
          </cell>
          <cell r="C12" t="e">
            <v>#VALUE!</v>
          </cell>
          <cell r="D12" t="e">
            <v>#VALUE!</v>
          </cell>
          <cell r="E12" t="e">
            <v>#VALUE!</v>
          </cell>
          <cell r="F12" t="e">
            <v>#VALUE!</v>
          </cell>
          <cell r="G12" t="e">
            <v>#VALUE!</v>
          </cell>
          <cell r="H12" t="e">
            <v>#VALUE!</v>
          </cell>
          <cell r="I12" t="e">
            <v>#VALUE!</v>
          </cell>
          <cell r="J12" t="e">
            <v>#VALUE!</v>
          </cell>
          <cell r="K12" t="e">
            <v>#VALUE!</v>
          </cell>
          <cell r="L12" t="e">
            <v>#VALUE!</v>
          </cell>
          <cell r="M12" t="e">
            <v>#VALUE!</v>
          </cell>
          <cell r="N12" t="e">
            <v>#VALUE!</v>
          </cell>
          <cell r="O12" t="e">
            <v>#VALUE!</v>
          </cell>
          <cell r="P12" t="e">
            <v>#VALUE!</v>
          </cell>
          <cell r="Q12">
            <v>7.2000000000000002E-5</v>
          </cell>
          <cell r="R12">
            <v>7.2000000000000002E-5</v>
          </cell>
          <cell r="S12">
            <v>7.2000000000000002E-5</v>
          </cell>
          <cell r="T12">
            <v>7.2000000000000002E-5</v>
          </cell>
          <cell r="U12">
            <v>7.2000000000000002E-5</v>
          </cell>
          <cell r="V12">
            <v>7.2000000000000002E-5</v>
          </cell>
          <cell r="W12">
            <v>7.2000000000000002E-5</v>
          </cell>
          <cell r="X12">
            <v>7.2000000000000002E-5</v>
          </cell>
          <cell r="Y12">
            <v>7.2000000000000002E-5</v>
          </cell>
          <cell r="Z12">
            <v>7.2000000000000002E-5</v>
          </cell>
          <cell r="AA12">
            <v>7.2000000000000002E-5</v>
          </cell>
          <cell r="AB12">
            <v>7.2000000000000002E-5</v>
          </cell>
          <cell r="AC12">
            <v>7.2000000000000002E-5</v>
          </cell>
          <cell r="AD12">
            <v>7.2000000000000002E-5</v>
          </cell>
          <cell r="AE12">
            <v>7.2000000000000002E-5</v>
          </cell>
          <cell r="AF12">
            <v>7.2000000000000002E-5</v>
          </cell>
          <cell r="AG12">
            <v>7.2000000000000002E-5</v>
          </cell>
          <cell r="AH12">
            <v>7.2000000000000002E-5</v>
          </cell>
          <cell r="AI12">
            <v>7.2000000000000002E-5</v>
          </cell>
          <cell r="AJ12">
            <v>7.2000000000000002E-5</v>
          </cell>
          <cell r="AK12">
            <v>7.2000000000000002E-5</v>
          </cell>
          <cell r="AL12">
            <v>7.2000000000000002E-5</v>
          </cell>
          <cell r="AM12">
            <v>7.2000000000000002E-5</v>
          </cell>
          <cell r="AN12">
            <v>7.2000000000000002E-5</v>
          </cell>
          <cell r="AO12">
            <v>7.2000000000000002E-5</v>
          </cell>
          <cell r="AP12">
            <v>2.1499999999999999E-4</v>
          </cell>
          <cell r="AQ12">
            <v>2.1499999999999999E-4</v>
          </cell>
          <cell r="AR12">
            <v>2.1499999999999999E-4</v>
          </cell>
          <cell r="AS12">
            <v>2.1499999999999999E-4</v>
          </cell>
          <cell r="AT12">
            <v>2.1499999999999999E-4</v>
          </cell>
          <cell r="AU12">
            <v>2.32E-4</v>
          </cell>
          <cell r="AV12">
            <v>2.32E-4</v>
          </cell>
          <cell r="AW12">
            <v>2.32E-4</v>
          </cell>
          <cell r="AX12">
            <v>2.32E-4</v>
          </cell>
          <cell r="AY12">
            <v>2.32E-4</v>
          </cell>
          <cell r="AZ12">
            <v>2.4499999999999999E-4</v>
          </cell>
          <cell r="BA12">
            <v>2.4499999999999999E-4</v>
          </cell>
          <cell r="BB12">
            <v>2.4499999999999999E-4</v>
          </cell>
          <cell r="BC12">
            <v>2.4499999999999999E-4</v>
          </cell>
          <cell r="BD12">
            <v>2.4499999999999999E-4</v>
          </cell>
          <cell r="BE12">
            <v>2.52E-4</v>
          </cell>
          <cell r="BF12">
            <v>2.52E-4</v>
          </cell>
          <cell r="BG12">
            <v>2.52E-4</v>
          </cell>
          <cell r="BH12">
            <v>2.52E-4</v>
          </cell>
          <cell r="BI12">
            <v>2.52E-4</v>
          </cell>
          <cell r="BJ12">
            <v>2.41E-4</v>
          </cell>
          <cell r="BK12">
            <v>2.41E-4</v>
          </cell>
          <cell r="BL12">
            <v>2.41E-4</v>
          </cell>
          <cell r="BM12">
            <v>2.41E-4</v>
          </cell>
          <cell r="BN12">
            <v>2.41E-4</v>
          </cell>
          <cell r="BO12">
            <v>2.1599999999999999E-4</v>
          </cell>
          <cell r="BP12">
            <v>2.1599999999999999E-4</v>
          </cell>
          <cell r="BQ12">
            <v>2.1599999999999999E-4</v>
          </cell>
          <cell r="BR12">
            <v>2.1599999999999999E-4</v>
          </cell>
          <cell r="BS12">
            <v>2.1599999999999999E-4</v>
          </cell>
          <cell r="BT12">
            <v>1.7799999999999999E-4</v>
          </cell>
          <cell r="BU12">
            <v>1.7799999999999999E-4</v>
          </cell>
          <cell r="BV12">
            <v>1.7799999999999999E-4</v>
          </cell>
          <cell r="BW12">
            <v>1.7799999999999999E-4</v>
          </cell>
          <cell r="BX12">
            <v>1.7799999999999999E-4</v>
          </cell>
          <cell r="BY12">
            <v>1.27E-4</v>
          </cell>
          <cell r="BZ12">
            <v>1.27E-4</v>
          </cell>
          <cell r="CA12">
            <v>1.27E-4</v>
          </cell>
          <cell r="CB12">
            <v>1.27E-4</v>
          </cell>
          <cell r="CC12">
            <v>1.27E-4</v>
          </cell>
          <cell r="CD12">
            <v>1.27E-4</v>
          </cell>
          <cell r="CE12">
            <v>1.27E-4</v>
          </cell>
          <cell r="CF12">
            <v>1.27E-4</v>
          </cell>
          <cell r="CG12">
            <v>1.27E-4</v>
          </cell>
          <cell r="CH12">
            <v>1.27E-4</v>
          </cell>
          <cell r="CI12">
            <v>1.27E-4</v>
          </cell>
          <cell r="CJ12">
            <v>1.27E-4</v>
          </cell>
          <cell r="CK12">
            <v>1.27E-4</v>
          </cell>
          <cell r="CL12">
            <v>1.27E-4</v>
          </cell>
          <cell r="CM12">
            <v>1.27E-4</v>
          </cell>
          <cell r="CN12">
            <v>1.27E-4</v>
          </cell>
          <cell r="CO12">
            <v>1.27E-4</v>
          </cell>
          <cell r="CP12">
            <v>1.27E-4</v>
          </cell>
          <cell r="CQ12">
            <v>1.27E-4</v>
          </cell>
          <cell r="CR12">
            <v>1.27E-4</v>
          </cell>
          <cell r="CS12">
            <v>1.27E-4</v>
          </cell>
          <cell r="CT12">
            <v>1.27E-4</v>
          </cell>
          <cell r="CU12">
            <v>1.27E-4</v>
          </cell>
          <cell r="CV12">
            <v>1.27E-4</v>
          </cell>
          <cell r="CW12">
            <v>1.27E-4</v>
          </cell>
        </row>
        <row r="13">
          <cell r="A13" t="str">
            <v>BAHAMAS</v>
          </cell>
          <cell r="B13" t="e">
            <v>#VALUE!</v>
          </cell>
          <cell r="C13" t="e">
            <v>#VALUE!</v>
          </cell>
          <cell r="D13" t="e">
            <v>#VALUE!</v>
          </cell>
          <cell r="E13" t="e">
            <v>#VALUE!</v>
          </cell>
          <cell r="F13" t="e">
            <v>#VALUE!</v>
          </cell>
          <cell r="G13" t="e">
            <v>#VALUE!</v>
          </cell>
          <cell r="H13" t="e">
            <v>#VALUE!</v>
          </cell>
          <cell r="I13" t="e">
            <v>#VALUE!</v>
          </cell>
          <cell r="J13" t="e">
            <v>#VALUE!</v>
          </cell>
          <cell r="K13" t="e">
            <v>#VALUE!</v>
          </cell>
          <cell r="L13" t="e">
            <v>#VALUE!</v>
          </cell>
          <cell r="M13" t="e">
            <v>#VALUE!</v>
          </cell>
          <cell r="N13" t="e">
            <v>#VALUE!</v>
          </cell>
          <cell r="O13" t="e">
            <v>#VALUE!</v>
          </cell>
          <cell r="P13" t="e">
            <v>#VALUE!</v>
          </cell>
          <cell r="Q13">
            <v>9.7999999999999997E-5</v>
          </cell>
          <cell r="R13">
            <v>9.7999999999999997E-5</v>
          </cell>
          <cell r="S13">
            <v>9.7999999999999997E-5</v>
          </cell>
          <cell r="T13">
            <v>9.7999999999999997E-5</v>
          </cell>
          <cell r="U13">
            <v>9.7999999999999997E-5</v>
          </cell>
          <cell r="V13">
            <v>9.7999999999999997E-5</v>
          </cell>
          <cell r="W13">
            <v>9.7999999999999997E-5</v>
          </cell>
          <cell r="X13">
            <v>9.7999999999999997E-5</v>
          </cell>
          <cell r="Y13">
            <v>9.7999999999999997E-5</v>
          </cell>
          <cell r="Z13">
            <v>9.7999999999999997E-5</v>
          </cell>
          <cell r="AA13">
            <v>9.7999999999999997E-5</v>
          </cell>
          <cell r="AB13">
            <v>9.7999999999999997E-5</v>
          </cell>
          <cell r="AC13">
            <v>9.7999999999999997E-5</v>
          </cell>
          <cell r="AD13">
            <v>9.7999999999999997E-5</v>
          </cell>
          <cell r="AE13">
            <v>9.7999999999999997E-5</v>
          </cell>
          <cell r="AF13">
            <v>9.7999999999999997E-5</v>
          </cell>
          <cell r="AG13">
            <v>9.7999999999999997E-5</v>
          </cell>
          <cell r="AH13">
            <v>9.7999999999999997E-5</v>
          </cell>
          <cell r="AI13">
            <v>9.7999999999999997E-5</v>
          </cell>
          <cell r="AJ13">
            <v>9.7999999999999997E-5</v>
          </cell>
          <cell r="AK13">
            <v>9.7999999999999997E-5</v>
          </cell>
          <cell r="AL13">
            <v>9.7999999999999997E-5</v>
          </cell>
          <cell r="AM13">
            <v>9.7999999999999997E-5</v>
          </cell>
          <cell r="AN13">
            <v>9.7999999999999997E-5</v>
          </cell>
          <cell r="AO13">
            <v>9.7999999999999997E-5</v>
          </cell>
          <cell r="AP13">
            <v>3.79E-4</v>
          </cell>
          <cell r="AQ13">
            <v>3.79E-4</v>
          </cell>
          <cell r="AR13">
            <v>3.79E-4</v>
          </cell>
          <cell r="AS13">
            <v>3.79E-4</v>
          </cell>
          <cell r="AT13">
            <v>3.79E-4</v>
          </cell>
          <cell r="AU13">
            <v>6.0800000000000003E-4</v>
          </cell>
          <cell r="AV13">
            <v>6.0800000000000003E-4</v>
          </cell>
          <cell r="AW13">
            <v>6.0800000000000003E-4</v>
          </cell>
          <cell r="AX13">
            <v>6.0800000000000003E-4</v>
          </cell>
          <cell r="AY13">
            <v>6.0800000000000003E-4</v>
          </cell>
          <cell r="AZ13">
            <v>4.9899999999999999E-4</v>
          </cell>
          <cell r="BA13">
            <v>4.9899999999999999E-4</v>
          </cell>
          <cell r="BB13">
            <v>4.9899999999999999E-4</v>
          </cell>
          <cell r="BC13">
            <v>4.9899999999999999E-4</v>
          </cell>
          <cell r="BD13">
            <v>4.9899999999999999E-4</v>
          </cell>
          <cell r="BE13">
            <v>5.2099999999999998E-4</v>
          </cell>
          <cell r="BF13">
            <v>5.2099999999999998E-4</v>
          </cell>
          <cell r="BG13">
            <v>5.2099999999999998E-4</v>
          </cell>
          <cell r="BH13">
            <v>5.2099999999999998E-4</v>
          </cell>
          <cell r="BI13">
            <v>5.2099999999999998E-4</v>
          </cell>
          <cell r="BJ13">
            <v>5.4600000000000004E-4</v>
          </cell>
          <cell r="BK13">
            <v>5.4600000000000004E-4</v>
          </cell>
          <cell r="BL13">
            <v>5.4600000000000004E-4</v>
          </cell>
          <cell r="BM13">
            <v>5.4600000000000004E-4</v>
          </cell>
          <cell r="BN13">
            <v>5.4600000000000004E-4</v>
          </cell>
          <cell r="BO13">
            <v>7.6900000000000004E-4</v>
          </cell>
          <cell r="BP13">
            <v>7.6900000000000004E-4</v>
          </cell>
          <cell r="BQ13">
            <v>7.6900000000000004E-4</v>
          </cell>
          <cell r="BR13">
            <v>7.6900000000000004E-4</v>
          </cell>
          <cell r="BS13">
            <v>7.6900000000000004E-4</v>
          </cell>
          <cell r="BT13">
            <v>4.9899999999999999E-4</v>
          </cell>
          <cell r="BU13">
            <v>4.9899999999999999E-4</v>
          </cell>
          <cell r="BV13">
            <v>4.9899999999999999E-4</v>
          </cell>
          <cell r="BW13">
            <v>4.9899999999999999E-4</v>
          </cell>
          <cell r="BX13">
            <v>4.9899999999999999E-4</v>
          </cell>
          <cell r="BY13">
            <v>5.1699999999999999E-4</v>
          </cell>
          <cell r="BZ13">
            <v>5.1699999999999999E-4</v>
          </cell>
          <cell r="CA13">
            <v>5.1699999999999999E-4</v>
          </cell>
          <cell r="CB13">
            <v>5.1699999999999999E-4</v>
          </cell>
          <cell r="CC13">
            <v>5.1699999999999999E-4</v>
          </cell>
          <cell r="CD13">
            <v>5.1699999999999999E-4</v>
          </cell>
          <cell r="CE13">
            <v>5.1699999999999999E-4</v>
          </cell>
          <cell r="CF13">
            <v>5.1699999999999999E-4</v>
          </cell>
          <cell r="CG13">
            <v>5.1699999999999999E-4</v>
          </cell>
          <cell r="CH13">
            <v>5.1699999999999999E-4</v>
          </cell>
          <cell r="CI13">
            <v>5.1699999999999999E-4</v>
          </cell>
          <cell r="CJ13">
            <v>5.1699999999999999E-4</v>
          </cell>
          <cell r="CK13">
            <v>5.1699999999999999E-4</v>
          </cell>
          <cell r="CL13">
            <v>5.1699999999999999E-4</v>
          </cell>
          <cell r="CM13">
            <v>5.1699999999999999E-4</v>
          </cell>
          <cell r="CN13">
            <v>5.1699999999999999E-4</v>
          </cell>
          <cell r="CO13">
            <v>5.1699999999999999E-4</v>
          </cell>
          <cell r="CP13">
            <v>5.1699999999999999E-4</v>
          </cell>
          <cell r="CQ13">
            <v>5.1699999999999999E-4</v>
          </cell>
          <cell r="CR13">
            <v>5.1699999999999999E-4</v>
          </cell>
          <cell r="CS13">
            <v>5.1699999999999999E-4</v>
          </cell>
          <cell r="CT13">
            <v>5.1699999999999999E-4</v>
          </cell>
          <cell r="CU13">
            <v>5.1699999999999999E-4</v>
          </cell>
          <cell r="CV13">
            <v>5.1699999999999999E-4</v>
          </cell>
          <cell r="CW13">
            <v>5.1699999999999999E-4</v>
          </cell>
        </row>
        <row r="14">
          <cell r="A14" t="str">
            <v>BAHRAIN</v>
          </cell>
          <cell r="B14" t="e">
            <v>#VALUE!</v>
          </cell>
          <cell r="C14" t="e">
            <v>#VALUE!</v>
          </cell>
          <cell r="D14" t="e">
            <v>#VALUE!</v>
          </cell>
          <cell r="E14" t="e">
            <v>#VALUE!</v>
          </cell>
          <cell r="F14" t="e">
            <v>#VALUE!</v>
          </cell>
          <cell r="G14" t="e">
            <v>#VALUE!</v>
          </cell>
          <cell r="H14" t="e">
            <v>#VALUE!</v>
          </cell>
          <cell r="I14" t="e">
            <v>#VALUE!</v>
          </cell>
          <cell r="J14" t="e">
            <v>#VALUE!</v>
          </cell>
          <cell r="K14" t="e">
            <v>#VALUE!</v>
          </cell>
          <cell r="L14" t="e">
            <v>#VALUE!</v>
          </cell>
          <cell r="M14" t="e">
            <v>#VALUE!</v>
          </cell>
          <cell r="N14" t="e">
            <v>#VALUE!</v>
          </cell>
          <cell r="O14" t="e">
            <v>#VALUE!</v>
          </cell>
          <cell r="P14" t="e">
            <v>#VALUE!</v>
          </cell>
          <cell r="Q14">
            <v>1.2999999999999999E-5</v>
          </cell>
          <cell r="R14">
            <v>1.2999999999999999E-5</v>
          </cell>
          <cell r="S14">
            <v>1.2999999999999999E-5</v>
          </cell>
          <cell r="T14">
            <v>1.2999999999999999E-5</v>
          </cell>
          <cell r="U14">
            <v>1.2999999999999999E-5</v>
          </cell>
          <cell r="V14">
            <v>1.2999999999999999E-5</v>
          </cell>
          <cell r="W14">
            <v>1.2999999999999999E-5</v>
          </cell>
          <cell r="X14">
            <v>1.2999999999999999E-5</v>
          </cell>
          <cell r="Y14">
            <v>1.2999999999999999E-5</v>
          </cell>
          <cell r="Z14">
            <v>1.2999999999999999E-5</v>
          </cell>
          <cell r="AA14">
            <v>1.2999999999999999E-5</v>
          </cell>
          <cell r="AB14">
            <v>1.2999999999999999E-5</v>
          </cell>
          <cell r="AC14">
            <v>1.2999999999999999E-5</v>
          </cell>
          <cell r="AD14">
            <v>1.2999999999999999E-5</v>
          </cell>
          <cell r="AE14">
            <v>1.2999999999999999E-5</v>
          </cell>
          <cell r="AF14">
            <v>1.2999999999999999E-5</v>
          </cell>
          <cell r="AG14">
            <v>1.2999999999999999E-5</v>
          </cell>
          <cell r="AH14">
            <v>1.2999999999999999E-5</v>
          </cell>
          <cell r="AI14">
            <v>1.2999999999999999E-5</v>
          </cell>
          <cell r="AJ14">
            <v>1.2999999999999999E-5</v>
          </cell>
          <cell r="AK14">
            <v>1.2999999999999999E-5</v>
          </cell>
          <cell r="AL14">
            <v>1.2999999999999999E-5</v>
          </cell>
          <cell r="AM14">
            <v>1.2999999999999999E-5</v>
          </cell>
          <cell r="AN14">
            <v>1.2999999999999999E-5</v>
          </cell>
          <cell r="AO14">
            <v>1.2999999999999999E-5</v>
          </cell>
          <cell r="AP14">
            <v>5.1999999999999997E-5</v>
          </cell>
          <cell r="AQ14">
            <v>5.1999999999999997E-5</v>
          </cell>
          <cell r="AR14">
            <v>5.1999999999999997E-5</v>
          </cell>
          <cell r="AS14">
            <v>5.1999999999999997E-5</v>
          </cell>
          <cell r="AT14">
            <v>5.1999999999999997E-5</v>
          </cell>
          <cell r="AU14">
            <v>1.21E-4</v>
          </cell>
          <cell r="AV14">
            <v>1.21E-4</v>
          </cell>
          <cell r="AW14">
            <v>1.21E-4</v>
          </cell>
          <cell r="AX14">
            <v>1.21E-4</v>
          </cell>
          <cell r="AY14">
            <v>1.21E-4</v>
          </cell>
          <cell r="AZ14">
            <v>1.9599999999999999E-4</v>
          </cell>
          <cell r="BA14">
            <v>1.9599999999999999E-4</v>
          </cell>
          <cell r="BB14">
            <v>1.9599999999999999E-4</v>
          </cell>
          <cell r="BC14">
            <v>1.9599999999999999E-4</v>
          </cell>
          <cell r="BD14">
            <v>1.9599999999999999E-4</v>
          </cell>
          <cell r="BE14">
            <v>1.2400000000000001E-4</v>
          </cell>
          <cell r="BF14">
            <v>1.2400000000000001E-4</v>
          </cell>
          <cell r="BG14">
            <v>1.2400000000000001E-4</v>
          </cell>
          <cell r="BH14">
            <v>1.2400000000000001E-4</v>
          </cell>
          <cell r="BI14">
            <v>1.2400000000000001E-4</v>
          </cell>
          <cell r="BJ14">
            <v>2.3000000000000001E-4</v>
          </cell>
          <cell r="BK14">
            <v>2.3000000000000001E-4</v>
          </cell>
          <cell r="BL14">
            <v>2.3000000000000001E-4</v>
          </cell>
          <cell r="BM14">
            <v>2.3000000000000001E-4</v>
          </cell>
          <cell r="BN14">
            <v>2.3000000000000001E-4</v>
          </cell>
          <cell r="BO14">
            <v>3.9899999999999999E-4</v>
          </cell>
          <cell r="BP14">
            <v>3.9899999999999999E-4</v>
          </cell>
          <cell r="BQ14">
            <v>3.9899999999999999E-4</v>
          </cell>
          <cell r="BR14">
            <v>3.9899999999999999E-4</v>
          </cell>
          <cell r="BS14">
            <v>3.9899999999999999E-4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4.1300000000000001E-4</v>
          </cell>
          <cell r="BZ14">
            <v>4.1300000000000001E-4</v>
          </cell>
          <cell r="CA14">
            <v>4.1300000000000001E-4</v>
          </cell>
          <cell r="CB14">
            <v>4.1300000000000001E-4</v>
          </cell>
          <cell r="CC14">
            <v>4.1300000000000001E-4</v>
          </cell>
          <cell r="CD14">
            <v>4.1300000000000001E-4</v>
          </cell>
          <cell r="CE14">
            <v>4.1300000000000001E-4</v>
          </cell>
          <cell r="CF14">
            <v>4.1300000000000001E-4</v>
          </cell>
          <cell r="CG14">
            <v>4.1300000000000001E-4</v>
          </cell>
          <cell r="CH14">
            <v>4.1300000000000001E-4</v>
          </cell>
          <cell r="CI14">
            <v>4.1300000000000001E-4</v>
          </cell>
          <cell r="CJ14">
            <v>4.1300000000000001E-4</v>
          </cell>
          <cell r="CK14">
            <v>4.1300000000000001E-4</v>
          </cell>
          <cell r="CL14">
            <v>4.1300000000000001E-4</v>
          </cell>
          <cell r="CM14">
            <v>4.1300000000000001E-4</v>
          </cell>
          <cell r="CN14">
            <v>4.1300000000000001E-4</v>
          </cell>
          <cell r="CO14">
            <v>4.1300000000000001E-4</v>
          </cell>
          <cell r="CP14">
            <v>4.1300000000000001E-4</v>
          </cell>
          <cell r="CQ14">
            <v>4.1300000000000001E-4</v>
          </cell>
          <cell r="CR14">
            <v>4.1300000000000001E-4</v>
          </cell>
          <cell r="CS14">
            <v>4.1300000000000001E-4</v>
          </cell>
          <cell r="CT14">
            <v>4.1300000000000001E-4</v>
          </cell>
          <cell r="CU14">
            <v>4.1300000000000001E-4</v>
          </cell>
          <cell r="CV14">
            <v>4.1300000000000001E-4</v>
          </cell>
          <cell r="CW14">
            <v>4.1300000000000001E-4</v>
          </cell>
        </row>
        <row r="15">
          <cell r="A15" t="str">
            <v>BANGLADESH</v>
          </cell>
          <cell r="B15" t="e">
            <v>#VALUE!</v>
          </cell>
          <cell r="C15" t="e">
            <v>#VALUE!</v>
          </cell>
          <cell r="D15" t="e">
            <v>#VALUE!</v>
          </cell>
          <cell r="E15" t="e">
            <v>#VALUE!</v>
          </cell>
          <cell r="F15" t="e">
            <v>#VALUE!</v>
          </cell>
          <cell r="G15" t="e">
            <v>#VALUE!</v>
          </cell>
          <cell r="H15" t="e">
            <v>#VALUE!</v>
          </cell>
          <cell r="I15" t="e">
            <v>#VALUE!</v>
          </cell>
          <cell r="J15" t="e">
            <v>#VALUE!</v>
          </cell>
          <cell r="K15" t="e">
            <v>#VALUE!</v>
          </cell>
          <cell r="L15" t="e">
            <v>#VALUE!</v>
          </cell>
          <cell r="M15" t="e">
            <v>#VALUE!</v>
          </cell>
          <cell r="N15" t="e">
            <v>#VALUE!</v>
          </cell>
          <cell r="O15" t="e">
            <v>#VALUE!</v>
          </cell>
          <cell r="P15" t="e">
            <v>#VALUE!</v>
          </cell>
          <cell r="Q15">
            <v>5.8E-5</v>
          </cell>
          <cell r="R15">
            <v>5.8E-5</v>
          </cell>
          <cell r="S15">
            <v>5.8E-5</v>
          </cell>
          <cell r="T15">
            <v>5.8E-5</v>
          </cell>
          <cell r="U15">
            <v>5.8E-5</v>
          </cell>
          <cell r="V15">
            <v>5.8E-5</v>
          </cell>
          <cell r="W15">
            <v>5.8E-5</v>
          </cell>
          <cell r="X15">
            <v>5.8E-5</v>
          </cell>
          <cell r="Y15">
            <v>5.8E-5</v>
          </cell>
          <cell r="Z15">
            <v>5.8E-5</v>
          </cell>
          <cell r="AA15">
            <v>5.8E-5</v>
          </cell>
          <cell r="AB15">
            <v>5.8E-5</v>
          </cell>
          <cell r="AC15">
            <v>5.8E-5</v>
          </cell>
          <cell r="AD15">
            <v>5.8E-5</v>
          </cell>
          <cell r="AE15">
            <v>5.8E-5</v>
          </cell>
          <cell r="AF15">
            <v>5.8E-5</v>
          </cell>
          <cell r="AG15">
            <v>5.8E-5</v>
          </cell>
          <cell r="AH15">
            <v>5.8E-5</v>
          </cell>
          <cell r="AI15">
            <v>5.8E-5</v>
          </cell>
          <cell r="AJ15">
            <v>5.8E-5</v>
          </cell>
          <cell r="AK15">
            <v>5.8E-5</v>
          </cell>
          <cell r="AL15">
            <v>5.8E-5</v>
          </cell>
          <cell r="AM15">
            <v>5.8E-5</v>
          </cell>
          <cell r="AN15">
            <v>5.8E-5</v>
          </cell>
          <cell r="AO15">
            <v>5.8E-5</v>
          </cell>
          <cell r="AP15">
            <v>3.59E-4</v>
          </cell>
          <cell r="AQ15">
            <v>3.59E-4</v>
          </cell>
          <cell r="AR15">
            <v>3.59E-4</v>
          </cell>
          <cell r="AS15">
            <v>3.59E-4</v>
          </cell>
          <cell r="AT15">
            <v>3.59E-4</v>
          </cell>
          <cell r="AU15">
            <v>5.4900000000000001E-4</v>
          </cell>
          <cell r="AV15">
            <v>5.4900000000000001E-4</v>
          </cell>
          <cell r="AW15">
            <v>5.4900000000000001E-4</v>
          </cell>
          <cell r="AX15">
            <v>5.4900000000000001E-4</v>
          </cell>
          <cell r="AY15">
            <v>5.4900000000000001E-4</v>
          </cell>
          <cell r="AZ15">
            <v>6.4300000000000002E-4</v>
          </cell>
          <cell r="BA15">
            <v>6.4300000000000002E-4</v>
          </cell>
          <cell r="BB15">
            <v>6.4300000000000002E-4</v>
          </cell>
          <cell r="BC15">
            <v>6.4300000000000002E-4</v>
          </cell>
          <cell r="BD15">
            <v>6.4300000000000002E-4</v>
          </cell>
          <cell r="BE15">
            <v>6.3000000000000003E-4</v>
          </cell>
          <cell r="BF15">
            <v>6.3000000000000003E-4</v>
          </cell>
          <cell r="BG15">
            <v>6.3000000000000003E-4</v>
          </cell>
          <cell r="BH15">
            <v>6.3000000000000003E-4</v>
          </cell>
          <cell r="BI15">
            <v>6.3000000000000003E-4</v>
          </cell>
          <cell r="BJ15">
            <v>6.2E-4</v>
          </cell>
          <cell r="BK15">
            <v>6.2E-4</v>
          </cell>
          <cell r="BL15">
            <v>6.2E-4</v>
          </cell>
          <cell r="BM15">
            <v>6.2E-4</v>
          </cell>
          <cell r="BN15">
            <v>6.2E-4</v>
          </cell>
          <cell r="BO15">
            <v>5.6899999999999995E-4</v>
          </cell>
          <cell r="BP15">
            <v>5.6899999999999995E-4</v>
          </cell>
          <cell r="BQ15">
            <v>5.6899999999999995E-4</v>
          </cell>
          <cell r="BR15">
            <v>5.6899999999999995E-4</v>
          </cell>
          <cell r="BS15">
            <v>5.6899999999999995E-4</v>
          </cell>
          <cell r="BT15">
            <v>4.8200000000000001E-4</v>
          </cell>
          <cell r="BU15">
            <v>4.8200000000000001E-4</v>
          </cell>
          <cell r="BV15">
            <v>4.8200000000000001E-4</v>
          </cell>
          <cell r="BW15">
            <v>4.8200000000000001E-4</v>
          </cell>
          <cell r="BX15">
            <v>4.8200000000000001E-4</v>
          </cell>
          <cell r="BY15">
            <v>3.6000000000000002E-4</v>
          </cell>
          <cell r="BZ15">
            <v>3.6000000000000002E-4</v>
          </cell>
          <cell r="CA15">
            <v>3.6000000000000002E-4</v>
          </cell>
          <cell r="CB15">
            <v>3.6000000000000002E-4</v>
          </cell>
          <cell r="CC15">
            <v>3.6000000000000002E-4</v>
          </cell>
          <cell r="CD15">
            <v>3.6000000000000002E-4</v>
          </cell>
          <cell r="CE15">
            <v>3.6000000000000002E-4</v>
          </cell>
          <cell r="CF15">
            <v>3.6000000000000002E-4</v>
          </cell>
          <cell r="CG15">
            <v>3.6000000000000002E-4</v>
          </cell>
          <cell r="CH15">
            <v>3.6000000000000002E-4</v>
          </cell>
          <cell r="CI15">
            <v>3.6000000000000002E-4</v>
          </cell>
          <cell r="CJ15">
            <v>3.6000000000000002E-4</v>
          </cell>
          <cell r="CK15">
            <v>3.6000000000000002E-4</v>
          </cell>
          <cell r="CL15">
            <v>3.6000000000000002E-4</v>
          </cell>
          <cell r="CM15">
            <v>3.6000000000000002E-4</v>
          </cell>
          <cell r="CN15">
            <v>3.6000000000000002E-4</v>
          </cell>
          <cell r="CO15">
            <v>3.6000000000000002E-4</v>
          </cell>
          <cell r="CP15">
            <v>3.6000000000000002E-4</v>
          </cell>
          <cell r="CQ15">
            <v>3.6000000000000002E-4</v>
          </cell>
          <cell r="CR15">
            <v>3.6000000000000002E-4</v>
          </cell>
          <cell r="CS15">
            <v>3.6000000000000002E-4</v>
          </cell>
          <cell r="CT15">
            <v>3.6000000000000002E-4</v>
          </cell>
          <cell r="CU15">
            <v>3.6000000000000002E-4</v>
          </cell>
          <cell r="CV15">
            <v>3.6000000000000002E-4</v>
          </cell>
          <cell r="CW15">
            <v>3.6000000000000002E-4</v>
          </cell>
        </row>
        <row r="16">
          <cell r="A16" t="str">
            <v>BARBADOS</v>
          </cell>
          <cell r="B16" t="e">
            <v>#VALUE!</v>
          </cell>
          <cell r="C16" t="e">
            <v>#VALUE!</v>
          </cell>
          <cell r="D16" t="e">
            <v>#VALUE!</v>
          </cell>
          <cell r="E16" t="e">
            <v>#VALUE!</v>
          </cell>
          <cell r="F16" t="e">
            <v>#VALUE!</v>
          </cell>
          <cell r="G16" t="e">
            <v>#VALUE!</v>
          </cell>
          <cell r="H16" t="e">
            <v>#VALUE!</v>
          </cell>
          <cell r="I16" t="e">
            <v>#VALUE!</v>
          </cell>
          <cell r="J16" t="e">
            <v>#VALUE!</v>
          </cell>
          <cell r="K16" t="e">
            <v>#VALUE!</v>
          </cell>
          <cell r="L16" t="e">
            <v>#VALUE!</v>
          </cell>
          <cell r="M16" t="e">
            <v>#VALUE!</v>
          </cell>
          <cell r="N16" t="e">
            <v>#VALUE!</v>
          </cell>
          <cell r="O16" t="e">
            <v>#VALUE!</v>
          </cell>
          <cell r="P16" t="e">
            <v>#VALUE!</v>
          </cell>
          <cell r="Q16">
            <v>2.9599999999999998E-4</v>
          </cell>
          <cell r="R16">
            <v>2.9599999999999998E-4</v>
          </cell>
          <cell r="S16">
            <v>2.9599999999999998E-4</v>
          </cell>
          <cell r="T16">
            <v>2.9599999999999998E-4</v>
          </cell>
          <cell r="U16">
            <v>2.9599999999999998E-4</v>
          </cell>
          <cell r="V16">
            <v>2.9599999999999998E-4</v>
          </cell>
          <cell r="W16">
            <v>2.9599999999999998E-4</v>
          </cell>
          <cell r="X16">
            <v>2.9599999999999998E-4</v>
          </cell>
          <cell r="Y16">
            <v>2.9599999999999998E-4</v>
          </cell>
          <cell r="Z16">
            <v>2.9599999999999998E-4</v>
          </cell>
          <cell r="AA16">
            <v>2.9599999999999998E-4</v>
          </cell>
          <cell r="AB16">
            <v>2.9599999999999998E-4</v>
          </cell>
          <cell r="AC16">
            <v>2.9599999999999998E-4</v>
          </cell>
          <cell r="AD16">
            <v>2.9599999999999998E-4</v>
          </cell>
          <cell r="AE16">
            <v>2.9599999999999998E-4</v>
          </cell>
          <cell r="AF16">
            <v>2.9599999999999998E-4</v>
          </cell>
          <cell r="AG16">
            <v>2.9599999999999998E-4</v>
          </cell>
          <cell r="AH16">
            <v>2.9599999999999998E-4</v>
          </cell>
          <cell r="AI16">
            <v>2.9599999999999998E-4</v>
          </cell>
          <cell r="AJ16">
            <v>2.9599999999999998E-4</v>
          </cell>
          <cell r="AK16">
            <v>2.9599999999999998E-4</v>
          </cell>
          <cell r="AL16">
            <v>2.9599999999999998E-4</v>
          </cell>
          <cell r="AM16">
            <v>2.9599999999999998E-4</v>
          </cell>
          <cell r="AN16">
            <v>2.9599999999999998E-4</v>
          </cell>
          <cell r="AO16">
            <v>2.9599999999999998E-4</v>
          </cell>
          <cell r="AP16">
            <v>4.8999999999999998E-4</v>
          </cell>
          <cell r="AQ16">
            <v>4.8999999999999998E-4</v>
          </cell>
          <cell r="AR16">
            <v>4.8999999999999998E-4</v>
          </cell>
          <cell r="AS16">
            <v>4.8999999999999998E-4</v>
          </cell>
          <cell r="AT16">
            <v>4.8999999999999998E-4</v>
          </cell>
          <cell r="AU16">
            <v>6.4099999999999997E-4</v>
          </cell>
          <cell r="AV16">
            <v>6.4099999999999997E-4</v>
          </cell>
          <cell r="AW16">
            <v>6.4099999999999997E-4</v>
          </cell>
          <cell r="AX16">
            <v>6.4099999999999997E-4</v>
          </cell>
          <cell r="AY16">
            <v>6.4099999999999997E-4</v>
          </cell>
          <cell r="AZ16">
            <v>7.2199999999999999E-4</v>
          </cell>
          <cell r="BA16">
            <v>7.2199999999999999E-4</v>
          </cell>
          <cell r="BB16">
            <v>7.2199999999999999E-4</v>
          </cell>
          <cell r="BC16">
            <v>7.2199999999999999E-4</v>
          </cell>
          <cell r="BD16">
            <v>7.2199999999999999E-4</v>
          </cell>
          <cell r="BE16">
            <v>2.1100000000000001E-4</v>
          </cell>
          <cell r="BF16">
            <v>2.1100000000000001E-4</v>
          </cell>
          <cell r="BG16">
            <v>2.1100000000000001E-4</v>
          </cell>
          <cell r="BH16">
            <v>2.1100000000000001E-4</v>
          </cell>
          <cell r="BI16">
            <v>2.1100000000000001E-4</v>
          </cell>
          <cell r="BJ16">
            <v>2.63E-4</v>
          </cell>
          <cell r="BK16">
            <v>2.63E-4</v>
          </cell>
          <cell r="BL16">
            <v>2.63E-4</v>
          </cell>
          <cell r="BM16">
            <v>2.63E-4</v>
          </cell>
          <cell r="BN16">
            <v>2.63E-4</v>
          </cell>
          <cell r="BO16">
            <v>3.6200000000000002E-4</v>
          </cell>
          <cell r="BP16">
            <v>3.6200000000000002E-4</v>
          </cell>
          <cell r="BQ16">
            <v>3.6200000000000002E-4</v>
          </cell>
          <cell r="BR16">
            <v>3.6200000000000002E-4</v>
          </cell>
          <cell r="BS16">
            <v>3.6200000000000002E-4</v>
          </cell>
          <cell r="BT16">
            <v>2.2800000000000001E-4</v>
          </cell>
          <cell r="BU16">
            <v>2.2800000000000001E-4</v>
          </cell>
          <cell r="BV16">
            <v>2.2800000000000001E-4</v>
          </cell>
          <cell r="BW16">
            <v>2.2800000000000001E-4</v>
          </cell>
          <cell r="BX16">
            <v>2.2800000000000001E-4</v>
          </cell>
          <cell r="BY16">
            <v>3.2000000000000003E-4</v>
          </cell>
          <cell r="BZ16">
            <v>3.2000000000000003E-4</v>
          </cell>
          <cell r="CA16">
            <v>3.2000000000000003E-4</v>
          </cell>
          <cell r="CB16">
            <v>3.2000000000000003E-4</v>
          </cell>
          <cell r="CC16">
            <v>3.2000000000000003E-4</v>
          </cell>
          <cell r="CD16">
            <v>3.2000000000000003E-4</v>
          </cell>
          <cell r="CE16">
            <v>3.2000000000000003E-4</v>
          </cell>
          <cell r="CF16">
            <v>3.2000000000000003E-4</v>
          </cell>
          <cell r="CG16">
            <v>3.2000000000000003E-4</v>
          </cell>
          <cell r="CH16">
            <v>3.2000000000000003E-4</v>
          </cell>
          <cell r="CI16">
            <v>3.2000000000000003E-4</v>
          </cell>
          <cell r="CJ16">
            <v>3.2000000000000003E-4</v>
          </cell>
          <cell r="CK16">
            <v>3.2000000000000003E-4</v>
          </cell>
          <cell r="CL16">
            <v>3.2000000000000003E-4</v>
          </cell>
          <cell r="CM16">
            <v>3.2000000000000003E-4</v>
          </cell>
          <cell r="CN16">
            <v>3.2000000000000003E-4</v>
          </cell>
          <cell r="CO16">
            <v>3.2000000000000003E-4</v>
          </cell>
          <cell r="CP16">
            <v>3.2000000000000003E-4</v>
          </cell>
          <cell r="CQ16">
            <v>3.2000000000000003E-4</v>
          </cell>
          <cell r="CR16">
            <v>3.2000000000000003E-4</v>
          </cell>
          <cell r="CS16">
            <v>3.2000000000000003E-4</v>
          </cell>
          <cell r="CT16">
            <v>3.2000000000000003E-4</v>
          </cell>
          <cell r="CU16">
            <v>3.2000000000000003E-4</v>
          </cell>
          <cell r="CV16">
            <v>3.2000000000000003E-4</v>
          </cell>
          <cell r="CW16">
            <v>3.2000000000000003E-4</v>
          </cell>
        </row>
        <row r="17">
          <cell r="A17" t="str">
            <v>BELARUS</v>
          </cell>
          <cell r="B17" t="e">
            <v>#VALUE!</v>
          </cell>
          <cell r="C17" t="e">
            <v>#VALUE!</v>
          </cell>
          <cell r="D17" t="e">
            <v>#VALUE!</v>
          </cell>
          <cell r="E17" t="e">
            <v>#VALUE!</v>
          </cell>
          <cell r="F17" t="e">
            <v>#VALUE!</v>
          </cell>
          <cell r="G17" t="e">
            <v>#VALUE!</v>
          </cell>
          <cell r="H17" t="e">
            <v>#VALUE!</v>
          </cell>
          <cell r="I17" t="e">
            <v>#VALUE!</v>
          </cell>
          <cell r="J17" t="e">
            <v>#VALUE!</v>
          </cell>
          <cell r="K17" t="e">
            <v>#VALUE!</v>
          </cell>
          <cell r="L17" t="e">
            <v>#VALUE!</v>
          </cell>
          <cell r="M17" t="e">
            <v>#VALUE!</v>
          </cell>
          <cell r="N17" t="e">
            <v>#VALUE!</v>
          </cell>
          <cell r="O17" t="e">
            <v>#VALUE!</v>
          </cell>
          <cell r="P17" t="e">
            <v>#VALUE!</v>
          </cell>
          <cell r="Q17">
            <v>1.11E-4</v>
          </cell>
          <cell r="R17">
            <v>1.11E-4</v>
          </cell>
          <cell r="S17">
            <v>1.11E-4</v>
          </cell>
          <cell r="T17">
            <v>1.11E-4</v>
          </cell>
          <cell r="U17">
            <v>1.11E-4</v>
          </cell>
          <cell r="V17">
            <v>1.11E-4</v>
          </cell>
          <cell r="W17">
            <v>1.11E-4</v>
          </cell>
          <cell r="X17">
            <v>1.11E-4</v>
          </cell>
          <cell r="Y17">
            <v>1.11E-4</v>
          </cell>
          <cell r="Z17">
            <v>1.11E-4</v>
          </cell>
          <cell r="AA17">
            <v>1.11E-4</v>
          </cell>
          <cell r="AB17">
            <v>1.11E-4</v>
          </cell>
          <cell r="AC17">
            <v>1.11E-4</v>
          </cell>
          <cell r="AD17">
            <v>1.11E-4</v>
          </cell>
          <cell r="AE17">
            <v>1.11E-4</v>
          </cell>
          <cell r="AF17">
            <v>1.11E-4</v>
          </cell>
          <cell r="AG17">
            <v>1.11E-4</v>
          </cell>
          <cell r="AH17">
            <v>1.11E-4</v>
          </cell>
          <cell r="AI17">
            <v>1.11E-4</v>
          </cell>
          <cell r="AJ17">
            <v>1.11E-4</v>
          </cell>
          <cell r="AK17">
            <v>1.11E-4</v>
          </cell>
          <cell r="AL17">
            <v>1.11E-4</v>
          </cell>
          <cell r="AM17">
            <v>1.11E-4</v>
          </cell>
          <cell r="AN17">
            <v>1.11E-4</v>
          </cell>
          <cell r="AO17">
            <v>1.11E-4</v>
          </cell>
          <cell r="AP17">
            <v>2.7300000000000002E-4</v>
          </cell>
          <cell r="AQ17">
            <v>2.7300000000000002E-4</v>
          </cell>
          <cell r="AR17">
            <v>2.7300000000000002E-4</v>
          </cell>
          <cell r="AS17">
            <v>2.7300000000000002E-4</v>
          </cell>
          <cell r="AT17">
            <v>2.7300000000000002E-4</v>
          </cell>
          <cell r="AU17">
            <v>3.0200000000000002E-4</v>
          </cell>
          <cell r="AV17">
            <v>3.0200000000000002E-4</v>
          </cell>
          <cell r="AW17">
            <v>3.0200000000000002E-4</v>
          </cell>
          <cell r="AX17">
            <v>3.0200000000000002E-4</v>
          </cell>
          <cell r="AY17">
            <v>3.0200000000000002E-4</v>
          </cell>
          <cell r="AZ17">
            <v>3.1599999999999998E-4</v>
          </cell>
          <cell r="BA17">
            <v>3.1599999999999998E-4</v>
          </cell>
          <cell r="BB17">
            <v>3.1599999999999998E-4</v>
          </cell>
          <cell r="BC17">
            <v>3.1599999999999998E-4</v>
          </cell>
          <cell r="BD17">
            <v>3.1599999999999998E-4</v>
          </cell>
          <cell r="BE17">
            <v>3.0499999999999999E-4</v>
          </cell>
          <cell r="BF17">
            <v>3.0499999999999999E-4</v>
          </cell>
          <cell r="BG17">
            <v>3.0499999999999999E-4</v>
          </cell>
          <cell r="BH17">
            <v>3.0499999999999999E-4</v>
          </cell>
          <cell r="BI17">
            <v>3.0499999999999999E-4</v>
          </cell>
          <cell r="BJ17">
            <v>2.8600000000000001E-4</v>
          </cell>
          <cell r="BK17">
            <v>2.8600000000000001E-4</v>
          </cell>
          <cell r="BL17">
            <v>2.8600000000000001E-4</v>
          </cell>
          <cell r="BM17">
            <v>2.8600000000000001E-4</v>
          </cell>
          <cell r="BN17">
            <v>2.8600000000000001E-4</v>
          </cell>
          <cell r="BO17">
            <v>2.6400000000000002E-4</v>
          </cell>
          <cell r="BP17">
            <v>2.6400000000000002E-4</v>
          </cell>
          <cell r="BQ17">
            <v>2.6400000000000002E-4</v>
          </cell>
          <cell r="BR17">
            <v>2.6400000000000002E-4</v>
          </cell>
          <cell r="BS17">
            <v>2.6400000000000002E-4</v>
          </cell>
          <cell r="BT17">
            <v>2.4600000000000002E-4</v>
          </cell>
          <cell r="BU17">
            <v>2.4600000000000002E-4</v>
          </cell>
          <cell r="BV17">
            <v>2.4600000000000002E-4</v>
          </cell>
          <cell r="BW17">
            <v>2.4600000000000002E-4</v>
          </cell>
          <cell r="BX17">
            <v>2.4600000000000002E-4</v>
          </cell>
          <cell r="BY17">
            <v>2.0599999999999999E-4</v>
          </cell>
          <cell r="BZ17">
            <v>2.0599999999999999E-4</v>
          </cell>
          <cell r="CA17">
            <v>2.0599999999999999E-4</v>
          </cell>
          <cell r="CB17">
            <v>2.0599999999999999E-4</v>
          </cell>
          <cell r="CC17">
            <v>2.0599999999999999E-4</v>
          </cell>
          <cell r="CD17">
            <v>2.0599999999999999E-4</v>
          </cell>
          <cell r="CE17">
            <v>2.0599999999999999E-4</v>
          </cell>
          <cell r="CF17">
            <v>2.0599999999999999E-4</v>
          </cell>
          <cell r="CG17">
            <v>2.0599999999999999E-4</v>
          </cell>
          <cell r="CH17">
            <v>2.0599999999999999E-4</v>
          </cell>
          <cell r="CI17">
            <v>2.0599999999999999E-4</v>
          </cell>
          <cell r="CJ17">
            <v>2.0599999999999999E-4</v>
          </cell>
          <cell r="CK17">
            <v>2.0599999999999999E-4</v>
          </cell>
          <cell r="CL17">
            <v>2.0599999999999999E-4</v>
          </cell>
          <cell r="CM17">
            <v>2.0599999999999999E-4</v>
          </cell>
          <cell r="CN17">
            <v>2.0599999999999999E-4</v>
          </cell>
          <cell r="CO17">
            <v>2.0599999999999999E-4</v>
          </cell>
          <cell r="CP17">
            <v>2.0599999999999999E-4</v>
          </cell>
          <cell r="CQ17">
            <v>2.0599999999999999E-4</v>
          </cell>
          <cell r="CR17">
            <v>2.0599999999999999E-4</v>
          </cell>
          <cell r="CS17">
            <v>2.0599999999999999E-4</v>
          </cell>
          <cell r="CT17">
            <v>2.0599999999999999E-4</v>
          </cell>
          <cell r="CU17">
            <v>2.0599999999999999E-4</v>
          </cell>
          <cell r="CV17">
            <v>2.0599999999999999E-4</v>
          </cell>
          <cell r="CW17">
            <v>2.0599999999999999E-4</v>
          </cell>
        </row>
        <row r="18">
          <cell r="A18" t="str">
            <v>BELGIUM</v>
          </cell>
          <cell r="B18" t="e">
            <v>#VALUE!</v>
          </cell>
          <cell r="C18" t="e">
            <v>#VALUE!</v>
          </cell>
          <cell r="D18" t="e">
            <v>#VALUE!</v>
          </cell>
          <cell r="E18" t="e">
            <v>#VALUE!</v>
          </cell>
          <cell r="F18" t="e">
            <v>#VALUE!</v>
          </cell>
          <cell r="G18" t="e">
            <v>#VALUE!</v>
          </cell>
          <cell r="H18" t="e">
            <v>#VALUE!</v>
          </cell>
          <cell r="I18" t="e">
            <v>#VALUE!</v>
          </cell>
          <cell r="J18" t="e">
            <v>#VALUE!</v>
          </cell>
          <cell r="K18" t="e">
            <v>#VALUE!</v>
          </cell>
          <cell r="L18" t="e">
            <v>#VALUE!</v>
          </cell>
          <cell r="M18" t="e">
            <v>#VALUE!</v>
          </cell>
          <cell r="N18" t="e">
            <v>#VALUE!</v>
          </cell>
          <cell r="O18" t="e">
            <v>#VALUE!</v>
          </cell>
          <cell r="P18" t="e">
            <v>#VALUE!</v>
          </cell>
          <cell r="Q18">
            <v>8.0000000000000007E-5</v>
          </cell>
          <cell r="R18">
            <v>8.0000000000000007E-5</v>
          </cell>
          <cell r="S18">
            <v>8.0000000000000007E-5</v>
          </cell>
          <cell r="T18">
            <v>8.0000000000000007E-5</v>
          </cell>
          <cell r="U18">
            <v>8.0000000000000007E-5</v>
          </cell>
          <cell r="V18">
            <v>8.0000000000000007E-5</v>
          </cell>
          <cell r="W18">
            <v>8.0000000000000007E-5</v>
          </cell>
          <cell r="X18">
            <v>8.0000000000000007E-5</v>
          </cell>
          <cell r="Y18">
            <v>8.0000000000000007E-5</v>
          </cell>
          <cell r="Z18">
            <v>8.0000000000000007E-5</v>
          </cell>
          <cell r="AA18">
            <v>8.0000000000000007E-5</v>
          </cell>
          <cell r="AB18">
            <v>8.0000000000000007E-5</v>
          </cell>
          <cell r="AC18">
            <v>8.0000000000000007E-5</v>
          </cell>
          <cell r="AD18">
            <v>8.0000000000000007E-5</v>
          </cell>
          <cell r="AE18">
            <v>8.0000000000000007E-5</v>
          </cell>
          <cell r="AF18">
            <v>8.0000000000000007E-5</v>
          </cell>
          <cell r="AG18">
            <v>8.0000000000000007E-5</v>
          </cell>
          <cell r="AH18">
            <v>8.0000000000000007E-5</v>
          </cell>
          <cell r="AI18">
            <v>8.0000000000000007E-5</v>
          </cell>
          <cell r="AJ18">
            <v>8.0000000000000007E-5</v>
          </cell>
          <cell r="AK18">
            <v>8.0000000000000007E-5</v>
          </cell>
          <cell r="AL18">
            <v>8.0000000000000007E-5</v>
          </cell>
          <cell r="AM18">
            <v>8.0000000000000007E-5</v>
          </cell>
          <cell r="AN18">
            <v>8.0000000000000007E-5</v>
          </cell>
          <cell r="AO18">
            <v>8.0000000000000007E-5</v>
          </cell>
          <cell r="AP18">
            <v>1.9699999999999999E-4</v>
          </cell>
          <cell r="AQ18">
            <v>1.9699999999999999E-4</v>
          </cell>
          <cell r="AR18">
            <v>1.9699999999999999E-4</v>
          </cell>
          <cell r="AS18">
            <v>1.9699999999999999E-4</v>
          </cell>
          <cell r="AT18">
            <v>1.9699999999999999E-4</v>
          </cell>
          <cell r="AU18">
            <v>2.02E-4</v>
          </cell>
          <cell r="AV18">
            <v>2.02E-4</v>
          </cell>
          <cell r="AW18">
            <v>2.02E-4</v>
          </cell>
          <cell r="AX18">
            <v>2.02E-4</v>
          </cell>
          <cell r="AY18">
            <v>2.02E-4</v>
          </cell>
          <cell r="AZ18">
            <v>1.8000000000000001E-4</v>
          </cell>
          <cell r="BA18">
            <v>1.8000000000000001E-4</v>
          </cell>
          <cell r="BB18">
            <v>1.8000000000000001E-4</v>
          </cell>
          <cell r="BC18">
            <v>1.8000000000000001E-4</v>
          </cell>
          <cell r="BD18">
            <v>1.8000000000000001E-4</v>
          </cell>
          <cell r="BE18">
            <v>1.65E-4</v>
          </cell>
          <cell r="BF18">
            <v>1.65E-4</v>
          </cell>
          <cell r="BG18">
            <v>1.65E-4</v>
          </cell>
          <cell r="BH18">
            <v>1.65E-4</v>
          </cell>
          <cell r="BI18">
            <v>1.65E-4</v>
          </cell>
          <cell r="BJ18">
            <v>1.56E-4</v>
          </cell>
          <cell r="BK18">
            <v>1.56E-4</v>
          </cell>
          <cell r="BL18">
            <v>1.56E-4</v>
          </cell>
          <cell r="BM18">
            <v>1.56E-4</v>
          </cell>
          <cell r="BN18">
            <v>1.56E-4</v>
          </cell>
          <cell r="BO18">
            <v>1.5699999999999999E-4</v>
          </cell>
          <cell r="BP18">
            <v>1.5699999999999999E-4</v>
          </cell>
          <cell r="BQ18">
            <v>1.5699999999999999E-4</v>
          </cell>
          <cell r="BR18">
            <v>1.5699999999999999E-4</v>
          </cell>
          <cell r="BS18">
            <v>1.5699999999999999E-4</v>
          </cell>
          <cell r="BT18">
            <v>1.5799999999999999E-4</v>
          </cell>
          <cell r="BU18">
            <v>1.5799999999999999E-4</v>
          </cell>
          <cell r="BV18">
            <v>1.5799999999999999E-4</v>
          </cell>
          <cell r="BW18">
            <v>1.5799999999999999E-4</v>
          </cell>
          <cell r="BX18">
            <v>1.5799999999999999E-4</v>
          </cell>
          <cell r="BY18">
            <v>1.5300000000000001E-4</v>
          </cell>
          <cell r="BZ18">
            <v>1.5300000000000001E-4</v>
          </cell>
          <cell r="CA18">
            <v>1.5300000000000001E-4</v>
          </cell>
          <cell r="CB18">
            <v>1.5300000000000001E-4</v>
          </cell>
          <cell r="CC18">
            <v>1.5300000000000001E-4</v>
          </cell>
          <cell r="CD18">
            <v>1.5300000000000001E-4</v>
          </cell>
          <cell r="CE18">
            <v>1.5300000000000001E-4</v>
          </cell>
          <cell r="CF18">
            <v>1.5300000000000001E-4</v>
          </cell>
          <cell r="CG18">
            <v>1.5300000000000001E-4</v>
          </cell>
          <cell r="CH18">
            <v>1.5300000000000001E-4</v>
          </cell>
          <cell r="CI18">
            <v>1.5300000000000001E-4</v>
          </cell>
          <cell r="CJ18">
            <v>1.5300000000000001E-4</v>
          </cell>
          <cell r="CK18">
            <v>1.5300000000000001E-4</v>
          </cell>
          <cell r="CL18">
            <v>1.5300000000000001E-4</v>
          </cell>
          <cell r="CM18">
            <v>1.5300000000000001E-4</v>
          </cell>
          <cell r="CN18">
            <v>1.5300000000000001E-4</v>
          </cell>
          <cell r="CO18">
            <v>1.5300000000000001E-4</v>
          </cell>
          <cell r="CP18">
            <v>1.5300000000000001E-4</v>
          </cell>
          <cell r="CQ18">
            <v>1.5300000000000001E-4</v>
          </cell>
          <cell r="CR18">
            <v>1.5300000000000001E-4</v>
          </cell>
          <cell r="CS18">
            <v>1.5300000000000001E-4</v>
          </cell>
          <cell r="CT18">
            <v>1.5300000000000001E-4</v>
          </cell>
          <cell r="CU18">
            <v>1.5300000000000001E-4</v>
          </cell>
          <cell r="CV18">
            <v>1.5300000000000001E-4</v>
          </cell>
          <cell r="CW18">
            <v>1.5300000000000001E-4</v>
          </cell>
        </row>
        <row r="19">
          <cell r="A19" t="str">
            <v>BELIZE</v>
          </cell>
          <cell r="B19" t="e">
            <v>#VALUE!</v>
          </cell>
          <cell r="C19" t="e">
            <v>#VALUE!</v>
          </cell>
          <cell r="D19" t="e">
            <v>#VALUE!</v>
          </cell>
          <cell r="E19" t="e">
            <v>#VALUE!</v>
          </cell>
          <cell r="F19" t="e">
            <v>#VALUE!</v>
          </cell>
          <cell r="G19" t="e">
            <v>#VALUE!</v>
          </cell>
          <cell r="H19" t="e">
            <v>#VALUE!</v>
          </cell>
          <cell r="I19" t="e">
            <v>#VALUE!</v>
          </cell>
          <cell r="J19" t="e">
            <v>#VALUE!</v>
          </cell>
          <cell r="K19" t="e">
            <v>#VALUE!</v>
          </cell>
          <cell r="L19" t="e">
            <v>#VALUE!</v>
          </cell>
          <cell r="M19" t="e">
            <v>#VALUE!</v>
          </cell>
          <cell r="N19" t="e">
            <v>#VALUE!</v>
          </cell>
          <cell r="O19" t="e">
            <v>#VALUE!</v>
          </cell>
          <cell r="P19" t="e">
            <v>#VALUE!</v>
          </cell>
          <cell r="Q19">
            <v>1.9599999999999999E-4</v>
          </cell>
          <cell r="R19">
            <v>1.9599999999999999E-4</v>
          </cell>
          <cell r="S19">
            <v>1.9599999999999999E-4</v>
          </cell>
          <cell r="T19">
            <v>1.9599999999999999E-4</v>
          </cell>
          <cell r="U19">
            <v>1.9599999999999999E-4</v>
          </cell>
          <cell r="V19">
            <v>1.9599999999999999E-4</v>
          </cell>
          <cell r="W19">
            <v>1.9599999999999999E-4</v>
          </cell>
          <cell r="X19">
            <v>1.9599999999999999E-4</v>
          </cell>
          <cell r="Y19">
            <v>1.9599999999999999E-4</v>
          </cell>
          <cell r="Z19">
            <v>1.9599999999999999E-4</v>
          </cell>
          <cell r="AA19">
            <v>1.9599999999999999E-4</v>
          </cell>
          <cell r="AB19">
            <v>1.9599999999999999E-4</v>
          </cell>
          <cell r="AC19">
            <v>1.9599999999999999E-4</v>
          </cell>
          <cell r="AD19">
            <v>1.9599999999999999E-4</v>
          </cell>
          <cell r="AE19">
            <v>1.9599999999999999E-4</v>
          </cell>
          <cell r="AF19">
            <v>1.9599999999999999E-4</v>
          </cell>
          <cell r="AG19">
            <v>1.9599999999999999E-4</v>
          </cell>
          <cell r="AH19">
            <v>1.9599999999999999E-4</v>
          </cell>
          <cell r="AI19">
            <v>1.9599999999999999E-4</v>
          </cell>
          <cell r="AJ19">
            <v>1.9599999999999999E-4</v>
          </cell>
          <cell r="AK19">
            <v>1.9599999999999999E-4</v>
          </cell>
          <cell r="AL19">
            <v>1.9599999999999999E-4</v>
          </cell>
          <cell r="AM19">
            <v>1.9599999999999999E-4</v>
          </cell>
          <cell r="AN19">
            <v>1.9599999999999999E-4</v>
          </cell>
          <cell r="AO19">
            <v>1.9599999999999999E-4</v>
          </cell>
          <cell r="AP19">
            <v>8.9300000000000002E-4</v>
          </cell>
          <cell r="AQ19">
            <v>8.9300000000000002E-4</v>
          </cell>
          <cell r="AR19">
            <v>8.9300000000000002E-4</v>
          </cell>
          <cell r="AS19">
            <v>8.9300000000000002E-4</v>
          </cell>
          <cell r="AT19">
            <v>8.9300000000000002E-4</v>
          </cell>
          <cell r="AU19">
            <v>7.5100000000000004E-4</v>
          </cell>
          <cell r="AV19">
            <v>7.5100000000000004E-4</v>
          </cell>
          <cell r="AW19">
            <v>7.5100000000000004E-4</v>
          </cell>
          <cell r="AX19">
            <v>7.5100000000000004E-4</v>
          </cell>
          <cell r="AY19">
            <v>7.5100000000000004E-4</v>
          </cell>
          <cell r="AZ19" t="e">
            <v>#VALUE!</v>
          </cell>
          <cell r="BA19" t="e">
            <v>#VALUE!</v>
          </cell>
          <cell r="BB19" t="e">
            <v>#VALUE!</v>
          </cell>
          <cell r="BC19" t="e">
            <v>#VALUE!</v>
          </cell>
          <cell r="BD19" t="e">
            <v>#VALUE!</v>
          </cell>
          <cell r="BE19">
            <v>9.2000000000000003E-4</v>
          </cell>
          <cell r="BF19">
            <v>9.2000000000000003E-4</v>
          </cell>
          <cell r="BG19">
            <v>9.2000000000000003E-4</v>
          </cell>
          <cell r="BH19">
            <v>9.2000000000000003E-4</v>
          </cell>
          <cell r="BI19">
            <v>9.2000000000000003E-4</v>
          </cell>
          <cell r="BJ19">
            <v>1.663E-3</v>
          </cell>
          <cell r="BK19">
            <v>1.663E-3</v>
          </cell>
          <cell r="BL19">
            <v>1.663E-3</v>
          </cell>
          <cell r="BM19">
            <v>1.663E-3</v>
          </cell>
          <cell r="BN19">
            <v>1.663E-3</v>
          </cell>
          <cell r="BO19">
            <v>4.8000000000000001E-4</v>
          </cell>
          <cell r="BP19">
            <v>4.8000000000000001E-4</v>
          </cell>
          <cell r="BQ19">
            <v>4.8000000000000001E-4</v>
          </cell>
          <cell r="BR19">
            <v>4.8000000000000001E-4</v>
          </cell>
          <cell r="BS19">
            <v>4.8000000000000001E-4</v>
          </cell>
          <cell r="BT19">
            <v>5.8900000000000001E-4</v>
          </cell>
          <cell r="BU19">
            <v>5.8900000000000001E-4</v>
          </cell>
          <cell r="BV19">
            <v>5.8900000000000001E-4</v>
          </cell>
          <cell r="BW19">
            <v>5.8900000000000001E-4</v>
          </cell>
          <cell r="BX19">
            <v>5.8900000000000001E-4</v>
          </cell>
          <cell r="BY19">
            <v>1.2960000000000001E-3</v>
          </cell>
          <cell r="BZ19">
            <v>1.2960000000000001E-3</v>
          </cell>
          <cell r="CA19">
            <v>1.2960000000000001E-3</v>
          </cell>
          <cell r="CB19">
            <v>1.2960000000000001E-3</v>
          </cell>
          <cell r="CC19">
            <v>1.2960000000000001E-3</v>
          </cell>
          <cell r="CD19">
            <v>1.2960000000000001E-3</v>
          </cell>
          <cell r="CE19">
            <v>1.2960000000000001E-3</v>
          </cell>
          <cell r="CF19">
            <v>1.2960000000000001E-3</v>
          </cell>
          <cell r="CG19">
            <v>1.2960000000000001E-3</v>
          </cell>
          <cell r="CH19">
            <v>1.2960000000000001E-3</v>
          </cell>
          <cell r="CI19">
            <v>1.2960000000000001E-3</v>
          </cell>
          <cell r="CJ19">
            <v>1.2960000000000001E-3</v>
          </cell>
          <cell r="CK19">
            <v>1.2960000000000001E-3</v>
          </cell>
          <cell r="CL19">
            <v>1.2960000000000001E-3</v>
          </cell>
          <cell r="CM19">
            <v>1.2960000000000001E-3</v>
          </cell>
          <cell r="CN19">
            <v>1.2960000000000001E-3</v>
          </cell>
          <cell r="CO19">
            <v>1.2960000000000001E-3</v>
          </cell>
          <cell r="CP19">
            <v>1.2960000000000001E-3</v>
          </cell>
          <cell r="CQ19">
            <v>1.2960000000000001E-3</v>
          </cell>
          <cell r="CR19">
            <v>1.2960000000000001E-3</v>
          </cell>
          <cell r="CS19">
            <v>1.2960000000000001E-3</v>
          </cell>
          <cell r="CT19">
            <v>1.2960000000000001E-3</v>
          </cell>
          <cell r="CU19">
            <v>1.2960000000000001E-3</v>
          </cell>
          <cell r="CV19">
            <v>1.2960000000000001E-3</v>
          </cell>
          <cell r="CW19">
            <v>1.2960000000000001E-3</v>
          </cell>
        </row>
        <row r="20">
          <cell r="A20" t="str">
            <v>BENIN</v>
          </cell>
          <cell r="B20" t="e">
            <v>#VALUE!</v>
          </cell>
          <cell r="C20" t="e">
            <v>#VALUE!</v>
          </cell>
          <cell r="D20" t="e">
            <v>#VALUE!</v>
          </cell>
          <cell r="E20" t="e">
            <v>#VALUE!</v>
          </cell>
          <cell r="F20" t="e">
            <v>#VALUE!</v>
          </cell>
          <cell r="G20" t="e">
            <v>#VALUE!</v>
          </cell>
          <cell r="H20" t="e">
            <v>#VALUE!</v>
          </cell>
          <cell r="I20" t="e">
            <v>#VALUE!</v>
          </cell>
          <cell r="J20" t="e">
            <v>#VALUE!</v>
          </cell>
          <cell r="K20" t="e">
            <v>#VALUE!</v>
          </cell>
          <cell r="L20" t="e">
            <v>#VALUE!</v>
          </cell>
          <cell r="M20" t="e">
            <v>#VALUE!</v>
          </cell>
          <cell r="N20" t="e">
            <v>#VALUE!</v>
          </cell>
          <cell r="O20" t="e">
            <v>#VALUE!</v>
          </cell>
          <cell r="P20" t="e">
            <v>#VALUE!</v>
          </cell>
          <cell r="Q20">
            <v>7.3999999999999996E-5</v>
          </cell>
          <cell r="R20">
            <v>7.3999999999999996E-5</v>
          </cell>
          <cell r="S20">
            <v>7.3999999999999996E-5</v>
          </cell>
          <cell r="T20">
            <v>7.3999999999999996E-5</v>
          </cell>
          <cell r="U20">
            <v>7.3999999999999996E-5</v>
          </cell>
          <cell r="V20">
            <v>7.3999999999999996E-5</v>
          </cell>
          <cell r="W20">
            <v>7.3999999999999996E-5</v>
          </cell>
          <cell r="X20">
            <v>7.3999999999999996E-5</v>
          </cell>
          <cell r="Y20">
            <v>7.3999999999999996E-5</v>
          </cell>
          <cell r="Z20">
            <v>7.3999999999999996E-5</v>
          </cell>
          <cell r="AA20">
            <v>7.3999999999999996E-5</v>
          </cell>
          <cell r="AB20">
            <v>7.3999999999999996E-5</v>
          </cell>
          <cell r="AC20">
            <v>7.3999999999999996E-5</v>
          </cell>
          <cell r="AD20">
            <v>7.3999999999999996E-5</v>
          </cell>
          <cell r="AE20">
            <v>7.3999999999999996E-5</v>
          </cell>
          <cell r="AF20">
            <v>7.3999999999999996E-5</v>
          </cell>
          <cell r="AG20">
            <v>7.3999999999999996E-5</v>
          </cell>
          <cell r="AH20">
            <v>7.3999999999999996E-5</v>
          </cell>
          <cell r="AI20">
            <v>7.3999999999999996E-5</v>
          </cell>
          <cell r="AJ20">
            <v>7.3999999999999996E-5</v>
          </cell>
          <cell r="AK20">
            <v>7.3999999999999996E-5</v>
          </cell>
          <cell r="AL20">
            <v>7.3999999999999996E-5</v>
          </cell>
          <cell r="AM20">
            <v>7.3999999999999996E-5</v>
          </cell>
          <cell r="AN20">
            <v>7.3999999999999996E-5</v>
          </cell>
          <cell r="AO20">
            <v>7.3999999999999996E-5</v>
          </cell>
          <cell r="AP20">
            <v>3.7399999999999998E-4</v>
          </cell>
          <cell r="AQ20">
            <v>3.7399999999999998E-4</v>
          </cell>
          <cell r="AR20">
            <v>3.7399999999999998E-4</v>
          </cell>
          <cell r="AS20">
            <v>3.7399999999999998E-4</v>
          </cell>
          <cell r="AT20">
            <v>3.7399999999999998E-4</v>
          </cell>
          <cell r="AU20">
            <v>4.8200000000000001E-4</v>
          </cell>
          <cell r="AV20">
            <v>4.8200000000000001E-4</v>
          </cell>
          <cell r="AW20">
            <v>4.8200000000000001E-4</v>
          </cell>
          <cell r="AX20">
            <v>4.8200000000000001E-4</v>
          </cell>
          <cell r="AY20">
            <v>4.8200000000000001E-4</v>
          </cell>
          <cell r="AZ20">
            <v>5.9999999999999995E-4</v>
          </cell>
          <cell r="BA20">
            <v>5.9999999999999995E-4</v>
          </cell>
          <cell r="BB20">
            <v>5.9999999999999995E-4</v>
          </cell>
          <cell r="BC20">
            <v>5.9999999999999995E-4</v>
          </cell>
          <cell r="BD20">
            <v>5.9999999999999995E-4</v>
          </cell>
          <cell r="BE20">
            <v>7.4700000000000005E-4</v>
          </cell>
          <cell r="BF20">
            <v>7.4700000000000005E-4</v>
          </cell>
          <cell r="BG20">
            <v>7.4700000000000005E-4</v>
          </cell>
          <cell r="BH20">
            <v>7.4700000000000005E-4</v>
          </cell>
          <cell r="BI20">
            <v>7.4700000000000005E-4</v>
          </cell>
          <cell r="BJ20">
            <v>8.4400000000000002E-4</v>
          </cell>
          <cell r="BK20">
            <v>8.4400000000000002E-4</v>
          </cell>
          <cell r="BL20">
            <v>8.4400000000000002E-4</v>
          </cell>
          <cell r="BM20">
            <v>8.4400000000000002E-4</v>
          </cell>
          <cell r="BN20">
            <v>8.4400000000000002E-4</v>
          </cell>
          <cell r="BO20">
            <v>1.0989999999999999E-3</v>
          </cell>
          <cell r="BP20">
            <v>1.0989999999999999E-3</v>
          </cell>
          <cell r="BQ20">
            <v>1.0989999999999999E-3</v>
          </cell>
          <cell r="BR20">
            <v>1.0989999999999999E-3</v>
          </cell>
          <cell r="BS20">
            <v>1.0989999999999999E-3</v>
          </cell>
          <cell r="BT20">
            <v>1.4970000000000001E-3</v>
          </cell>
          <cell r="BU20">
            <v>1.4970000000000001E-3</v>
          </cell>
          <cell r="BV20">
            <v>1.4970000000000001E-3</v>
          </cell>
          <cell r="BW20">
            <v>1.4970000000000001E-3</v>
          </cell>
          <cell r="BX20">
            <v>1.4970000000000001E-3</v>
          </cell>
          <cell r="BY20">
            <v>2.0249999999999999E-3</v>
          </cell>
          <cell r="BZ20">
            <v>2.0249999999999999E-3</v>
          </cell>
          <cell r="CA20">
            <v>2.0249999999999999E-3</v>
          </cell>
          <cell r="CB20">
            <v>2.0249999999999999E-3</v>
          </cell>
          <cell r="CC20">
            <v>2.0249999999999999E-3</v>
          </cell>
          <cell r="CD20">
            <v>2.0249999999999999E-3</v>
          </cell>
          <cell r="CE20">
            <v>2.0249999999999999E-3</v>
          </cell>
          <cell r="CF20">
            <v>2.0249999999999999E-3</v>
          </cell>
          <cell r="CG20">
            <v>2.0249999999999999E-3</v>
          </cell>
          <cell r="CH20">
            <v>2.0249999999999999E-3</v>
          </cell>
          <cell r="CI20">
            <v>2.0249999999999999E-3</v>
          </cell>
          <cell r="CJ20">
            <v>2.0249999999999999E-3</v>
          </cell>
          <cell r="CK20">
            <v>2.0249999999999999E-3</v>
          </cell>
          <cell r="CL20">
            <v>2.0249999999999999E-3</v>
          </cell>
          <cell r="CM20">
            <v>2.0249999999999999E-3</v>
          </cell>
          <cell r="CN20">
            <v>2.0249999999999999E-3</v>
          </cell>
          <cell r="CO20">
            <v>2.0249999999999999E-3</v>
          </cell>
          <cell r="CP20">
            <v>2.0249999999999999E-3</v>
          </cell>
          <cell r="CQ20">
            <v>2.0249999999999999E-3</v>
          </cell>
          <cell r="CR20">
            <v>2.0249999999999999E-3</v>
          </cell>
          <cell r="CS20">
            <v>2.0249999999999999E-3</v>
          </cell>
          <cell r="CT20">
            <v>2.0249999999999999E-3</v>
          </cell>
          <cell r="CU20">
            <v>2.0249999999999999E-3</v>
          </cell>
          <cell r="CV20">
            <v>2.0249999999999999E-3</v>
          </cell>
          <cell r="CW20">
            <v>2.0249999999999999E-3</v>
          </cell>
        </row>
        <row r="21">
          <cell r="A21" t="str">
            <v>BHUTAN</v>
          </cell>
          <cell r="B21" t="e">
            <v>#VALUE!</v>
          </cell>
          <cell r="C21" t="e">
            <v>#VALUE!</v>
          </cell>
          <cell r="D21" t="e">
            <v>#VALUE!</v>
          </cell>
          <cell r="E21" t="e">
            <v>#VALUE!</v>
          </cell>
          <cell r="F21" t="e">
            <v>#VALUE!</v>
          </cell>
          <cell r="G21" t="e">
            <v>#VALUE!</v>
          </cell>
          <cell r="H21" t="e">
            <v>#VALUE!</v>
          </cell>
          <cell r="I21" t="e">
            <v>#VALUE!</v>
          </cell>
          <cell r="J21" t="e">
            <v>#VALUE!</v>
          </cell>
          <cell r="K21" t="e">
            <v>#VALUE!</v>
          </cell>
          <cell r="L21" t="e">
            <v>#VALUE!</v>
          </cell>
          <cell r="M21" t="e">
            <v>#VALUE!</v>
          </cell>
          <cell r="N21" t="e">
            <v>#VALUE!</v>
          </cell>
          <cell r="O21" t="e">
            <v>#VALUE!</v>
          </cell>
          <cell r="P21" t="e">
            <v>#VALUE!</v>
          </cell>
          <cell r="Q21">
            <v>4.8999999999999998E-5</v>
          </cell>
          <cell r="R21">
            <v>4.8999999999999998E-5</v>
          </cell>
          <cell r="S21">
            <v>4.8999999999999998E-5</v>
          </cell>
          <cell r="T21">
            <v>4.8999999999999998E-5</v>
          </cell>
          <cell r="U21">
            <v>4.8999999999999998E-5</v>
          </cell>
          <cell r="V21">
            <v>4.8999999999999998E-5</v>
          </cell>
          <cell r="W21">
            <v>4.8999999999999998E-5</v>
          </cell>
          <cell r="X21">
            <v>4.8999999999999998E-5</v>
          </cell>
          <cell r="Y21">
            <v>4.8999999999999998E-5</v>
          </cell>
          <cell r="Z21">
            <v>4.8999999999999998E-5</v>
          </cell>
          <cell r="AA21">
            <v>4.8999999999999998E-5</v>
          </cell>
          <cell r="AB21">
            <v>4.8999999999999998E-5</v>
          </cell>
          <cell r="AC21">
            <v>4.8999999999999998E-5</v>
          </cell>
          <cell r="AD21">
            <v>4.8999999999999998E-5</v>
          </cell>
          <cell r="AE21">
            <v>4.8999999999999998E-5</v>
          </cell>
          <cell r="AF21">
            <v>4.8999999999999998E-5</v>
          </cell>
          <cell r="AG21">
            <v>4.8999999999999998E-5</v>
          </cell>
          <cell r="AH21">
            <v>4.8999999999999998E-5</v>
          </cell>
          <cell r="AI21">
            <v>4.8999999999999998E-5</v>
          </cell>
          <cell r="AJ21">
            <v>4.8999999999999998E-5</v>
          </cell>
          <cell r="AK21">
            <v>4.8999999999999998E-5</v>
          </cell>
          <cell r="AL21">
            <v>4.8999999999999998E-5</v>
          </cell>
          <cell r="AM21">
            <v>4.8999999999999998E-5</v>
          </cell>
          <cell r="AN21">
            <v>4.8999999999999998E-5</v>
          </cell>
          <cell r="AO21">
            <v>4.8999999999999998E-5</v>
          </cell>
          <cell r="AP21">
            <v>2.63E-4</v>
          </cell>
          <cell r="AQ21">
            <v>2.63E-4</v>
          </cell>
          <cell r="AR21">
            <v>2.63E-4</v>
          </cell>
          <cell r="AS21">
            <v>2.63E-4</v>
          </cell>
          <cell r="AT21">
            <v>2.63E-4</v>
          </cell>
          <cell r="AU21">
            <v>3.8699999999999997E-4</v>
          </cell>
          <cell r="AV21">
            <v>3.8699999999999997E-4</v>
          </cell>
          <cell r="AW21">
            <v>3.8699999999999997E-4</v>
          </cell>
          <cell r="AX21">
            <v>3.8699999999999997E-4</v>
          </cell>
          <cell r="AY21">
            <v>3.8699999999999997E-4</v>
          </cell>
          <cell r="AZ21">
            <v>4.4700000000000002E-4</v>
          </cell>
          <cell r="BA21">
            <v>4.4700000000000002E-4</v>
          </cell>
          <cell r="BB21">
            <v>4.4700000000000002E-4</v>
          </cell>
          <cell r="BC21">
            <v>4.4700000000000002E-4</v>
          </cell>
          <cell r="BD21">
            <v>4.4700000000000002E-4</v>
          </cell>
          <cell r="BE21">
            <v>4.4299999999999998E-4</v>
          </cell>
          <cell r="BF21">
            <v>4.4299999999999998E-4</v>
          </cell>
          <cell r="BG21">
            <v>4.4299999999999998E-4</v>
          </cell>
          <cell r="BH21">
            <v>4.4299999999999998E-4</v>
          </cell>
          <cell r="BI21">
            <v>4.4299999999999998E-4</v>
          </cell>
          <cell r="BJ21">
            <v>3.6699999999999998E-4</v>
          </cell>
          <cell r="BK21">
            <v>3.6699999999999998E-4</v>
          </cell>
          <cell r="BL21">
            <v>3.6699999999999998E-4</v>
          </cell>
          <cell r="BM21">
            <v>3.6699999999999998E-4</v>
          </cell>
          <cell r="BN21">
            <v>3.6699999999999998E-4</v>
          </cell>
          <cell r="BO21">
            <v>3.1399999999999999E-4</v>
          </cell>
          <cell r="BP21">
            <v>3.1399999999999999E-4</v>
          </cell>
          <cell r="BQ21">
            <v>3.1399999999999999E-4</v>
          </cell>
          <cell r="BR21">
            <v>3.1399999999999999E-4</v>
          </cell>
          <cell r="BS21">
            <v>3.1399999999999999E-4</v>
          </cell>
          <cell r="BT21">
            <v>1.9799999999999999E-4</v>
          </cell>
          <cell r="BU21">
            <v>1.9799999999999999E-4</v>
          </cell>
          <cell r="BV21">
            <v>1.9799999999999999E-4</v>
          </cell>
          <cell r="BW21">
            <v>1.9799999999999999E-4</v>
          </cell>
          <cell r="BX21">
            <v>1.9799999999999999E-4</v>
          </cell>
          <cell r="BY21">
            <v>1.5100000000000001E-4</v>
          </cell>
          <cell r="BZ21">
            <v>1.5100000000000001E-4</v>
          </cell>
          <cell r="CA21">
            <v>1.5100000000000001E-4</v>
          </cell>
          <cell r="CB21">
            <v>1.5100000000000001E-4</v>
          </cell>
          <cell r="CC21">
            <v>1.5100000000000001E-4</v>
          </cell>
          <cell r="CD21">
            <v>1.5100000000000001E-4</v>
          </cell>
          <cell r="CE21">
            <v>1.5100000000000001E-4</v>
          </cell>
          <cell r="CF21">
            <v>1.5100000000000001E-4</v>
          </cell>
          <cell r="CG21">
            <v>1.5100000000000001E-4</v>
          </cell>
          <cell r="CH21">
            <v>1.5100000000000001E-4</v>
          </cell>
          <cell r="CI21">
            <v>1.5100000000000001E-4</v>
          </cell>
          <cell r="CJ21">
            <v>1.5100000000000001E-4</v>
          </cell>
          <cell r="CK21">
            <v>1.5100000000000001E-4</v>
          </cell>
          <cell r="CL21">
            <v>1.5100000000000001E-4</v>
          </cell>
          <cell r="CM21">
            <v>1.5100000000000001E-4</v>
          </cell>
          <cell r="CN21">
            <v>1.5100000000000001E-4</v>
          </cell>
          <cell r="CO21">
            <v>1.5100000000000001E-4</v>
          </cell>
          <cell r="CP21">
            <v>1.5100000000000001E-4</v>
          </cell>
          <cell r="CQ21">
            <v>1.5100000000000001E-4</v>
          </cell>
          <cell r="CR21">
            <v>1.5100000000000001E-4</v>
          </cell>
          <cell r="CS21">
            <v>1.5100000000000001E-4</v>
          </cell>
          <cell r="CT21">
            <v>1.5100000000000001E-4</v>
          </cell>
          <cell r="CU21">
            <v>1.5100000000000001E-4</v>
          </cell>
          <cell r="CV21">
            <v>1.5100000000000001E-4</v>
          </cell>
          <cell r="CW21">
            <v>1.5100000000000001E-4</v>
          </cell>
        </row>
        <row r="22">
          <cell r="A22" t="str">
            <v>BOLIVIA</v>
          </cell>
          <cell r="B22" t="e">
            <v>#VALUE!</v>
          </cell>
          <cell r="C22" t="e">
            <v>#VALUE!</v>
          </cell>
          <cell r="D22" t="e">
            <v>#VALUE!</v>
          </cell>
          <cell r="E22" t="e">
            <v>#VALUE!</v>
          </cell>
          <cell r="F22" t="e">
            <v>#VALUE!</v>
          </cell>
          <cell r="G22" t="e">
            <v>#VALUE!</v>
          </cell>
          <cell r="H22" t="e">
            <v>#VALUE!</v>
          </cell>
          <cell r="I22" t="e">
            <v>#VALUE!</v>
          </cell>
          <cell r="J22" t="e">
            <v>#VALUE!</v>
          </cell>
          <cell r="K22" t="e">
            <v>#VALUE!</v>
          </cell>
          <cell r="L22" t="e">
            <v>#VALUE!</v>
          </cell>
          <cell r="M22" t="e">
            <v>#VALUE!</v>
          </cell>
          <cell r="N22" t="e">
            <v>#VALUE!</v>
          </cell>
          <cell r="O22" t="e">
            <v>#VALUE!</v>
          </cell>
          <cell r="P22" t="e">
            <v>#VALUE!</v>
          </cell>
          <cell r="Q22">
            <v>2.42E-4</v>
          </cell>
          <cell r="R22">
            <v>2.42E-4</v>
          </cell>
          <cell r="S22">
            <v>2.42E-4</v>
          </cell>
          <cell r="T22">
            <v>2.42E-4</v>
          </cell>
          <cell r="U22">
            <v>2.42E-4</v>
          </cell>
          <cell r="V22">
            <v>2.42E-4</v>
          </cell>
          <cell r="W22">
            <v>2.42E-4</v>
          </cell>
          <cell r="X22">
            <v>2.42E-4</v>
          </cell>
          <cell r="Y22">
            <v>2.42E-4</v>
          </cell>
          <cell r="Z22">
            <v>2.42E-4</v>
          </cell>
          <cell r="AA22">
            <v>2.42E-4</v>
          </cell>
          <cell r="AB22">
            <v>2.42E-4</v>
          </cell>
          <cell r="AC22">
            <v>2.42E-4</v>
          </cell>
          <cell r="AD22">
            <v>2.42E-4</v>
          </cell>
          <cell r="AE22">
            <v>2.42E-4</v>
          </cell>
          <cell r="AF22">
            <v>2.42E-4</v>
          </cell>
          <cell r="AG22">
            <v>2.42E-4</v>
          </cell>
          <cell r="AH22">
            <v>2.42E-4</v>
          </cell>
          <cell r="AI22">
            <v>2.42E-4</v>
          </cell>
          <cell r="AJ22">
            <v>2.42E-4</v>
          </cell>
          <cell r="AK22">
            <v>2.42E-4</v>
          </cell>
          <cell r="AL22">
            <v>2.42E-4</v>
          </cell>
          <cell r="AM22">
            <v>2.42E-4</v>
          </cell>
          <cell r="AN22">
            <v>2.42E-4</v>
          </cell>
          <cell r="AO22">
            <v>2.42E-4</v>
          </cell>
          <cell r="AP22">
            <v>8.7900000000000001E-4</v>
          </cell>
          <cell r="AQ22">
            <v>8.7900000000000001E-4</v>
          </cell>
          <cell r="AR22">
            <v>8.7900000000000001E-4</v>
          </cell>
          <cell r="AS22">
            <v>8.7900000000000001E-4</v>
          </cell>
          <cell r="AT22">
            <v>8.7900000000000001E-4</v>
          </cell>
          <cell r="AU22">
            <v>1.0480000000000001E-3</v>
          </cell>
          <cell r="AV22">
            <v>1.0480000000000001E-3</v>
          </cell>
          <cell r="AW22">
            <v>1.0480000000000001E-3</v>
          </cell>
          <cell r="AX22">
            <v>1.0480000000000001E-3</v>
          </cell>
          <cell r="AY22">
            <v>1.0480000000000001E-3</v>
          </cell>
          <cell r="AZ22">
            <v>1.1919999999999999E-3</v>
          </cell>
          <cell r="BA22">
            <v>1.1919999999999999E-3</v>
          </cell>
          <cell r="BB22">
            <v>1.1919999999999999E-3</v>
          </cell>
          <cell r="BC22">
            <v>1.1919999999999999E-3</v>
          </cell>
          <cell r="BD22">
            <v>1.1919999999999999E-3</v>
          </cell>
          <cell r="BE22">
            <v>1.3090000000000001E-3</v>
          </cell>
          <cell r="BF22">
            <v>1.3090000000000001E-3</v>
          </cell>
          <cell r="BG22">
            <v>1.3090000000000001E-3</v>
          </cell>
          <cell r="BH22">
            <v>1.3090000000000001E-3</v>
          </cell>
          <cell r="BI22">
            <v>1.3090000000000001E-3</v>
          </cell>
          <cell r="BJ22">
            <v>1.4059999999999999E-3</v>
          </cell>
          <cell r="BK22">
            <v>1.4059999999999999E-3</v>
          </cell>
          <cell r="BL22">
            <v>1.4059999999999999E-3</v>
          </cell>
          <cell r="BM22">
            <v>1.4059999999999999E-3</v>
          </cell>
          <cell r="BN22">
            <v>1.4059999999999999E-3</v>
          </cell>
          <cell r="BO22">
            <v>1.4599999999999999E-3</v>
          </cell>
          <cell r="BP22">
            <v>1.4599999999999999E-3</v>
          </cell>
          <cell r="BQ22">
            <v>1.4599999999999999E-3</v>
          </cell>
          <cell r="BR22">
            <v>1.4599999999999999E-3</v>
          </cell>
          <cell r="BS22">
            <v>1.4599999999999999E-3</v>
          </cell>
          <cell r="BT22">
            <v>1.493E-3</v>
          </cell>
          <cell r="BU22">
            <v>1.493E-3</v>
          </cell>
          <cell r="BV22">
            <v>1.493E-3</v>
          </cell>
          <cell r="BW22">
            <v>1.493E-3</v>
          </cell>
          <cell r="BX22">
            <v>1.493E-3</v>
          </cell>
          <cell r="BY22">
            <v>1.48E-3</v>
          </cell>
          <cell r="BZ22">
            <v>1.48E-3</v>
          </cell>
          <cell r="CA22">
            <v>1.48E-3</v>
          </cell>
          <cell r="CB22">
            <v>1.48E-3</v>
          </cell>
          <cell r="CC22">
            <v>1.48E-3</v>
          </cell>
          <cell r="CD22">
            <v>1.48E-3</v>
          </cell>
          <cell r="CE22">
            <v>1.48E-3</v>
          </cell>
          <cell r="CF22">
            <v>1.48E-3</v>
          </cell>
          <cell r="CG22">
            <v>1.48E-3</v>
          </cell>
          <cell r="CH22">
            <v>1.48E-3</v>
          </cell>
          <cell r="CI22">
            <v>1.48E-3</v>
          </cell>
          <cell r="CJ22">
            <v>1.48E-3</v>
          </cell>
          <cell r="CK22">
            <v>1.48E-3</v>
          </cell>
          <cell r="CL22">
            <v>1.48E-3</v>
          </cell>
          <cell r="CM22">
            <v>1.48E-3</v>
          </cell>
          <cell r="CN22">
            <v>1.48E-3</v>
          </cell>
          <cell r="CO22">
            <v>1.48E-3</v>
          </cell>
          <cell r="CP22">
            <v>1.48E-3</v>
          </cell>
          <cell r="CQ22">
            <v>1.48E-3</v>
          </cell>
          <cell r="CR22">
            <v>1.48E-3</v>
          </cell>
          <cell r="CS22">
            <v>1.48E-3</v>
          </cell>
          <cell r="CT22">
            <v>1.48E-3</v>
          </cell>
          <cell r="CU22">
            <v>1.48E-3</v>
          </cell>
          <cell r="CV22">
            <v>1.48E-3</v>
          </cell>
          <cell r="CW22">
            <v>1.48E-3</v>
          </cell>
        </row>
        <row r="23">
          <cell r="A23" t="str">
            <v>BOSNIA AND HERZEGOVINA</v>
          </cell>
          <cell r="B23" t="e">
            <v>#VALUE!</v>
          </cell>
          <cell r="C23" t="e">
            <v>#VALUE!</v>
          </cell>
          <cell r="D23" t="e">
            <v>#VALUE!</v>
          </cell>
          <cell r="E23" t="e">
            <v>#VALUE!</v>
          </cell>
          <cell r="F23" t="e">
            <v>#VALUE!</v>
          </cell>
          <cell r="G23" t="e">
            <v>#VALUE!</v>
          </cell>
          <cell r="H23" t="e">
            <v>#VALUE!</v>
          </cell>
          <cell r="I23" t="e">
            <v>#VALUE!</v>
          </cell>
          <cell r="J23" t="e">
            <v>#VALUE!</v>
          </cell>
          <cell r="K23" t="e">
            <v>#VALUE!</v>
          </cell>
          <cell r="L23" t="e">
            <v>#VALUE!</v>
          </cell>
          <cell r="M23" t="e">
            <v>#VALUE!</v>
          </cell>
          <cell r="N23" t="e">
            <v>#VALUE!</v>
          </cell>
          <cell r="O23" t="e">
            <v>#VALUE!</v>
          </cell>
          <cell r="P23" t="e">
            <v>#VALUE!</v>
          </cell>
          <cell r="Q23">
            <v>1.0399999999999999E-4</v>
          </cell>
          <cell r="R23">
            <v>1.0399999999999999E-4</v>
          </cell>
          <cell r="S23">
            <v>1.0399999999999999E-4</v>
          </cell>
          <cell r="T23">
            <v>1.0399999999999999E-4</v>
          </cell>
          <cell r="U23">
            <v>1.0399999999999999E-4</v>
          </cell>
          <cell r="V23">
            <v>1.0399999999999999E-4</v>
          </cell>
          <cell r="W23">
            <v>1.0399999999999999E-4</v>
          </cell>
          <cell r="X23">
            <v>1.0399999999999999E-4</v>
          </cell>
          <cell r="Y23">
            <v>1.0399999999999999E-4</v>
          </cell>
          <cell r="Z23">
            <v>1.0399999999999999E-4</v>
          </cell>
          <cell r="AA23">
            <v>1.0399999999999999E-4</v>
          </cell>
          <cell r="AB23">
            <v>1.0399999999999999E-4</v>
          </cell>
          <cell r="AC23">
            <v>1.0399999999999999E-4</v>
          </cell>
          <cell r="AD23">
            <v>1.0399999999999999E-4</v>
          </cell>
          <cell r="AE23">
            <v>1.0399999999999999E-4</v>
          </cell>
          <cell r="AF23">
            <v>1.0399999999999999E-4</v>
          </cell>
          <cell r="AG23">
            <v>1.0399999999999999E-4</v>
          </cell>
          <cell r="AH23">
            <v>1.0399999999999999E-4</v>
          </cell>
          <cell r="AI23">
            <v>1.0399999999999999E-4</v>
          </cell>
          <cell r="AJ23">
            <v>1.0399999999999999E-4</v>
          </cell>
          <cell r="AK23">
            <v>1.0399999999999999E-4</v>
          </cell>
          <cell r="AL23">
            <v>1.0399999999999999E-4</v>
          </cell>
          <cell r="AM23">
            <v>1.0399999999999999E-4</v>
          </cell>
          <cell r="AN23">
            <v>1.0399999999999999E-4</v>
          </cell>
          <cell r="AO23">
            <v>1.0399999999999999E-4</v>
          </cell>
          <cell r="AP23">
            <v>3.3300000000000002E-4</v>
          </cell>
          <cell r="AQ23">
            <v>3.3300000000000002E-4</v>
          </cell>
          <cell r="AR23">
            <v>3.3300000000000002E-4</v>
          </cell>
          <cell r="AS23">
            <v>3.3300000000000002E-4</v>
          </cell>
          <cell r="AT23">
            <v>3.3300000000000002E-4</v>
          </cell>
          <cell r="AU23">
            <v>4.0200000000000001E-4</v>
          </cell>
          <cell r="AV23">
            <v>4.0200000000000001E-4</v>
          </cell>
          <cell r="AW23">
            <v>4.0200000000000001E-4</v>
          </cell>
          <cell r="AX23">
            <v>4.0200000000000001E-4</v>
          </cell>
          <cell r="AY23">
            <v>4.0200000000000001E-4</v>
          </cell>
          <cell r="AZ23">
            <v>3.9500000000000001E-4</v>
          </cell>
          <cell r="BA23">
            <v>3.9500000000000001E-4</v>
          </cell>
          <cell r="BB23">
            <v>3.9500000000000001E-4</v>
          </cell>
          <cell r="BC23">
            <v>3.9500000000000001E-4</v>
          </cell>
          <cell r="BD23">
            <v>3.9500000000000001E-4</v>
          </cell>
          <cell r="BE23">
            <v>2.34E-4</v>
          </cell>
          <cell r="BF23">
            <v>2.34E-4</v>
          </cell>
          <cell r="BG23">
            <v>2.34E-4</v>
          </cell>
          <cell r="BH23">
            <v>2.34E-4</v>
          </cell>
          <cell r="BI23">
            <v>2.34E-4</v>
          </cell>
          <cell r="BJ23">
            <v>2.43E-4</v>
          </cell>
          <cell r="BK23">
            <v>2.43E-4</v>
          </cell>
          <cell r="BL23">
            <v>2.43E-4</v>
          </cell>
          <cell r="BM23">
            <v>2.43E-4</v>
          </cell>
          <cell r="BN23">
            <v>2.43E-4</v>
          </cell>
          <cell r="BO23">
            <v>2.9999999999999997E-4</v>
          </cell>
          <cell r="BP23">
            <v>2.9999999999999997E-4</v>
          </cell>
          <cell r="BQ23">
            <v>2.9999999999999997E-4</v>
          </cell>
          <cell r="BR23">
            <v>2.9999999999999997E-4</v>
          </cell>
          <cell r="BS23">
            <v>2.9999999999999997E-4</v>
          </cell>
          <cell r="BT23">
            <v>2.42E-4</v>
          </cell>
          <cell r="BU23">
            <v>2.42E-4</v>
          </cell>
          <cell r="BV23">
            <v>2.42E-4</v>
          </cell>
          <cell r="BW23">
            <v>2.42E-4</v>
          </cell>
          <cell r="BX23">
            <v>2.42E-4</v>
          </cell>
          <cell r="BY23">
            <v>8.8999999999999995E-5</v>
          </cell>
          <cell r="BZ23">
            <v>8.8999999999999995E-5</v>
          </cell>
          <cell r="CA23">
            <v>8.8999999999999995E-5</v>
          </cell>
          <cell r="CB23">
            <v>8.8999999999999995E-5</v>
          </cell>
          <cell r="CC23">
            <v>8.8999999999999995E-5</v>
          </cell>
          <cell r="CD23">
            <v>8.8999999999999995E-5</v>
          </cell>
          <cell r="CE23">
            <v>8.8999999999999995E-5</v>
          </cell>
          <cell r="CF23">
            <v>8.8999999999999995E-5</v>
          </cell>
          <cell r="CG23">
            <v>8.8999999999999995E-5</v>
          </cell>
          <cell r="CH23">
            <v>8.8999999999999995E-5</v>
          </cell>
          <cell r="CI23">
            <v>8.8999999999999995E-5</v>
          </cell>
          <cell r="CJ23">
            <v>8.8999999999999995E-5</v>
          </cell>
          <cell r="CK23">
            <v>8.8999999999999995E-5</v>
          </cell>
          <cell r="CL23">
            <v>8.8999999999999995E-5</v>
          </cell>
          <cell r="CM23">
            <v>8.8999999999999995E-5</v>
          </cell>
          <cell r="CN23">
            <v>8.8999999999999995E-5</v>
          </cell>
          <cell r="CO23">
            <v>8.8999999999999995E-5</v>
          </cell>
          <cell r="CP23">
            <v>8.8999999999999995E-5</v>
          </cell>
          <cell r="CQ23">
            <v>8.8999999999999995E-5</v>
          </cell>
          <cell r="CR23">
            <v>8.8999999999999995E-5</v>
          </cell>
          <cell r="CS23">
            <v>8.8999999999999995E-5</v>
          </cell>
          <cell r="CT23">
            <v>8.8999999999999995E-5</v>
          </cell>
          <cell r="CU23">
            <v>8.8999999999999995E-5</v>
          </cell>
          <cell r="CV23">
            <v>8.8999999999999995E-5</v>
          </cell>
          <cell r="CW23">
            <v>8.8999999999999995E-5</v>
          </cell>
        </row>
        <row r="24">
          <cell r="A24" t="str">
            <v>BOTSWANA</v>
          </cell>
          <cell r="B24" t="e">
            <v>#VALUE!</v>
          </cell>
          <cell r="C24" t="e">
            <v>#VALUE!</v>
          </cell>
          <cell r="D24" t="e">
            <v>#VALUE!</v>
          </cell>
          <cell r="E24" t="e">
            <v>#VALUE!</v>
          </cell>
          <cell r="F24" t="e">
            <v>#VALUE!</v>
          </cell>
          <cell r="G24" t="e">
            <v>#VALUE!</v>
          </cell>
          <cell r="H24" t="e">
            <v>#VALUE!</v>
          </cell>
          <cell r="I24" t="e">
            <v>#VALUE!</v>
          </cell>
          <cell r="J24" t="e">
            <v>#VALUE!</v>
          </cell>
          <cell r="K24" t="e">
            <v>#VALUE!</v>
          </cell>
          <cell r="L24" t="e">
            <v>#VALUE!</v>
          </cell>
          <cell r="M24" t="e">
            <v>#VALUE!</v>
          </cell>
          <cell r="N24" t="e">
            <v>#VALUE!</v>
          </cell>
          <cell r="O24" t="e">
            <v>#VALUE!</v>
          </cell>
          <cell r="P24" t="e">
            <v>#VALUE!</v>
          </cell>
          <cell r="Q24">
            <v>1.63E-4</v>
          </cell>
          <cell r="R24">
            <v>1.63E-4</v>
          </cell>
          <cell r="S24">
            <v>1.63E-4</v>
          </cell>
          <cell r="T24">
            <v>1.63E-4</v>
          </cell>
          <cell r="U24">
            <v>1.63E-4</v>
          </cell>
          <cell r="V24">
            <v>1.63E-4</v>
          </cell>
          <cell r="W24">
            <v>1.63E-4</v>
          </cell>
          <cell r="X24">
            <v>1.63E-4</v>
          </cell>
          <cell r="Y24">
            <v>1.63E-4</v>
          </cell>
          <cell r="Z24">
            <v>1.63E-4</v>
          </cell>
          <cell r="AA24">
            <v>1.63E-4</v>
          </cell>
          <cell r="AB24">
            <v>1.63E-4</v>
          </cell>
          <cell r="AC24">
            <v>1.63E-4</v>
          </cell>
          <cell r="AD24">
            <v>1.63E-4</v>
          </cell>
          <cell r="AE24">
            <v>1.63E-4</v>
          </cell>
          <cell r="AF24">
            <v>1.63E-4</v>
          </cell>
          <cell r="AG24">
            <v>1.63E-4</v>
          </cell>
          <cell r="AH24">
            <v>1.63E-4</v>
          </cell>
          <cell r="AI24">
            <v>1.63E-4</v>
          </cell>
          <cell r="AJ24">
            <v>1.63E-4</v>
          </cell>
          <cell r="AK24">
            <v>1.63E-4</v>
          </cell>
          <cell r="AL24">
            <v>1.63E-4</v>
          </cell>
          <cell r="AM24">
            <v>1.63E-4</v>
          </cell>
          <cell r="AN24">
            <v>1.63E-4</v>
          </cell>
          <cell r="AO24">
            <v>1.63E-4</v>
          </cell>
          <cell r="AP24">
            <v>5.5400000000000002E-4</v>
          </cell>
          <cell r="AQ24">
            <v>5.5400000000000002E-4</v>
          </cell>
          <cell r="AR24">
            <v>5.5400000000000002E-4</v>
          </cell>
          <cell r="AS24">
            <v>5.5400000000000002E-4</v>
          </cell>
          <cell r="AT24">
            <v>5.5400000000000002E-4</v>
          </cell>
          <cell r="AU24">
            <v>6.0499999999999996E-4</v>
          </cell>
          <cell r="AV24">
            <v>6.0499999999999996E-4</v>
          </cell>
          <cell r="AW24">
            <v>6.0499999999999996E-4</v>
          </cell>
          <cell r="AX24">
            <v>6.0499999999999996E-4</v>
          </cell>
          <cell r="AY24">
            <v>6.0499999999999996E-4</v>
          </cell>
          <cell r="AZ24">
            <v>6.3400000000000001E-4</v>
          </cell>
          <cell r="BA24">
            <v>6.3400000000000001E-4</v>
          </cell>
          <cell r="BB24">
            <v>6.3400000000000001E-4</v>
          </cell>
          <cell r="BC24">
            <v>6.3400000000000001E-4</v>
          </cell>
          <cell r="BD24">
            <v>6.3400000000000001E-4</v>
          </cell>
          <cell r="BE24">
            <v>6.9200000000000002E-4</v>
          </cell>
          <cell r="BF24">
            <v>6.9200000000000002E-4</v>
          </cell>
          <cell r="BG24">
            <v>6.9200000000000002E-4</v>
          </cell>
          <cell r="BH24">
            <v>6.9200000000000002E-4</v>
          </cell>
          <cell r="BI24">
            <v>6.9200000000000002E-4</v>
          </cell>
          <cell r="BJ24">
            <v>7.85E-4</v>
          </cell>
          <cell r="BK24">
            <v>7.85E-4</v>
          </cell>
          <cell r="BL24">
            <v>7.85E-4</v>
          </cell>
          <cell r="BM24">
            <v>7.85E-4</v>
          </cell>
          <cell r="BN24">
            <v>7.85E-4</v>
          </cell>
          <cell r="BO24">
            <v>9.5600000000000004E-4</v>
          </cell>
          <cell r="BP24">
            <v>9.5600000000000004E-4</v>
          </cell>
          <cell r="BQ24">
            <v>9.5600000000000004E-4</v>
          </cell>
          <cell r="BR24">
            <v>9.5600000000000004E-4</v>
          </cell>
          <cell r="BS24">
            <v>9.5600000000000004E-4</v>
          </cell>
          <cell r="BT24">
            <v>1.189E-3</v>
          </cell>
          <cell r="BU24">
            <v>1.189E-3</v>
          </cell>
          <cell r="BV24">
            <v>1.189E-3</v>
          </cell>
          <cell r="BW24">
            <v>1.189E-3</v>
          </cell>
          <cell r="BX24">
            <v>1.189E-3</v>
          </cell>
          <cell r="BY24">
            <v>1.5009999999999999E-3</v>
          </cell>
          <cell r="BZ24">
            <v>1.5009999999999999E-3</v>
          </cell>
          <cell r="CA24">
            <v>1.5009999999999999E-3</v>
          </cell>
          <cell r="CB24">
            <v>1.5009999999999999E-3</v>
          </cell>
          <cell r="CC24">
            <v>1.5009999999999999E-3</v>
          </cell>
          <cell r="CD24">
            <v>1.5009999999999999E-3</v>
          </cell>
          <cell r="CE24">
            <v>1.5009999999999999E-3</v>
          </cell>
          <cell r="CF24">
            <v>1.5009999999999999E-3</v>
          </cell>
          <cell r="CG24">
            <v>1.5009999999999999E-3</v>
          </cell>
          <cell r="CH24">
            <v>1.5009999999999999E-3</v>
          </cell>
          <cell r="CI24">
            <v>1.5009999999999999E-3</v>
          </cell>
          <cell r="CJ24">
            <v>1.5009999999999999E-3</v>
          </cell>
          <cell r="CK24">
            <v>1.5009999999999999E-3</v>
          </cell>
          <cell r="CL24">
            <v>1.5009999999999999E-3</v>
          </cell>
          <cell r="CM24">
            <v>1.5009999999999999E-3</v>
          </cell>
          <cell r="CN24">
            <v>1.5009999999999999E-3</v>
          </cell>
          <cell r="CO24">
            <v>1.5009999999999999E-3</v>
          </cell>
          <cell r="CP24">
            <v>1.5009999999999999E-3</v>
          </cell>
          <cell r="CQ24">
            <v>1.5009999999999999E-3</v>
          </cell>
          <cell r="CR24">
            <v>1.5009999999999999E-3</v>
          </cell>
          <cell r="CS24">
            <v>1.5009999999999999E-3</v>
          </cell>
          <cell r="CT24">
            <v>1.5009999999999999E-3</v>
          </cell>
          <cell r="CU24">
            <v>1.5009999999999999E-3</v>
          </cell>
          <cell r="CV24">
            <v>1.5009999999999999E-3</v>
          </cell>
          <cell r="CW24">
            <v>1.5009999999999999E-3</v>
          </cell>
        </row>
        <row r="25">
          <cell r="A25" t="str">
            <v>BRAZIL</v>
          </cell>
          <cell r="B25" t="e">
            <v>#VALUE!</v>
          </cell>
          <cell r="C25" t="e">
            <v>#VALUE!</v>
          </cell>
          <cell r="D25" t="e">
            <v>#VALUE!</v>
          </cell>
          <cell r="E25" t="e">
            <v>#VALUE!</v>
          </cell>
          <cell r="F25" t="e">
            <v>#VALUE!</v>
          </cell>
          <cell r="G25" t="e">
            <v>#VALUE!</v>
          </cell>
          <cell r="H25" t="e">
            <v>#VALUE!</v>
          </cell>
          <cell r="I25" t="e">
            <v>#VALUE!</v>
          </cell>
          <cell r="J25" t="e">
            <v>#VALUE!</v>
          </cell>
          <cell r="K25" t="e">
            <v>#VALUE!</v>
          </cell>
          <cell r="L25" t="e">
            <v>#VALUE!</v>
          </cell>
          <cell r="M25" t="e">
            <v>#VALUE!</v>
          </cell>
          <cell r="N25" t="e">
            <v>#VALUE!</v>
          </cell>
          <cell r="O25" t="e">
            <v>#VALUE!</v>
          </cell>
          <cell r="P25" t="e">
            <v>#VALUE!</v>
          </cell>
          <cell r="Q25">
            <v>1.01E-4</v>
          </cell>
          <cell r="R25">
            <v>1.01E-4</v>
          </cell>
          <cell r="S25">
            <v>1.01E-4</v>
          </cell>
          <cell r="T25">
            <v>1.01E-4</v>
          </cell>
          <cell r="U25">
            <v>1.01E-4</v>
          </cell>
          <cell r="V25">
            <v>1.01E-4</v>
          </cell>
          <cell r="W25">
            <v>1.01E-4</v>
          </cell>
          <cell r="X25">
            <v>1.01E-4</v>
          </cell>
          <cell r="Y25">
            <v>1.01E-4</v>
          </cell>
          <cell r="Z25">
            <v>1.01E-4</v>
          </cell>
          <cell r="AA25">
            <v>1.01E-4</v>
          </cell>
          <cell r="AB25">
            <v>1.01E-4</v>
          </cell>
          <cell r="AC25">
            <v>1.01E-4</v>
          </cell>
          <cell r="AD25">
            <v>1.01E-4</v>
          </cell>
          <cell r="AE25">
            <v>1.01E-4</v>
          </cell>
          <cell r="AF25">
            <v>1.01E-4</v>
          </cell>
          <cell r="AG25">
            <v>1.01E-4</v>
          </cell>
          <cell r="AH25">
            <v>1.01E-4</v>
          </cell>
          <cell r="AI25">
            <v>1.01E-4</v>
          </cell>
          <cell r="AJ25">
            <v>1.01E-4</v>
          </cell>
          <cell r="AK25">
            <v>1.01E-4</v>
          </cell>
          <cell r="AL25">
            <v>1.01E-4</v>
          </cell>
          <cell r="AM25">
            <v>1.01E-4</v>
          </cell>
          <cell r="AN25">
            <v>1.01E-4</v>
          </cell>
          <cell r="AO25">
            <v>1.01E-4</v>
          </cell>
          <cell r="AP25">
            <v>2.7099999999999997E-4</v>
          </cell>
          <cell r="AQ25">
            <v>2.7099999999999997E-4</v>
          </cell>
          <cell r="AR25">
            <v>2.7099999999999997E-4</v>
          </cell>
          <cell r="AS25">
            <v>2.7099999999999997E-4</v>
          </cell>
          <cell r="AT25">
            <v>2.7099999999999997E-4</v>
          </cell>
          <cell r="AU25">
            <v>3.1599999999999998E-4</v>
          </cell>
          <cell r="AV25">
            <v>3.1599999999999998E-4</v>
          </cell>
          <cell r="AW25">
            <v>3.1599999999999998E-4</v>
          </cell>
          <cell r="AX25">
            <v>3.1599999999999998E-4</v>
          </cell>
          <cell r="AY25">
            <v>3.1599999999999998E-4</v>
          </cell>
          <cell r="AZ25">
            <v>3.5199999999999999E-4</v>
          </cell>
          <cell r="BA25">
            <v>3.5199999999999999E-4</v>
          </cell>
          <cell r="BB25">
            <v>3.5199999999999999E-4</v>
          </cell>
          <cell r="BC25">
            <v>3.5199999999999999E-4</v>
          </cell>
          <cell r="BD25">
            <v>3.5199999999999999E-4</v>
          </cell>
          <cell r="BE25">
            <v>3.8499999999999998E-4</v>
          </cell>
          <cell r="BF25">
            <v>3.8499999999999998E-4</v>
          </cell>
          <cell r="BG25">
            <v>3.8499999999999998E-4</v>
          </cell>
          <cell r="BH25">
            <v>3.8499999999999998E-4</v>
          </cell>
          <cell r="BI25">
            <v>3.8499999999999998E-4</v>
          </cell>
          <cell r="BJ25">
            <v>4.2499999999999998E-4</v>
          </cell>
          <cell r="BK25">
            <v>4.2499999999999998E-4</v>
          </cell>
          <cell r="BL25">
            <v>4.2499999999999998E-4</v>
          </cell>
          <cell r="BM25">
            <v>4.2499999999999998E-4</v>
          </cell>
          <cell r="BN25">
            <v>4.2499999999999998E-4</v>
          </cell>
          <cell r="BO25">
            <v>4.9200000000000003E-4</v>
          </cell>
          <cell r="BP25">
            <v>4.9200000000000003E-4</v>
          </cell>
          <cell r="BQ25">
            <v>4.9200000000000003E-4</v>
          </cell>
          <cell r="BR25">
            <v>4.9200000000000003E-4</v>
          </cell>
          <cell r="BS25">
            <v>4.9200000000000003E-4</v>
          </cell>
          <cell r="BT25">
            <v>5.8299999999999997E-4</v>
          </cell>
          <cell r="BU25">
            <v>5.8299999999999997E-4</v>
          </cell>
          <cell r="BV25">
            <v>5.8299999999999997E-4</v>
          </cell>
          <cell r="BW25">
            <v>5.8299999999999997E-4</v>
          </cell>
          <cell r="BX25">
            <v>5.8299999999999997E-4</v>
          </cell>
          <cell r="BY25">
            <v>6.9700000000000003E-4</v>
          </cell>
          <cell r="BZ25">
            <v>6.9700000000000003E-4</v>
          </cell>
          <cell r="CA25">
            <v>6.9700000000000003E-4</v>
          </cell>
          <cell r="CB25">
            <v>6.9700000000000003E-4</v>
          </cell>
          <cell r="CC25">
            <v>6.9700000000000003E-4</v>
          </cell>
          <cell r="CD25">
            <v>6.9700000000000003E-4</v>
          </cell>
          <cell r="CE25">
            <v>6.9700000000000003E-4</v>
          </cell>
          <cell r="CF25">
            <v>6.9700000000000003E-4</v>
          </cell>
          <cell r="CG25">
            <v>6.9700000000000003E-4</v>
          </cell>
          <cell r="CH25">
            <v>6.9700000000000003E-4</v>
          </cell>
          <cell r="CI25">
            <v>6.9700000000000003E-4</v>
          </cell>
          <cell r="CJ25">
            <v>6.9700000000000003E-4</v>
          </cell>
          <cell r="CK25">
            <v>6.9700000000000003E-4</v>
          </cell>
          <cell r="CL25">
            <v>6.9700000000000003E-4</v>
          </cell>
          <cell r="CM25">
            <v>6.9700000000000003E-4</v>
          </cell>
          <cell r="CN25">
            <v>6.9700000000000003E-4</v>
          </cell>
          <cell r="CO25">
            <v>6.9700000000000003E-4</v>
          </cell>
          <cell r="CP25">
            <v>6.9700000000000003E-4</v>
          </cell>
          <cell r="CQ25">
            <v>6.9700000000000003E-4</v>
          </cell>
          <cell r="CR25">
            <v>6.9700000000000003E-4</v>
          </cell>
          <cell r="CS25">
            <v>6.9700000000000003E-4</v>
          </cell>
          <cell r="CT25">
            <v>6.9700000000000003E-4</v>
          </cell>
          <cell r="CU25">
            <v>6.9700000000000003E-4</v>
          </cell>
          <cell r="CV25">
            <v>6.9700000000000003E-4</v>
          </cell>
          <cell r="CW25">
            <v>6.9700000000000003E-4</v>
          </cell>
        </row>
        <row r="26">
          <cell r="A26" t="str">
            <v>BRUNEI DARUSSALAM</v>
          </cell>
          <cell r="B26" t="e">
            <v>#VALUE!</v>
          </cell>
          <cell r="C26" t="e">
            <v>#VALUE!</v>
          </cell>
          <cell r="D26" t="e">
            <v>#VALUE!</v>
          </cell>
          <cell r="E26" t="e">
            <v>#VALUE!</v>
          </cell>
          <cell r="F26" t="e">
            <v>#VALUE!</v>
          </cell>
          <cell r="G26" t="e">
            <v>#VALUE!</v>
          </cell>
          <cell r="H26" t="e">
            <v>#VALUE!</v>
          </cell>
          <cell r="I26" t="e">
            <v>#VALUE!</v>
          </cell>
          <cell r="J26" t="e">
            <v>#VALUE!</v>
          </cell>
          <cell r="K26" t="e">
            <v>#VALUE!</v>
          </cell>
          <cell r="L26" t="e">
            <v>#VALUE!</v>
          </cell>
          <cell r="M26" t="e">
            <v>#VALUE!</v>
          </cell>
          <cell r="N26" t="e">
            <v>#VALUE!</v>
          </cell>
          <cell r="O26" t="e">
            <v>#VALUE!</v>
          </cell>
          <cell r="P26" t="e">
            <v>#VALUE!</v>
          </cell>
          <cell r="Q26">
            <v>9.6000000000000002E-5</v>
          </cell>
          <cell r="R26">
            <v>9.6000000000000002E-5</v>
          </cell>
          <cell r="S26">
            <v>9.6000000000000002E-5</v>
          </cell>
          <cell r="T26">
            <v>9.6000000000000002E-5</v>
          </cell>
          <cell r="U26">
            <v>9.6000000000000002E-5</v>
          </cell>
          <cell r="V26">
            <v>9.6000000000000002E-5</v>
          </cell>
          <cell r="W26">
            <v>9.6000000000000002E-5</v>
          </cell>
          <cell r="X26">
            <v>9.6000000000000002E-5</v>
          </cell>
          <cell r="Y26">
            <v>9.6000000000000002E-5</v>
          </cell>
          <cell r="Z26">
            <v>9.6000000000000002E-5</v>
          </cell>
          <cell r="AA26">
            <v>9.6000000000000002E-5</v>
          </cell>
          <cell r="AB26">
            <v>9.6000000000000002E-5</v>
          </cell>
          <cell r="AC26">
            <v>9.6000000000000002E-5</v>
          </cell>
          <cell r="AD26">
            <v>9.6000000000000002E-5</v>
          </cell>
          <cell r="AE26">
            <v>9.6000000000000002E-5</v>
          </cell>
          <cell r="AF26">
            <v>9.6000000000000002E-5</v>
          </cell>
          <cell r="AG26">
            <v>9.6000000000000002E-5</v>
          </cell>
          <cell r="AH26">
            <v>9.6000000000000002E-5</v>
          </cell>
          <cell r="AI26">
            <v>9.6000000000000002E-5</v>
          </cell>
          <cell r="AJ26">
            <v>9.6000000000000002E-5</v>
          </cell>
          <cell r="AK26">
            <v>9.6000000000000002E-5</v>
          </cell>
          <cell r="AL26">
            <v>9.6000000000000002E-5</v>
          </cell>
          <cell r="AM26">
            <v>9.6000000000000002E-5</v>
          </cell>
          <cell r="AN26">
            <v>9.6000000000000002E-5</v>
          </cell>
          <cell r="AO26">
            <v>9.6000000000000002E-5</v>
          </cell>
          <cell r="AP26" t="e">
            <v>#VALUE!</v>
          </cell>
          <cell r="AQ26" t="e">
            <v>#VALUE!</v>
          </cell>
          <cell r="AR26" t="e">
            <v>#VALUE!</v>
          </cell>
          <cell r="AS26" t="e">
            <v>#VALUE!</v>
          </cell>
          <cell r="AT26" t="e">
            <v>#VALUE!</v>
          </cell>
          <cell r="AU26">
            <v>3.01E-4</v>
          </cell>
          <cell r="AV26">
            <v>3.01E-4</v>
          </cell>
          <cell r="AW26">
            <v>3.01E-4</v>
          </cell>
          <cell r="AX26">
            <v>3.01E-4</v>
          </cell>
          <cell r="AY26">
            <v>3.01E-4</v>
          </cell>
          <cell r="AZ26">
            <v>1.1379999999999999E-3</v>
          </cell>
          <cell r="BA26">
            <v>1.1379999999999999E-3</v>
          </cell>
          <cell r="BB26">
            <v>1.1379999999999999E-3</v>
          </cell>
          <cell r="BC26">
            <v>1.1379999999999999E-3</v>
          </cell>
          <cell r="BD26">
            <v>1.1379999999999999E-3</v>
          </cell>
          <cell r="BE26">
            <v>1.0480000000000001E-3</v>
          </cell>
          <cell r="BF26">
            <v>1.0480000000000001E-3</v>
          </cell>
          <cell r="BG26">
            <v>1.0480000000000001E-3</v>
          </cell>
          <cell r="BH26">
            <v>1.0480000000000001E-3</v>
          </cell>
          <cell r="BI26">
            <v>1.0480000000000001E-3</v>
          </cell>
          <cell r="BJ26" t="e">
            <v>#VALUE!</v>
          </cell>
          <cell r="BK26" t="e">
            <v>#VALUE!</v>
          </cell>
          <cell r="BL26" t="e">
            <v>#VALUE!</v>
          </cell>
          <cell r="BM26" t="e">
            <v>#VALUE!</v>
          </cell>
          <cell r="BN26" t="e">
            <v>#VALUE!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5.44E-4</v>
          </cell>
          <cell r="BU26">
            <v>5.44E-4</v>
          </cell>
          <cell r="BV26">
            <v>5.44E-4</v>
          </cell>
          <cell r="BW26">
            <v>5.44E-4</v>
          </cell>
          <cell r="BX26">
            <v>5.44E-4</v>
          </cell>
          <cell r="BY26">
            <v>2.9399999999999999E-4</v>
          </cell>
          <cell r="BZ26">
            <v>2.9399999999999999E-4</v>
          </cell>
          <cell r="CA26">
            <v>2.9399999999999999E-4</v>
          </cell>
          <cell r="CB26">
            <v>2.9399999999999999E-4</v>
          </cell>
          <cell r="CC26">
            <v>2.9399999999999999E-4</v>
          </cell>
          <cell r="CD26">
            <v>2.9399999999999999E-4</v>
          </cell>
          <cell r="CE26">
            <v>2.9399999999999999E-4</v>
          </cell>
          <cell r="CF26">
            <v>2.9399999999999999E-4</v>
          </cell>
          <cell r="CG26">
            <v>2.9399999999999999E-4</v>
          </cell>
          <cell r="CH26">
            <v>2.9399999999999999E-4</v>
          </cell>
          <cell r="CI26">
            <v>2.9399999999999999E-4</v>
          </cell>
          <cell r="CJ26">
            <v>2.9399999999999999E-4</v>
          </cell>
          <cell r="CK26">
            <v>2.9399999999999999E-4</v>
          </cell>
          <cell r="CL26">
            <v>2.9399999999999999E-4</v>
          </cell>
          <cell r="CM26">
            <v>2.9399999999999999E-4</v>
          </cell>
          <cell r="CN26">
            <v>2.9399999999999999E-4</v>
          </cell>
          <cell r="CO26">
            <v>2.9399999999999999E-4</v>
          </cell>
          <cell r="CP26">
            <v>2.9399999999999999E-4</v>
          </cell>
          <cell r="CQ26">
            <v>2.9399999999999999E-4</v>
          </cell>
          <cell r="CR26">
            <v>2.9399999999999999E-4</v>
          </cell>
          <cell r="CS26">
            <v>2.9399999999999999E-4</v>
          </cell>
          <cell r="CT26">
            <v>2.9399999999999999E-4</v>
          </cell>
          <cell r="CU26">
            <v>2.9399999999999999E-4</v>
          </cell>
          <cell r="CV26">
            <v>2.9399999999999999E-4</v>
          </cell>
          <cell r="CW26">
            <v>2.9399999999999999E-4</v>
          </cell>
        </row>
        <row r="27">
          <cell r="A27" t="str">
            <v>BULGARIA</v>
          </cell>
          <cell r="B27" t="e">
            <v>#VALUE!</v>
          </cell>
          <cell r="C27" t="e">
            <v>#VALUE!</v>
          </cell>
          <cell r="D27" t="e">
            <v>#VALUE!</v>
          </cell>
          <cell r="E27" t="e">
            <v>#VALUE!</v>
          </cell>
          <cell r="F27" t="e">
            <v>#VALUE!</v>
          </cell>
          <cell r="G27" t="e">
            <v>#VALUE!</v>
          </cell>
          <cell r="H27" t="e">
            <v>#VALUE!</v>
          </cell>
          <cell r="I27" t="e">
            <v>#VALUE!</v>
          </cell>
          <cell r="J27" t="e">
            <v>#VALUE!</v>
          </cell>
          <cell r="K27" t="e">
            <v>#VALUE!</v>
          </cell>
          <cell r="L27" t="e">
            <v>#VALUE!</v>
          </cell>
          <cell r="M27" t="e">
            <v>#VALUE!</v>
          </cell>
          <cell r="N27" t="e">
            <v>#VALUE!</v>
          </cell>
          <cell r="O27" t="e">
            <v>#VALUE!</v>
          </cell>
          <cell r="P27" t="e">
            <v>#VALUE!</v>
          </cell>
          <cell r="Q27">
            <v>2.1499999999999999E-4</v>
          </cell>
          <cell r="R27">
            <v>2.1499999999999999E-4</v>
          </cell>
          <cell r="S27">
            <v>2.1499999999999999E-4</v>
          </cell>
          <cell r="T27">
            <v>2.1499999999999999E-4</v>
          </cell>
          <cell r="U27">
            <v>2.1499999999999999E-4</v>
          </cell>
          <cell r="V27">
            <v>2.1499999999999999E-4</v>
          </cell>
          <cell r="W27">
            <v>2.1499999999999999E-4</v>
          </cell>
          <cell r="X27">
            <v>2.1499999999999999E-4</v>
          </cell>
          <cell r="Y27">
            <v>2.1499999999999999E-4</v>
          </cell>
          <cell r="Z27">
            <v>2.1499999999999999E-4</v>
          </cell>
          <cell r="AA27">
            <v>2.1499999999999999E-4</v>
          </cell>
          <cell r="AB27">
            <v>2.1499999999999999E-4</v>
          </cell>
          <cell r="AC27">
            <v>2.1499999999999999E-4</v>
          </cell>
          <cell r="AD27">
            <v>2.1499999999999999E-4</v>
          </cell>
          <cell r="AE27">
            <v>2.1499999999999999E-4</v>
          </cell>
          <cell r="AF27">
            <v>2.1499999999999999E-4</v>
          </cell>
          <cell r="AG27">
            <v>2.1499999999999999E-4</v>
          </cell>
          <cell r="AH27">
            <v>2.1499999999999999E-4</v>
          </cell>
          <cell r="AI27">
            <v>2.1499999999999999E-4</v>
          </cell>
          <cell r="AJ27">
            <v>2.1499999999999999E-4</v>
          </cell>
          <cell r="AK27">
            <v>2.1499999999999999E-4</v>
          </cell>
          <cell r="AL27">
            <v>2.1499999999999999E-4</v>
          </cell>
          <cell r="AM27">
            <v>2.1499999999999999E-4</v>
          </cell>
          <cell r="AN27">
            <v>2.1499999999999999E-4</v>
          </cell>
          <cell r="AO27">
            <v>2.1499999999999999E-4</v>
          </cell>
          <cell r="AP27">
            <v>5.5400000000000002E-4</v>
          </cell>
          <cell r="AQ27">
            <v>5.5400000000000002E-4</v>
          </cell>
          <cell r="AR27">
            <v>5.5400000000000002E-4</v>
          </cell>
          <cell r="AS27">
            <v>5.5400000000000002E-4</v>
          </cell>
          <cell r="AT27">
            <v>5.5400000000000002E-4</v>
          </cell>
          <cell r="AU27">
            <v>6.0400000000000004E-4</v>
          </cell>
          <cell r="AV27">
            <v>6.0400000000000004E-4</v>
          </cell>
          <cell r="AW27">
            <v>6.0400000000000004E-4</v>
          </cell>
          <cell r="AX27">
            <v>6.0400000000000004E-4</v>
          </cell>
          <cell r="AY27">
            <v>6.0400000000000004E-4</v>
          </cell>
          <cell r="AZ27">
            <v>6.0999999999999997E-4</v>
          </cell>
          <cell r="BA27">
            <v>6.0999999999999997E-4</v>
          </cell>
          <cell r="BB27">
            <v>6.0999999999999997E-4</v>
          </cell>
          <cell r="BC27">
            <v>6.0999999999999997E-4</v>
          </cell>
          <cell r="BD27">
            <v>6.0999999999999997E-4</v>
          </cell>
          <cell r="BE27">
            <v>5.4900000000000001E-4</v>
          </cell>
          <cell r="BF27">
            <v>5.4900000000000001E-4</v>
          </cell>
          <cell r="BG27">
            <v>5.4900000000000001E-4</v>
          </cell>
          <cell r="BH27">
            <v>5.4900000000000001E-4</v>
          </cell>
          <cell r="BI27">
            <v>5.4900000000000001E-4</v>
          </cell>
          <cell r="BJ27">
            <v>4.6700000000000002E-4</v>
          </cell>
          <cell r="BK27">
            <v>4.6700000000000002E-4</v>
          </cell>
          <cell r="BL27">
            <v>4.6700000000000002E-4</v>
          </cell>
          <cell r="BM27">
            <v>4.6700000000000002E-4</v>
          </cell>
          <cell r="BN27">
            <v>4.6700000000000002E-4</v>
          </cell>
          <cell r="BO27">
            <v>4.1199999999999999E-4</v>
          </cell>
          <cell r="BP27">
            <v>4.1199999999999999E-4</v>
          </cell>
          <cell r="BQ27">
            <v>4.1199999999999999E-4</v>
          </cell>
          <cell r="BR27">
            <v>4.1199999999999999E-4</v>
          </cell>
          <cell r="BS27">
            <v>4.1199999999999999E-4</v>
          </cell>
          <cell r="BT27">
            <v>3.5399999999999999E-4</v>
          </cell>
          <cell r="BU27">
            <v>3.5399999999999999E-4</v>
          </cell>
          <cell r="BV27">
            <v>3.5399999999999999E-4</v>
          </cell>
          <cell r="BW27">
            <v>3.5399999999999999E-4</v>
          </cell>
          <cell r="BX27">
            <v>3.5399999999999999E-4</v>
          </cell>
          <cell r="BY27">
            <v>2.5399999999999999E-4</v>
          </cell>
          <cell r="BZ27">
            <v>2.5399999999999999E-4</v>
          </cell>
          <cell r="CA27">
            <v>2.5399999999999999E-4</v>
          </cell>
          <cell r="CB27">
            <v>2.5399999999999999E-4</v>
          </cell>
          <cell r="CC27">
            <v>2.5399999999999999E-4</v>
          </cell>
          <cell r="CD27">
            <v>2.5399999999999999E-4</v>
          </cell>
          <cell r="CE27">
            <v>2.5399999999999999E-4</v>
          </cell>
          <cell r="CF27">
            <v>2.5399999999999999E-4</v>
          </cell>
          <cell r="CG27">
            <v>2.5399999999999999E-4</v>
          </cell>
          <cell r="CH27">
            <v>2.5399999999999999E-4</v>
          </cell>
          <cell r="CI27">
            <v>2.5399999999999999E-4</v>
          </cell>
          <cell r="CJ27">
            <v>2.5399999999999999E-4</v>
          </cell>
          <cell r="CK27">
            <v>2.5399999999999999E-4</v>
          </cell>
          <cell r="CL27">
            <v>2.5399999999999999E-4</v>
          </cell>
          <cell r="CM27">
            <v>2.5399999999999999E-4</v>
          </cell>
          <cell r="CN27">
            <v>2.5399999999999999E-4</v>
          </cell>
          <cell r="CO27">
            <v>2.5399999999999999E-4</v>
          </cell>
          <cell r="CP27">
            <v>2.5399999999999999E-4</v>
          </cell>
          <cell r="CQ27">
            <v>2.5399999999999999E-4</v>
          </cell>
          <cell r="CR27">
            <v>2.5399999999999999E-4</v>
          </cell>
          <cell r="CS27">
            <v>2.5399999999999999E-4</v>
          </cell>
          <cell r="CT27">
            <v>2.5399999999999999E-4</v>
          </cell>
          <cell r="CU27">
            <v>2.5399999999999999E-4</v>
          </cell>
          <cell r="CV27">
            <v>2.5399999999999999E-4</v>
          </cell>
          <cell r="CW27">
            <v>2.5399999999999999E-4</v>
          </cell>
        </row>
        <row r="28">
          <cell r="A28" t="str">
            <v>BURKINA FASO</v>
          </cell>
          <cell r="B28">
            <v>1.9999999999999999E-6</v>
          </cell>
          <cell r="C28">
            <v>1.9999999999999999E-6</v>
          </cell>
          <cell r="D28">
            <v>1.9999999999999999E-6</v>
          </cell>
          <cell r="E28">
            <v>1.9999999999999999E-6</v>
          </cell>
          <cell r="F28">
            <v>1.9999999999999999E-6</v>
          </cell>
          <cell r="G28">
            <v>1.9999999999999999E-6</v>
          </cell>
          <cell r="H28">
            <v>1.9999999999999999E-6</v>
          </cell>
          <cell r="I28">
            <v>1.9999999999999999E-6</v>
          </cell>
          <cell r="J28">
            <v>1.9999999999999999E-6</v>
          </cell>
          <cell r="K28">
            <v>1.9999999999999999E-6</v>
          </cell>
          <cell r="L28">
            <v>1.9999999999999999E-6</v>
          </cell>
          <cell r="M28">
            <v>1.9999999999999999E-6</v>
          </cell>
          <cell r="N28">
            <v>1.9999999999999999E-6</v>
          </cell>
          <cell r="O28">
            <v>1.9999999999999999E-6</v>
          </cell>
          <cell r="P28">
            <v>1.9999999999999999E-6</v>
          </cell>
          <cell r="Q28">
            <v>6.8999999999999997E-5</v>
          </cell>
          <cell r="R28">
            <v>6.8999999999999997E-5</v>
          </cell>
          <cell r="S28">
            <v>6.8999999999999997E-5</v>
          </cell>
          <cell r="T28">
            <v>6.8999999999999997E-5</v>
          </cell>
          <cell r="U28">
            <v>6.8999999999999997E-5</v>
          </cell>
          <cell r="V28">
            <v>6.8999999999999997E-5</v>
          </cell>
          <cell r="W28">
            <v>6.8999999999999997E-5</v>
          </cell>
          <cell r="X28">
            <v>6.8999999999999997E-5</v>
          </cell>
          <cell r="Y28">
            <v>6.8999999999999997E-5</v>
          </cell>
          <cell r="Z28">
            <v>6.8999999999999997E-5</v>
          </cell>
          <cell r="AA28">
            <v>6.8999999999999997E-5</v>
          </cell>
          <cell r="AB28">
            <v>6.8999999999999997E-5</v>
          </cell>
          <cell r="AC28">
            <v>6.8999999999999997E-5</v>
          </cell>
          <cell r="AD28">
            <v>6.8999999999999997E-5</v>
          </cell>
          <cell r="AE28">
            <v>6.8999999999999997E-5</v>
          </cell>
          <cell r="AF28">
            <v>6.8999999999999997E-5</v>
          </cell>
          <cell r="AG28">
            <v>6.8999999999999997E-5</v>
          </cell>
          <cell r="AH28">
            <v>6.8999999999999997E-5</v>
          </cell>
          <cell r="AI28">
            <v>6.8999999999999997E-5</v>
          </cell>
          <cell r="AJ28">
            <v>6.8999999999999997E-5</v>
          </cell>
          <cell r="AK28">
            <v>6.8999999999999997E-5</v>
          </cell>
          <cell r="AL28">
            <v>6.8999999999999997E-5</v>
          </cell>
          <cell r="AM28">
            <v>6.8999999999999997E-5</v>
          </cell>
          <cell r="AN28">
            <v>6.8999999999999997E-5</v>
          </cell>
          <cell r="AO28">
            <v>6.8999999999999997E-5</v>
          </cell>
          <cell r="AP28">
            <v>3.9899999999999999E-4</v>
          </cell>
          <cell r="AQ28">
            <v>3.9899999999999999E-4</v>
          </cell>
          <cell r="AR28">
            <v>3.9899999999999999E-4</v>
          </cell>
          <cell r="AS28">
            <v>3.9899999999999999E-4</v>
          </cell>
          <cell r="AT28">
            <v>3.9899999999999999E-4</v>
          </cell>
          <cell r="AU28">
            <v>5.71E-4</v>
          </cell>
          <cell r="AV28">
            <v>5.71E-4</v>
          </cell>
          <cell r="AW28">
            <v>5.71E-4</v>
          </cell>
          <cell r="AX28">
            <v>5.71E-4</v>
          </cell>
          <cell r="AY28">
            <v>5.71E-4</v>
          </cell>
          <cell r="AZ28">
            <v>6.9899999999999997E-4</v>
          </cell>
          <cell r="BA28">
            <v>6.9899999999999997E-4</v>
          </cell>
          <cell r="BB28">
            <v>6.9899999999999997E-4</v>
          </cell>
          <cell r="BC28">
            <v>6.9899999999999997E-4</v>
          </cell>
          <cell r="BD28">
            <v>6.9899999999999997E-4</v>
          </cell>
          <cell r="BE28">
            <v>7.1299999999999998E-4</v>
          </cell>
          <cell r="BF28">
            <v>7.1299999999999998E-4</v>
          </cell>
          <cell r="BG28">
            <v>7.1299999999999998E-4</v>
          </cell>
          <cell r="BH28">
            <v>7.1299999999999998E-4</v>
          </cell>
          <cell r="BI28">
            <v>7.1299999999999998E-4</v>
          </cell>
          <cell r="BJ28">
            <v>6.7000000000000002E-4</v>
          </cell>
          <cell r="BK28">
            <v>6.7000000000000002E-4</v>
          </cell>
          <cell r="BL28">
            <v>6.7000000000000002E-4</v>
          </cell>
          <cell r="BM28">
            <v>6.7000000000000002E-4</v>
          </cell>
          <cell r="BN28">
            <v>6.7000000000000002E-4</v>
          </cell>
          <cell r="BO28">
            <v>7.27E-4</v>
          </cell>
          <cell r="BP28">
            <v>7.27E-4</v>
          </cell>
          <cell r="BQ28">
            <v>7.27E-4</v>
          </cell>
          <cell r="BR28">
            <v>7.27E-4</v>
          </cell>
          <cell r="BS28">
            <v>7.27E-4</v>
          </cell>
          <cell r="BT28">
            <v>8.3299999999999997E-4</v>
          </cell>
          <cell r="BU28">
            <v>8.3299999999999997E-4</v>
          </cell>
          <cell r="BV28">
            <v>8.3299999999999997E-4</v>
          </cell>
          <cell r="BW28">
            <v>8.3299999999999997E-4</v>
          </cell>
          <cell r="BX28">
            <v>8.3299999999999997E-4</v>
          </cell>
          <cell r="BY28">
            <v>1.0139999999999999E-3</v>
          </cell>
          <cell r="BZ28">
            <v>1.0139999999999999E-3</v>
          </cell>
          <cell r="CA28">
            <v>1.0139999999999999E-3</v>
          </cell>
          <cell r="CB28">
            <v>1.0139999999999999E-3</v>
          </cell>
          <cell r="CC28">
            <v>1.0139999999999999E-3</v>
          </cell>
          <cell r="CD28">
            <v>1.0139999999999999E-3</v>
          </cell>
          <cell r="CE28">
            <v>1.0139999999999999E-3</v>
          </cell>
          <cell r="CF28">
            <v>1.0139999999999999E-3</v>
          </cell>
          <cell r="CG28">
            <v>1.0139999999999999E-3</v>
          </cell>
          <cell r="CH28">
            <v>1.0139999999999999E-3</v>
          </cell>
          <cell r="CI28">
            <v>1.0139999999999999E-3</v>
          </cell>
          <cell r="CJ28">
            <v>1.0139999999999999E-3</v>
          </cell>
          <cell r="CK28">
            <v>1.0139999999999999E-3</v>
          </cell>
          <cell r="CL28">
            <v>1.0139999999999999E-3</v>
          </cell>
          <cell r="CM28">
            <v>1.0139999999999999E-3</v>
          </cell>
          <cell r="CN28">
            <v>1.0139999999999999E-3</v>
          </cell>
          <cell r="CO28">
            <v>1.0139999999999999E-3</v>
          </cell>
          <cell r="CP28">
            <v>1.0139999999999999E-3</v>
          </cell>
          <cell r="CQ28">
            <v>1.0139999999999999E-3</v>
          </cell>
          <cell r="CR28">
            <v>1.0139999999999999E-3</v>
          </cell>
          <cell r="CS28">
            <v>1.0139999999999999E-3</v>
          </cell>
          <cell r="CT28">
            <v>1.0139999999999999E-3</v>
          </cell>
          <cell r="CU28">
            <v>1.0139999999999999E-3</v>
          </cell>
          <cell r="CV28">
            <v>1.0139999999999999E-3</v>
          </cell>
          <cell r="CW28">
            <v>1.0139999999999999E-3</v>
          </cell>
        </row>
        <row r="29">
          <cell r="A29" t="str">
            <v>BURUNDI</v>
          </cell>
          <cell r="B29" t="e">
            <v>#VALUE!</v>
          </cell>
          <cell r="C29" t="e">
            <v>#VALUE!</v>
          </cell>
          <cell r="D29" t="e">
            <v>#VALUE!</v>
          </cell>
          <cell r="E29" t="e">
            <v>#VALUE!</v>
          </cell>
          <cell r="F29" t="e">
            <v>#VALUE!</v>
          </cell>
          <cell r="G29" t="e">
            <v>#VALUE!</v>
          </cell>
          <cell r="H29" t="e">
            <v>#VALUE!</v>
          </cell>
          <cell r="I29" t="e">
            <v>#VALUE!</v>
          </cell>
          <cell r="J29" t="e">
            <v>#VALUE!</v>
          </cell>
          <cell r="K29" t="e">
            <v>#VALUE!</v>
          </cell>
          <cell r="L29" t="e">
            <v>#VALUE!</v>
          </cell>
          <cell r="M29" t="e">
            <v>#VALUE!</v>
          </cell>
          <cell r="N29" t="e">
            <v>#VALUE!</v>
          </cell>
          <cell r="O29" t="e">
            <v>#VALUE!</v>
          </cell>
          <cell r="P29" t="e">
            <v>#VALUE!</v>
          </cell>
          <cell r="Q29">
            <v>1.44E-4</v>
          </cell>
          <cell r="R29">
            <v>1.44E-4</v>
          </cell>
          <cell r="S29">
            <v>1.44E-4</v>
          </cell>
          <cell r="T29">
            <v>1.44E-4</v>
          </cell>
          <cell r="U29">
            <v>1.44E-4</v>
          </cell>
          <cell r="V29">
            <v>1.44E-4</v>
          </cell>
          <cell r="W29">
            <v>1.44E-4</v>
          </cell>
          <cell r="X29">
            <v>1.44E-4</v>
          </cell>
          <cell r="Y29">
            <v>1.44E-4</v>
          </cell>
          <cell r="Z29">
            <v>1.44E-4</v>
          </cell>
          <cell r="AA29">
            <v>1.44E-4</v>
          </cell>
          <cell r="AB29">
            <v>1.44E-4</v>
          </cell>
          <cell r="AC29">
            <v>1.44E-4</v>
          </cell>
          <cell r="AD29">
            <v>1.44E-4</v>
          </cell>
          <cell r="AE29">
            <v>1.44E-4</v>
          </cell>
          <cell r="AF29">
            <v>1.44E-4</v>
          </cell>
          <cell r="AG29">
            <v>1.44E-4</v>
          </cell>
          <cell r="AH29">
            <v>1.44E-4</v>
          </cell>
          <cell r="AI29">
            <v>1.44E-4</v>
          </cell>
          <cell r="AJ29">
            <v>1.44E-4</v>
          </cell>
          <cell r="AK29">
            <v>1.44E-4</v>
          </cell>
          <cell r="AL29">
            <v>1.44E-4</v>
          </cell>
          <cell r="AM29">
            <v>1.44E-4</v>
          </cell>
          <cell r="AN29">
            <v>1.44E-4</v>
          </cell>
          <cell r="AO29">
            <v>1.44E-4</v>
          </cell>
          <cell r="AP29">
            <v>8.3900000000000001E-4</v>
          </cell>
          <cell r="AQ29">
            <v>8.3900000000000001E-4</v>
          </cell>
          <cell r="AR29">
            <v>8.3900000000000001E-4</v>
          </cell>
          <cell r="AS29">
            <v>8.3900000000000001E-4</v>
          </cell>
          <cell r="AT29">
            <v>8.3900000000000001E-4</v>
          </cell>
          <cell r="AU29">
            <v>1.1590000000000001E-3</v>
          </cell>
          <cell r="AV29">
            <v>1.1590000000000001E-3</v>
          </cell>
          <cell r="AW29">
            <v>1.1590000000000001E-3</v>
          </cell>
          <cell r="AX29">
            <v>1.1590000000000001E-3</v>
          </cell>
          <cell r="AY29">
            <v>1.1590000000000001E-3</v>
          </cell>
          <cell r="AZ29">
            <v>1.415E-3</v>
          </cell>
          <cell r="BA29">
            <v>1.415E-3</v>
          </cell>
          <cell r="BB29">
            <v>1.415E-3</v>
          </cell>
          <cell r="BC29">
            <v>1.415E-3</v>
          </cell>
          <cell r="BD29">
            <v>1.415E-3</v>
          </cell>
          <cell r="BE29">
            <v>1.5330000000000001E-3</v>
          </cell>
          <cell r="BF29">
            <v>1.5330000000000001E-3</v>
          </cell>
          <cell r="BG29">
            <v>1.5330000000000001E-3</v>
          </cell>
          <cell r="BH29">
            <v>1.5330000000000001E-3</v>
          </cell>
          <cell r="BI29">
            <v>1.5330000000000001E-3</v>
          </cell>
          <cell r="BJ29">
            <v>1.6149999999999999E-3</v>
          </cell>
          <cell r="BK29">
            <v>1.6149999999999999E-3</v>
          </cell>
          <cell r="BL29">
            <v>1.6149999999999999E-3</v>
          </cell>
          <cell r="BM29">
            <v>1.6149999999999999E-3</v>
          </cell>
          <cell r="BN29">
            <v>1.6149999999999999E-3</v>
          </cell>
          <cell r="BO29">
            <v>1.714E-3</v>
          </cell>
          <cell r="BP29">
            <v>1.714E-3</v>
          </cell>
          <cell r="BQ29">
            <v>1.714E-3</v>
          </cell>
          <cell r="BR29">
            <v>1.714E-3</v>
          </cell>
          <cell r="BS29">
            <v>1.714E-3</v>
          </cell>
          <cell r="BT29">
            <v>1.7799999999999999E-3</v>
          </cell>
          <cell r="BU29">
            <v>1.7799999999999999E-3</v>
          </cell>
          <cell r="BV29">
            <v>1.7799999999999999E-3</v>
          </cell>
          <cell r="BW29">
            <v>1.7799999999999999E-3</v>
          </cell>
          <cell r="BX29">
            <v>1.7799999999999999E-3</v>
          </cell>
          <cell r="BY29">
            <v>1.823E-3</v>
          </cell>
          <cell r="BZ29">
            <v>1.823E-3</v>
          </cell>
          <cell r="CA29">
            <v>1.823E-3</v>
          </cell>
          <cell r="CB29">
            <v>1.823E-3</v>
          </cell>
          <cell r="CC29">
            <v>1.823E-3</v>
          </cell>
          <cell r="CD29">
            <v>1.823E-3</v>
          </cell>
          <cell r="CE29">
            <v>1.823E-3</v>
          </cell>
          <cell r="CF29">
            <v>1.823E-3</v>
          </cell>
          <cell r="CG29">
            <v>1.823E-3</v>
          </cell>
          <cell r="CH29">
            <v>1.823E-3</v>
          </cell>
          <cell r="CI29">
            <v>1.823E-3</v>
          </cell>
          <cell r="CJ29">
            <v>1.823E-3</v>
          </cell>
          <cell r="CK29">
            <v>1.823E-3</v>
          </cell>
          <cell r="CL29">
            <v>1.823E-3</v>
          </cell>
          <cell r="CM29">
            <v>1.823E-3</v>
          </cell>
          <cell r="CN29">
            <v>1.823E-3</v>
          </cell>
          <cell r="CO29">
            <v>1.823E-3</v>
          </cell>
          <cell r="CP29">
            <v>1.823E-3</v>
          </cell>
          <cell r="CQ29">
            <v>1.823E-3</v>
          </cell>
          <cell r="CR29">
            <v>1.823E-3</v>
          </cell>
          <cell r="CS29">
            <v>1.823E-3</v>
          </cell>
          <cell r="CT29">
            <v>1.823E-3</v>
          </cell>
          <cell r="CU29">
            <v>1.823E-3</v>
          </cell>
          <cell r="CV29">
            <v>1.823E-3</v>
          </cell>
          <cell r="CW29">
            <v>1.823E-3</v>
          </cell>
        </row>
        <row r="30">
          <cell r="A30" t="str">
            <v>CAMBODIA</v>
          </cell>
          <cell r="B30" t="e">
            <v>#VALUE!</v>
          </cell>
          <cell r="C30" t="e">
            <v>#VALUE!</v>
          </cell>
          <cell r="D30" t="e">
            <v>#VALUE!</v>
          </cell>
          <cell r="E30" t="e">
            <v>#VALUE!</v>
          </cell>
          <cell r="F30" t="e">
            <v>#VALUE!</v>
          </cell>
          <cell r="G30" t="e">
            <v>#VALUE!</v>
          </cell>
          <cell r="H30" t="e">
            <v>#VALUE!</v>
          </cell>
          <cell r="I30" t="e">
            <v>#VALUE!</v>
          </cell>
          <cell r="J30" t="e">
            <v>#VALUE!</v>
          </cell>
          <cell r="K30" t="e">
            <v>#VALUE!</v>
          </cell>
          <cell r="L30" t="e">
            <v>#VALUE!</v>
          </cell>
          <cell r="M30" t="e">
            <v>#VALUE!</v>
          </cell>
          <cell r="N30" t="e">
            <v>#VALUE!</v>
          </cell>
          <cell r="O30" t="e">
            <v>#VALUE!</v>
          </cell>
          <cell r="P30" t="e">
            <v>#VALUE!</v>
          </cell>
          <cell r="Q30">
            <v>6.3E-5</v>
          </cell>
          <cell r="R30">
            <v>6.3E-5</v>
          </cell>
          <cell r="S30">
            <v>6.3E-5</v>
          </cell>
          <cell r="T30">
            <v>6.3E-5</v>
          </cell>
          <cell r="U30">
            <v>6.3E-5</v>
          </cell>
          <cell r="V30">
            <v>6.3E-5</v>
          </cell>
          <cell r="W30">
            <v>6.3E-5</v>
          </cell>
          <cell r="X30">
            <v>6.3E-5</v>
          </cell>
          <cell r="Y30">
            <v>6.3E-5</v>
          </cell>
          <cell r="Z30">
            <v>6.3E-5</v>
          </cell>
          <cell r="AA30">
            <v>6.3E-5</v>
          </cell>
          <cell r="AB30">
            <v>6.3E-5</v>
          </cell>
          <cell r="AC30">
            <v>6.3E-5</v>
          </cell>
          <cell r="AD30">
            <v>6.3E-5</v>
          </cell>
          <cell r="AE30">
            <v>6.3E-5</v>
          </cell>
          <cell r="AF30">
            <v>6.3E-5</v>
          </cell>
          <cell r="AG30">
            <v>6.3E-5</v>
          </cell>
          <cell r="AH30">
            <v>6.3E-5</v>
          </cell>
          <cell r="AI30">
            <v>6.3E-5</v>
          </cell>
          <cell r="AJ30">
            <v>6.3E-5</v>
          </cell>
          <cell r="AK30">
            <v>6.3E-5</v>
          </cell>
          <cell r="AL30">
            <v>6.3E-5</v>
          </cell>
          <cell r="AM30">
            <v>6.3E-5</v>
          </cell>
          <cell r="AN30">
            <v>6.3E-5</v>
          </cell>
          <cell r="AO30">
            <v>6.3E-5</v>
          </cell>
          <cell r="AP30">
            <v>4.1399999999999998E-4</v>
          </cell>
          <cell r="AQ30">
            <v>4.1399999999999998E-4</v>
          </cell>
          <cell r="AR30">
            <v>4.1399999999999998E-4</v>
          </cell>
          <cell r="AS30">
            <v>4.1399999999999998E-4</v>
          </cell>
          <cell r="AT30">
            <v>4.1399999999999998E-4</v>
          </cell>
          <cell r="AU30">
            <v>6.1200000000000002E-4</v>
          </cell>
          <cell r="AV30">
            <v>6.1200000000000002E-4</v>
          </cell>
          <cell r="AW30">
            <v>6.1200000000000002E-4</v>
          </cell>
          <cell r="AX30">
            <v>6.1200000000000002E-4</v>
          </cell>
          <cell r="AY30">
            <v>6.1200000000000002E-4</v>
          </cell>
          <cell r="AZ30">
            <v>7.4200000000000004E-4</v>
          </cell>
          <cell r="BA30">
            <v>7.4200000000000004E-4</v>
          </cell>
          <cell r="BB30">
            <v>7.4200000000000004E-4</v>
          </cell>
          <cell r="BC30">
            <v>7.4200000000000004E-4</v>
          </cell>
          <cell r="BD30">
            <v>7.4200000000000004E-4</v>
          </cell>
          <cell r="BE30">
            <v>7.5100000000000004E-4</v>
          </cell>
          <cell r="BF30">
            <v>7.5100000000000004E-4</v>
          </cell>
          <cell r="BG30">
            <v>7.5100000000000004E-4</v>
          </cell>
          <cell r="BH30">
            <v>7.5100000000000004E-4</v>
          </cell>
          <cell r="BI30">
            <v>7.5100000000000004E-4</v>
          </cell>
          <cell r="BJ30">
            <v>7.5299999999999998E-4</v>
          </cell>
          <cell r="BK30">
            <v>7.5299999999999998E-4</v>
          </cell>
          <cell r="BL30">
            <v>7.5299999999999998E-4</v>
          </cell>
          <cell r="BM30">
            <v>7.5299999999999998E-4</v>
          </cell>
          <cell r="BN30">
            <v>7.5299999999999998E-4</v>
          </cell>
          <cell r="BO30">
            <v>7.7300000000000003E-4</v>
          </cell>
          <cell r="BP30">
            <v>7.7300000000000003E-4</v>
          </cell>
          <cell r="BQ30">
            <v>7.7300000000000003E-4</v>
          </cell>
          <cell r="BR30">
            <v>7.7300000000000003E-4</v>
          </cell>
          <cell r="BS30">
            <v>7.7300000000000003E-4</v>
          </cell>
          <cell r="BT30">
            <v>7.9900000000000001E-4</v>
          </cell>
          <cell r="BU30">
            <v>7.9900000000000001E-4</v>
          </cell>
          <cell r="BV30">
            <v>7.9900000000000001E-4</v>
          </cell>
          <cell r="BW30">
            <v>7.9900000000000001E-4</v>
          </cell>
          <cell r="BX30">
            <v>7.9900000000000001E-4</v>
          </cell>
          <cell r="BY30">
            <v>8.3900000000000001E-4</v>
          </cell>
          <cell r="BZ30">
            <v>8.3900000000000001E-4</v>
          </cell>
          <cell r="CA30">
            <v>8.3900000000000001E-4</v>
          </cell>
          <cell r="CB30">
            <v>8.3900000000000001E-4</v>
          </cell>
          <cell r="CC30">
            <v>8.3900000000000001E-4</v>
          </cell>
          <cell r="CD30">
            <v>8.3900000000000001E-4</v>
          </cell>
          <cell r="CE30">
            <v>8.3900000000000001E-4</v>
          </cell>
          <cell r="CF30">
            <v>8.3900000000000001E-4</v>
          </cell>
          <cell r="CG30">
            <v>8.3900000000000001E-4</v>
          </cell>
          <cell r="CH30">
            <v>8.3900000000000001E-4</v>
          </cell>
          <cell r="CI30">
            <v>8.3900000000000001E-4</v>
          </cell>
          <cell r="CJ30">
            <v>8.3900000000000001E-4</v>
          </cell>
          <cell r="CK30">
            <v>8.3900000000000001E-4</v>
          </cell>
          <cell r="CL30">
            <v>8.3900000000000001E-4</v>
          </cell>
          <cell r="CM30">
            <v>8.3900000000000001E-4</v>
          </cell>
          <cell r="CN30">
            <v>8.3900000000000001E-4</v>
          </cell>
          <cell r="CO30">
            <v>8.3900000000000001E-4</v>
          </cell>
          <cell r="CP30">
            <v>8.3900000000000001E-4</v>
          </cell>
          <cell r="CQ30">
            <v>8.3900000000000001E-4</v>
          </cell>
          <cell r="CR30">
            <v>8.3900000000000001E-4</v>
          </cell>
          <cell r="CS30">
            <v>8.3900000000000001E-4</v>
          </cell>
          <cell r="CT30">
            <v>8.3900000000000001E-4</v>
          </cell>
          <cell r="CU30">
            <v>8.3900000000000001E-4</v>
          </cell>
          <cell r="CV30">
            <v>8.3900000000000001E-4</v>
          </cell>
          <cell r="CW30">
            <v>8.3900000000000001E-4</v>
          </cell>
        </row>
        <row r="31">
          <cell r="A31" t="str">
            <v>CAMEROON</v>
          </cell>
          <cell r="B31" t="e">
            <v>#VALUE!</v>
          </cell>
          <cell r="C31" t="e">
            <v>#VALUE!</v>
          </cell>
          <cell r="D31" t="e">
            <v>#VALUE!</v>
          </cell>
          <cell r="E31" t="e">
            <v>#VALUE!</v>
          </cell>
          <cell r="F31" t="e">
            <v>#VALUE!</v>
          </cell>
          <cell r="G31" t="e">
            <v>#VALUE!</v>
          </cell>
          <cell r="H31" t="e">
            <v>#VALUE!</v>
          </cell>
          <cell r="I31" t="e">
            <v>#VALUE!</v>
          </cell>
          <cell r="J31" t="e">
            <v>#VALUE!</v>
          </cell>
          <cell r="K31" t="e">
            <v>#VALUE!</v>
          </cell>
          <cell r="L31" t="e">
            <v>#VALUE!</v>
          </cell>
          <cell r="M31" t="e">
            <v>#VALUE!</v>
          </cell>
          <cell r="N31" t="e">
            <v>#VALUE!</v>
          </cell>
          <cell r="O31" t="e">
            <v>#VALUE!</v>
          </cell>
          <cell r="P31" t="e">
            <v>#VALUE!</v>
          </cell>
          <cell r="Q31">
            <v>9.3999999999999994E-5</v>
          </cell>
          <cell r="R31">
            <v>9.3999999999999994E-5</v>
          </cell>
          <cell r="S31">
            <v>9.3999999999999994E-5</v>
          </cell>
          <cell r="T31">
            <v>9.3999999999999994E-5</v>
          </cell>
          <cell r="U31">
            <v>9.3999999999999994E-5</v>
          </cell>
          <cell r="V31">
            <v>9.3999999999999994E-5</v>
          </cell>
          <cell r="W31">
            <v>9.3999999999999994E-5</v>
          </cell>
          <cell r="X31">
            <v>9.3999999999999994E-5</v>
          </cell>
          <cell r="Y31">
            <v>9.3999999999999994E-5</v>
          </cell>
          <cell r="Z31">
            <v>9.3999999999999994E-5</v>
          </cell>
          <cell r="AA31">
            <v>9.3999999999999994E-5</v>
          </cell>
          <cell r="AB31">
            <v>9.3999999999999994E-5</v>
          </cell>
          <cell r="AC31">
            <v>9.3999999999999994E-5</v>
          </cell>
          <cell r="AD31">
            <v>9.3999999999999994E-5</v>
          </cell>
          <cell r="AE31">
            <v>9.3999999999999994E-5</v>
          </cell>
          <cell r="AF31">
            <v>9.3999999999999994E-5</v>
          </cell>
          <cell r="AG31">
            <v>9.3999999999999994E-5</v>
          </cell>
          <cell r="AH31">
            <v>9.3999999999999994E-5</v>
          </cell>
          <cell r="AI31">
            <v>9.3999999999999994E-5</v>
          </cell>
          <cell r="AJ31">
            <v>9.3999999999999994E-5</v>
          </cell>
          <cell r="AK31">
            <v>9.3999999999999994E-5</v>
          </cell>
          <cell r="AL31">
            <v>9.3999999999999994E-5</v>
          </cell>
          <cell r="AM31">
            <v>9.3999999999999994E-5</v>
          </cell>
          <cell r="AN31">
            <v>9.3999999999999994E-5</v>
          </cell>
          <cell r="AO31">
            <v>9.3999999999999994E-5</v>
          </cell>
          <cell r="AP31">
            <v>6.5499999999999998E-4</v>
          </cell>
          <cell r="AQ31">
            <v>6.5499999999999998E-4</v>
          </cell>
          <cell r="AR31">
            <v>6.5499999999999998E-4</v>
          </cell>
          <cell r="AS31">
            <v>6.5499999999999998E-4</v>
          </cell>
          <cell r="AT31">
            <v>6.5499999999999998E-4</v>
          </cell>
          <cell r="AU31">
            <v>8.0999999999999996E-4</v>
          </cell>
          <cell r="AV31">
            <v>8.0999999999999996E-4</v>
          </cell>
          <cell r="AW31">
            <v>8.0999999999999996E-4</v>
          </cell>
          <cell r="AX31">
            <v>8.0999999999999996E-4</v>
          </cell>
          <cell r="AY31">
            <v>8.0999999999999996E-4</v>
          </cell>
          <cell r="AZ31">
            <v>8.8400000000000002E-4</v>
          </cell>
          <cell r="BA31">
            <v>8.8400000000000002E-4</v>
          </cell>
          <cell r="BB31">
            <v>8.8400000000000002E-4</v>
          </cell>
          <cell r="BC31">
            <v>8.8400000000000002E-4</v>
          </cell>
          <cell r="BD31">
            <v>8.8400000000000002E-4</v>
          </cell>
          <cell r="BE31">
            <v>9.2599999999999996E-4</v>
          </cell>
          <cell r="BF31">
            <v>9.2599999999999996E-4</v>
          </cell>
          <cell r="BG31">
            <v>9.2599999999999996E-4</v>
          </cell>
          <cell r="BH31">
            <v>9.2599999999999996E-4</v>
          </cell>
          <cell r="BI31">
            <v>9.2599999999999996E-4</v>
          </cell>
          <cell r="BJ31">
            <v>9.7099999999999997E-4</v>
          </cell>
          <cell r="BK31">
            <v>9.7099999999999997E-4</v>
          </cell>
          <cell r="BL31">
            <v>9.7099999999999997E-4</v>
          </cell>
          <cell r="BM31">
            <v>9.7099999999999997E-4</v>
          </cell>
          <cell r="BN31">
            <v>9.7099999999999997E-4</v>
          </cell>
          <cell r="BO31">
            <v>9.3800000000000003E-4</v>
          </cell>
          <cell r="BP31">
            <v>9.3800000000000003E-4</v>
          </cell>
          <cell r="BQ31">
            <v>9.3800000000000003E-4</v>
          </cell>
          <cell r="BR31">
            <v>9.3800000000000003E-4</v>
          </cell>
          <cell r="BS31">
            <v>9.3800000000000003E-4</v>
          </cell>
          <cell r="BT31">
            <v>8.3100000000000003E-4</v>
          </cell>
          <cell r="BU31">
            <v>8.3100000000000003E-4</v>
          </cell>
          <cell r="BV31">
            <v>8.3100000000000003E-4</v>
          </cell>
          <cell r="BW31">
            <v>8.3100000000000003E-4</v>
          </cell>
          <cell r="BX31">
            <v>8.3100000000000003E-4</v>
          </cell>
          <cell r="BY31">
            <v>6.3500000000000004E-4</v>
          </cell>
          <cell r="BZ31">
            <v>6.3500000000000004E-4</v>
          </cell>
          <cell r="CA31">
            <v>6.3500000000000004E-4</v>
          </cell>
          <cell r="CB31">
            <v>6.3500000000000004E-4</v>
          </cell>
          <cell r="CC31">
            <v>6.3500000000000004E-4</v>
          </cell>
          <cell r="CD31">
            <v>6.3500000000000004E-4</v>
          </cell>
          <cell r="CE31">
            <v>6.3500000000000004E-4</v>
          </cell>
          <cell r="CF31">
            <v>6.3500000000000004E-4</v>
          </cell>
          <cell r="CG31">
            <v>6.3500000000000004E-4</v>
          </cell>
          <cell r="CH31">
            <v>6.3500000000000004E-4</v>
          </cell>
          <cell r="CI31">
            <v>6.3500000000000004E-4</v>
          </cell>
          <cell r="CJ31">
            <v>6.3500000000000004E-4</v>
          </cell>
          <cell r="CK31">
            <v>6.3500000000000004E-4</v>
          </cell>
          <cell r="CL31">
            <v>6.3500000000000004E-4</v>
          </cell>
          <cell r="CM31">
            <v>6.3500000000000004E-4</v>
          </cell>
          <cell r="CN31">
            <v>6.3500000000000004E-4</v>
          </cell>
          <cell r="CO31">
            <v>6.3500000000000004E-4</v>
          </cell>
          <cell r="CP31">
            <v>6.3500000000000004E-4</v>
          </cell>
          <cell r="CQ31">
            <v>6.3500000000000004E-4</v>
          </cell>
          <cell r="CR31">
            <v>6.3500000000000004E-4</v>
          </cell>
          <cell r="CS31">
            <v>6.3500000000000004E-4</v>
          </cell>
          <cell r="CT31">
            <v>6.3500000000000004E-4</v>
          </cell>
          <cell r="CU31">
            <v>6.3500000000000004E-4</v>
          </cell>
          <cell r="CV31">
            <v>6.3500000000000004E-4</v>
          </cell>
          <cell r="CW31">
            <v>6.3500000000000004E-4</v>
          </cell>
        </row>
        <row r="32">
          <cell r="A32" t="str">
            <v>CANADA</v>
          </cell>
          <cell r="B32" t="e">
            <v>#VALUE!</v>
          </cell>
          <cell r="C32" t="e">
            <v>#VALUE!</v>
          </cell>
          <cell r="D32" t="e">
            <v>#VALUE!</v>
          </cell>
          <cell r="E32" t="e">
            <v>#VALUE!</v>
          </cell>
          <cell r="F32" t="e">
            <v>#VALUE!</v>
          </cell>
          <cell r="G32" t="e">
            <v>#VALUE!</v>
          </cell>
          <cell r="H32" t="e">
            <v>#VALUE!</v>
          </cell>
          <cell r="I32" t="e">
            <v>#VALUE!</v>
          </cell>
          <cell r="J32" t="e">
            <v>#VALUE!</v>
          </cell>
          <cell r="K32" t="e">
            <v>#VALUE!</v>
          </cell>
          <cell r="L32" t="e">
            <v>#VALUE!</v>
          </cell>
          <cell r="M32" t="e">
            <v>#VALUE!</v>
          </cell>
          <cell r="N32" t="e">
            <v>#VALUE!</v>
          </cell>
          <cell r="O32" t="e">
            <v>#VALUE!</v>
          </cell>
          <cell r="P32" t="e">
            <v>#VALUE!</v>
          </cell>
          <cell r="Q32">
            <v>6.8999999999999997E-5</v>
          </cell>
          <cell r="R32">
            <v>6.8999999999999997E-5</v>
          </cell>
          <cell r="S32">
            <v>6.8999999999999997E-5</v>
          </cell>
          <cell r="T32">
            <v>6.8999999999999997E-5</v>
          </cell>
          <cell r="U32">
            <v>6.8999999999999997E-5</v>
          </cell>
          <cell r="V32">
            <v>6.8999999999999997E-5</v>
          </cell>
          <cell r="W32">
            <v>6.8999999999999997E-5</v>
          </cell>
          <cell r="X32">
            <v>6.8999999999999997E-5</v>
          </cell>
          <cell r="Y32">
            <v>6.8999999999999997E-5</v>
          </cell>
          <cell r="Z32">
            <v>6.8999999999999997E-5</v>
          </cell>
          <cell r="AA32">
            <v>6.8999999999999997E-5</v>
          </cell>
          <cell r="AB32">
            <v>6.8999999999999997E-5</v>
          </cell>
          <cell r="AC32">
            <v>6.8999999999999997E-5</v>
          </cell>
          <cell r="AD32">
            <v>6.8999999999999997E-5</v>
          </cell>
          <cell r="AE32">
            <v>6.8999999999999997E-5</v>
          </cell>
          <cell r="AF32">
            <v>6.8999999999999997E-5</v>
          </cell>
          <cell r="AG32">
            <v>6.8999999999999997E-5</v>
          </cell>
          <cell r="AH32">
            <v>6.8999999999999997E-5</v>
          </cell>
          <cell r="AI32">
            <v>6.8999999999999997E-5</v>
          </cell>
          <cell r="AJ32">
            <v>6.8999999999999997E-5</v>
          </cell>
          <cell r="AK32">
            <v>6.8999999999999997E-5</v>
          </cell>
          <cell r="AL32">
            <v>6.8999999999999997E-5</v>
          </cell>
          <cell r="AM32">
            <v>6.8999999999999997E-5</v>
          </cell>
          <cell r="AN32">
            <v>6.8999999999999997E-5</v>
          </cell>
          <cell r="AO32">
            <v>6.8999999999999997E-5</v>
          </cell>
          <cell r="AP32">
            <v>1.35E-4</v>
          </cell>
          <cell r="AQ32">
            <v>1.35E-4</v>
          </cell>
          <cell r="AR32">
            <v>1.35E-4</v>
          </cell>
          <cell r="AS32">
            <v>1.35E-4</v>
          </cell>
          <cell r="AT32">
            <v>1.35E-4</v>
          </cell>
          <cell r="AU32">
            <v>1.2899999999999999E-4</v>
          </cell>
          <cell r="AV32">
            <v>1.2899999999999999E-4</v>
          </cell>
          <cell r="AW32">
            <v>1.2899999999999999E-4</v>
          </cell>
          <cell r="AX32">
            <v>1.2899999999999999E-4</v>
          </cell>
          <cell r="AY32">
            <v>1.2899999999999999E-4</v>
          </cell>
          <cell r="AZ32">
            <v>1.17E-4</v>
          </cell>
          <cell r="BA32">
            <v>1.17E-4</v>
          </cell>
          <cell r="BB32">
            <v>1.17E-4</v>
          </cell>
          <cell r="BC32">
            <v>1.17E-4</v>
          </cell>
          <cell r="BD32">
            <v>1.17E-4</v>
          </cell>
          <cell r="BE32">
            <v>1.0900000000000001E-4</v>
          </cell>
          <cell r="BF32">
            <v>1.0900000000000001E-4</v>
          </cell>
          <cell r="BG32">
            <v>1.0900000000000001E-4</v>
          </cell>
          <cell r="BH32">
            <v>1.0900000000000001E-4</v>
          </cell>
          <cell r="BI32">
            <v>1.0900000000000001E-4</v>
          </cell>
          <cell r="BJ32">
            <v>1.03E-4</v>
          </cell>
          <cell r="BK32">
            <v>1.03E-4</v>
          </cell>
          <cell r="BL32">
            <v>1.03E-4</v>
          </cell>
          <cell r="BM32">
            <v>1.03E-4</v>
          </cell>
          <cell r="BN32">
            <v>1.03E-4</v>
          </cell>
          <cell r="BO32">
            <v>9.7999999999999997E-5</v>
          </cell>
          <cell r="BP32">
            <v>9.7999999999999997E-5</v>
          </cell>
          <cell r="BQ32">
            <v>9.7999999999999997E-5</v>
          </cell>
          <cell r="BR32">
            <v>9.7999999999999997E-5</v>
          </cell>
          <cell r="BS32">
            <v>9.7999999999999997E-5</v>
          </cell>
          <cell r="BT32">
            <v>9.6000000000000002E-5</v>
          </cell>
          <cell r="BU32">
            <v>9.6000000000000002E-5</v>
          </cell>
          <cell r="BV32">
            <v>9.6000000000000002E-5</v>
          </cell>
          <cell r="BW32">
            <v>9.6000000000000002E-5</v>
          </cell>
          <cell r="BX32">
            <v>9.6000000000000002E-5</v>
          </cell>
          <cell r="BY32">
            <v>9.7999999999999997E-5</v>
          </cell>
          <cell r="BZ32">
            <v>9.7999999999999997E-5</v>
          </cell>
          <cell r="CA32">
            <v>9.7999999999999997E-5</v>
          </cell>
          <cell r="CB32">
            <v>9.7999999999999997E-5</v>
          </cell>
          <cell r="CC32">
            <v>9.7999999999999997E-5</v>
          </cell>
          <cell r="CD32">
            <v>9.7999999999999997E-5</v>
          </cell>
          <cell r="CE32">
            <v>9.7999999999999997E-5</v>
          </cell>
          <cell r="CF32">
            <v>9.7999999999999997E-5</v>
          </cell>
          <cell r="CG32">
            <v>9.7999999999999997E-5</v>
          </cell>
          <cell r="CH32">
            <v>9.7999999999999997E-5</v>
          </cell>
          <cell r="CI32">
            <v>9.7999999999999997E-5</v>
          </cell>
          <cell r="CJ32">
            <v>9.7999999999999997E-5</v>
          </cell>
          <cell r="CK32">
            <v>9.7999999999999997E-5</v>
          </cell>
          <cell r="CL32">
            <v>9.7999999999999997E-5</v>
          </cell>
          <cell r="CM32">
            <v>9.7999999999999997E-5</v>
          </cell>
          <cell r="CN32">
            <v>9.7999999999999997E-5</v>
          </cell>
          <cell r="CO32">
            <v>9.7999999999999997E-5</v>
          </cell>
          <cell r="CP32">
            <v>9.7999999999999997E-5</v>
          </cell>
          <cell r="CQ32">
            <v>9.7999999999999997E-5</v>
          </cell>
          <cell r="CR32">
            <v>9.7999999999999997E-5</v>
          </cell>
          <cell r="CS32">
            <v>9.7999999999999997E-5</v>
          </cell>
          <cell r="CT32">
            <v>9.7999999999999997E-5</v>
          </cell>
          <cell r="CU32">
            <v>9.7999999999999997E-5</v>
          </cell>
          <cell r="CV32">
            <v>9.7999999999999997E-5</v>
          </cell>
          <cell r="CW32">
            <v>9.7999999999999997E-5</v>
          </cell>
        </row>
        <row r="33">
          <cell r="A33" t="str">
            <v>CAPE VERDE</v>
          </cell>
          <cell r="B33" t="e">
            <v>#VALUE!</v>
          </cell>
          <cell r="C33" t="e">
            <v>#VALUE!</v>
          </cell>
          <cell r="D33" t="e">
            <v>#VALUE!</v>
          </cell>
          <cell r="E33" t="e">
            <v>#VALUE!</v>
          </cell>
          <cell r="F33" t="e">
            <v>#VALUE!</v>
          </cell>
          <cell r="G33" t="e">
            <v>#VALUE!</v>
          </cell>
          <cell r="H33" t="e">
            <v>#VALUE!</v>
          </cell>
          <cell r="I33" t="e">
            <v>#VALUE!</v>
          </cell>
          <cell r="J33" t="e">
            <v>#VALUE!</v>
          </cell>
          <cell r="K33" t="e">
            <v>#VALUE!</v>
          </cell>
          <cell r="L33" t="e">
            <v>#VALUE!</v>
          </cell>
          <cell r="M33" t="e">
            <v>#VALUE!</v>
          </cell>
          <cell r="N33" t="e">
            <v>#VALUE!</v>
          </cell>
          <cell r="O33" t="e">
            <v>#VALUE!</v>
          </cell>
          <cell r="P33" t="e">
            <v>#VALUE!</v>
          </cell>
          <cell r="Q33">
            <v>6.3999999999999997E-5</v>
          </cell>
          <cell r="R33">
            <v>6.3999999999999997E-5</v>
          </cell>
          <cell r="S33">
            <v>6.3999999999999997E-5</v>
          </cell>
          <cell r="T33">
            <v>6.3999999999999997E-5</v>
          </cell>
          <cell r="U33">
            <v>6.3999999999999997E-5</v>
          </cell>
          <cell r="V33">
            <v>6.3999999999999997E-5</v>
          </cell>
          <cell r="W33">
            <v>6.3999999999999997E-5</v>
          </cell>
          <cell r="X33">
            <v>6.3999999999999997E-5</v>
          </cell>
          <cell r="Y33">
            <v>6.3999999999999997E-5</v>
          </cell>
          <cell r="Z33">
            <v>6.3999999999999997E-5</v>
          </cell>
          <cell r="AA33">
            <v>6.3999999999999997E-5</v>
          </cell>
          <cell r="AB33">
            <v>6.3999999999999997E-5</v>
          </cell>
          <cell r="AC33">
            <v>6.3999999999999997E-5</v>
          </cell>
          <cell r="AD33">
            <v>6.3999999999999997E-5</v>
          </cell>
          <cell r="AE33">
            <v>6.3999999999999997E-5</v>
          </cell>
          <cell r="AF33">
            <v>6.3999999999999997E-5</v>
          </cell>
          <cell r="AG33">
            <v>6.3999999999999997E-5</v>
          </cell>
          <cell r="AH33">
            <v>6.3999999999999997E-5</v>
          </cell>
          <cell r="AI33">
            <v>6.3999999999999997E-5</v>
          </cell>
          <cell r="AJ33">
            <v>6.3999999999999997E-5</v>
          </cell>
          <cell r="AK33">
            <v>6.3999999999999997E-5</v>
          </cell>
          <cell r="AL33">
            <v>6.3999999999999997E-5</v>
          </cell>
          <cell r="AM33">
            <v>6.3999999999999997E-5</v>
          </cell>
          <cell r="AN33">
            <v>6.3999999999999997E-5</v>
          </cell>
          <cell r="AO33">
            <v>6.3999999999999997E-5</v>
          </cell>
          <cell r="AP33">
            <v>3.9300000000000001E-4</v>
          </cell>
          <cell r="AQ33">
            <v>3.9300000000000001E-4</v>
          </cell>
          <cell r="AR33">
            <v>3.9300000000000001E-4</v>
          </cell>
          <cell r="AS33">
            <v>3.9300000000000001E-4</v>
          </cell>
          <cell r="AT33">
            <v>3.9300000000000001E-4</v>
          </cell>
          <cell r="AU33">
            <v>5.9900000000000003E-4</v>
          </cell>
          <cell r="AV33">
            <v>5.9900000000000003E-4</v>
          </cell>
          <cell r="AW33">
            <v>5.9900000000000003E-4</v>
          </cell>
          <cell r="AX33">
            <v>5.9900000000000003E-4</v>
          </cell>
          <cell r="AY33">
            <v>5.9900000000000003E-4</v>
          </cell>
          <cell r="AZ33">
            <v>7.18E-4</v>
          </cell>
          <cell r="BA33">
            <v>7.18E-4</v>
          </cell>
          <cell r="BB33">
            <v>7.18E-4</v>
          </cell>
          <cell r="BC33">
            <v>7.18E-4</v>
          </cell>
          <cell r="BD33">
            <v>7.18E-4</v>
          </cell>
          <cell r="BE33">
            <v>7.9299999999999998E-4</v>
          </cell>
          <cell r="BF33">
            <v>7.9299999999999998E-4</v>
          </cell>
          <cell r="BG33">
            <v>7.9299999999999998E-4</v>
          </cell>
          <cell r="BH33">
            <v>7.9299999999999998E-4</v>
          </cell>
          <cell r="BI33">
            <v>7.9299999999999998E-4</v>
          </cell>
          <cell r="BJ33">
            <v>1.049E-3</v>
          </cell>
          <cell r="BK33">
            <v>1.049E-3</v>
          </cell>
          <cell r="BL33">
            <v>1.049E-3</v>
          </cell>
          <cell r="BM33">
            <v>1.049E-3</v>
          </cell>
          <cell r="BN33">
            <v>1.049E-3</v>
          </cell>
          <cell r="BO33">
            <v>1.1429999999999999E-3</v>
          </cell>
          <cell r="BP33">
            <v>1.1429999999999999E-3</v>
          </cell>
          <cell r="BQ33">
            <v>1.1429999999999999E-3</v>
          </cell>
          <cell r="BR33">
            <v>1.1429999999999999E-3</v>
          </cell>
          <cell r="BS33">
            <v>1.1429999999999999E-3</v>
          </cell>
          <cell r="BT33">
            <v>1.0059999999999999E-3</v>
          </cell>
          <cell r="BU33">
            <v>1.0059999999999999E-3</v>
          </cell>
          <cell r="BV33">
            <v>1.0059999999999999E-3</v>
          </cell>
          <cell r="BW33">
            <v>1.0059999999999999E-3</v>
          </cell>
          <cell r="BX33">
            <v>1.0059999999999999E-3</v>
          </cell>
          <cell r="BY33">
            <v>2.1310000000000001E-3</v>
          </cell>
          <cell r="BZ33">
            <v>2.1310000000000001E-3</v>
          </cell>
          <cell r="CA33">
            <v>2.1310000000000001E-3</v>
          </cell>
          <cell r="CB33">
            <v>2.1310000000000001E-3</v>
          </cell>
          <cell r="CC33">
            <v>2.1310000000000001E-3</v>
          </cell>
          <cell r="CD33">
            <v>2.1310000000000001E-3</v>
          </cell>
          <cell r="CE33">
            <v>2.1310000000000001E-3</v>
          </cell>
          <cell r="CF33">
            <v>2.1310000000000001E-3</v>
          </cell>
          <cell r="CG33">
            <v>2.1310000000000001E-3</v>
          </cell>
          <cell r="CH33">
            <v>2.1310000000000001E-3</v>
          </cell>
          <cell r="CI33">
            <v>2.1310000000000001E-3</v>
          </cell>
          <cell r="CJ33">
            <v>2.1310000000000001E-3</v>
          </cell>
          <cell r="CK33">
            <v>2.1310000000000001E-3</v>
          </cell>
          <cell r="CL33">
            <v>2.1310000000000001E-3</v>
          </cell>
          <cell r="CM33">
            <v>2.1310000000000001E-3</v>
          </cell>
          <cell r="CN33">
            <v>2.1310000000000001E-3</v>
          </cell>
          <cell r="CO33">
            <v>2.1310000000000001E-3</v>
          </cell>
          <cell r="CP33">
            <v>2.1310000000000001E-3</v>
          </cell>
          <cell r="CQ33">
            <v>2.1310000000000001E-3</v>
          </cell>
          <cell r="CR33">
            <v>2.1310000000000001E-3</v>
          </cell>
          <cell r="CS33">
            <v>2.1310000000000001E-3</v>
          </cell>
          <cell r="CT33">
            <v>2.1310000000000001E-3</v>
          </cell>
          <cell r="CU33">
            <v>2.1310000000000001E-3</v>
          </cell>
          <cell r="CV33">
            <v>2.1310000000000001E-3</v>
          </cell>
          <cell r="CW33">
            <v>2.1310000000000001E-3</v>
          </cell>
        </row>
        <row r="34">
          <cell r="A34" t="str">
            <v>CENTRAL AFRICAN REPUBLIC</v>
          </cell>
          <cell r="B34" t="e">
            <v>#VALUE!</v>
          </cell>
          <cell r="C34" t="e">
            <v>#VALUE!</v>
          </cell>
          <cell r="D34" t="e">
            <v>#VALUE!</v>
          </cell>
          <cell r="E34" t="e">
            <v>#VALUE!</v>
          </cell>
          <cell r="F34" t="e">
            <v>#VALUE!</v>
          </cell>
          <cell r="G34" t="e">
            <v>#VALUE!</v>
          </cell>
          <cell r="H34" t="e">
            <v>#VALUE!</v>
          </cell>
          <cell r="I34" t="e">
            <v>#VALUE!</v>
          </cell>
          <cell r="J34" t="e">
            <v>#VALUE!</v>
          </cell>
          <cell r="K34" t="e">
            <v>#VALUE!</v>
          </cell>
          <cell r="L34" t="e">
            <v>#VALUE!</v>
          </cell>
          <cell r="M34" t="e">
            <v>#VALUE!</v>
          </cell>
          <cell r="N34" t="e">
            <v>#VALUE!</v>
          </cell>
          <cell r="O34" t="e">
            <v>#VALUE!</v>
          </cell>
          <cell r="P34" t="e">
            <v>#VALUE!</v>
          </cell>
          <cell r="Q34">
            <v>3.8000000000000002E-5</v>
          </cell>
          <cell r="R34">
            <v>3.8000000000000002E-5</v>
          </cell>
          <cell r="S34">
            <v>3.8000000000000002E-5</v>
          </cell>
          <cell r="T34">
            <v>3.8000000000000002E-5</v>
          </cell>
          <cell r="U34">
            <v>3.8000000000000002E-5</v>
          </cell>
          <cell r="V34">
            <v>3.8000000000000002E-5</v>
          </cell>
          <cell r="W34">
            <v>3.8000000000000002E-5</v>
          </cell>
          <cell r="X34">
            <v>3.8000000000000002E-5</v>
          </cell>
          <cell r="Y34">
            <v>3.8000000000000002E-5</v>
          </cell>
          <cell r="Z34">
            <v>3.8000000000000002E-5</v>
          </cell>
          <cell r="AA34">
            <v>3.8000000000000002E-5</v>
          </cell>
          <cell r="AB34">
            <v>3.8000000000000002E-5</v>
          </cell>
          <cell r="AC34">
            <v>3.8000000000000002E-5</v>
          </cell>
          <cell r="AD34">
            <v>3.8000000000000002E-5</v>
          </cell>
          <cell r="AE34">
            <v>3.8000000000000002E-5</v>
          </cell>
          <cell r="AF34">
            <v>3.8000000000000002E-5</v>
          </cell>
          <cell r="AG34">
            <v>3.8000000000000002E-5</v>
          </cell>
          <cell r="AH34">
            <v>3.8000000000000002E-5</v>
          </cell>
          <cell r="AI34">
            <v>3.8000000000000002E-5</v>
          </cell>
          <cell r="AJ34">
            <v>3.8000000000000002E-5</v>
          </cell>
          <cell r="AK34">
            <v>3.8000000000000002E-5</v>
          </cell>
          <cell r="AL34">
            <v>3.8000000000000002E-5</v>
          </cell>
          <cell r="AM34">
            <v>3.8000000000000002E-5</v>
          </cell>
          <cell r="AN34">
            <v>3.8000000000000002E-5</v>
          </cell>
          <cell r="AO34">
            <v>3.8000000000000002E-5</v>
          </cell>
          <cell r="AP34">
            <v>3.1700000000000001E-4</v>
          </cell>
          <cell r="AQ34">
            <v>3.1700000000000001E-4</v>
          </cell>
          <cell r="AR34">
            <v>3.1700000000000001E-4</v>
          </cell>
          <cell r="AS34">
            <v>3.1700000000000001E-4</v>
          </cell>
          <cell r="AT34">
            <v>3.1700000000000001E-4</v>
          </cell>
          <cell r="AU34">
            <v>4.4900000000000002E-4</v>
          </cell>
          <cell r="AV34">
            <v>4.4900000000000002E-4</v>
          </cell>
          <cell r="AW34">
            <v>4.4900000000000002E-4</v>
          </cell>
          <cell r="AX34">
            <v>4.4900000000000002E-4</v>
          </cell>
          <cell r="AY34">
            <v>4.4900000000000002E-4</v>
          </cell>
          <cell r="AZ34">
            <v>6.2200000000000005E-4</v>
          </cell>
          <cell r="BA34">
            <v>6.2200000000000005E-4</v>
          </cell>
          <cell r="BB34">
            <v>6.2200000000000005E-4</v>
          </cell>
          <cell r="BC34">
            <v>6.2200000000000005E-4</v>
          </cell>
          <cell r="BD34">
            <v>6.2200000000000005E-4</v>
          </cell>
          <cell r="BE34">
            <v>7.7999999999999999E-4</v>
          </cell>
          <cell r="BF34">
            <v>7.7999999999999999E-4</v>
          </cell>
          <cell r="BG34">
            <v>7.7999999999999999E-4</v>
          </cell>
          <cell r="BH34">
            <v>7.7999999999999999E-4</v>
          </cell>
          <cell r="BI34">
            <v>7.7999999999999999E-4</v>
          </cell>
          <cell r="BJ34">
            <v>8.8400000000000002E-4</v>
          </cell>
          <cell r="BK34">
            <v>8.8400000000000002E-4</v>
          </cell>
          <cell r="BL34">
            <v>8.8400000000000002E-4</v>
          </cell>
          <cell r="BM34">
            <v>8.8400000000000002E-4</v>
          </cell>
          <cell r="BN34">
            <v>8.8400000000000002E-4</v>
          </cell>
          <cell r="BO34">
            <v>8.8599999999999996E-4</v>
          </cell>
          <cell r="BP34">
            <v>8.8599999999999996E-4</v>
          </cell>
          <cell r="BQ34">
            <v>8.8599999999999996E-4</v>
          </cell>
          <cell r="BR34">
            <v>8.8599999999999996E-4</v>
          </cell>
          <cell r="BS34">
            <v>8.8599999999999996E-4</v>
          </cell>
          <cell r="BT34">
            <v>7.5299999999999998E-4</v>
          </cell>
          <cell r="BU34">
            <v>7.5299999999999998E-4</v>
          </cell>
          <cell r="BV34">
            <v>7.5299999999999998E-4</v>
          </cell>
          <cell r="BW34">
            <v>7.5299999999999998E-4</v>
          </cell>
          <cell r="BX34">
            <v>7.5299999999999998E-4</v>
          </cell>
          <cell r="BY34">
            <v>5.4500000000000002E-4</v>
          </cell>
          <cell r="BZ34">
            <v>5.4500000000000002E-4</v>
          </cell>
          <cell r="CA34">
            <v>5.4500000000000002E-4</v>
          </cell>
          <cell r="CB34">
            <v>5.4500000000000002E-4</v>
          </cell>
          <cell r="CC34">
            <v>5.4500000000000002E-4</v>
          </cell>
          <cell r="CD34">
            <v>5.4500000000000002E-4</v>
          </cell>
          <cell r="CE34">
            <v>5.4500000000000002E-4</v>
          </cell>
          <cell r="CF34">
            <v>5.4500000000000002E-4</v>
          </cell>
          <cell r="CG34">
            <v>5.4500000000000002E-4</v>
          </cell>
          <cell r="CH34">
            <v>5.4500000000000002E-4</v>
          </cell>
          <cell r="CI34">
            <v>5.4500000000000002E-4</v>
          </cell>
          <cell r="CJ34">
            <v>5.4500000000000002E-4</v>
          </cell>
          <cell r="CK34">
            <v>5.4500000000000002E-4</v>
          </cell>
          <cell r="CL34">
            <v>5.4500000000000002E-4</v>
          </cell>
          <cell r="CM34">
            <v>5.4500000000000002E-4</v>
          </cell>
          <cell r="CN34">
            <v>5.4500000000000002E-4</v>
          </cell>
          <cell r="CO34">
            <v>5.4500000000000002E-4</v>
          </cell>
          <cell r="CP34">
            <v>5.4500000000000002E-4</v>
          </cell>
          <cell r="CQ34">
            <v>5.4500000000000002E-4</v>
          </cell>
          <cell r="CR34">
            <v>5.4500000000000002E-4</v>
          </cell>
          <cell r="CS34">
            <v>5.4500000000000002E-4</v>
          </cell>
          <cell r="CT34">
            <v>5.4500000000000002E-4</v>
          </cell>
          <cell r="CU34">
            <v>5.4500000000000002E-4</v>
          </cell>
          <cell r="CV34">
            <v>5.4500000000000002E-4</v>
          </cell>
          <cell r="CW34">
            <v>5.4500000000000002E-4</v>
          </cell>
        </row>
        <row r="35">
          <cell r="A35" t="str">
            <v>CHAD</v>
          </cell>
          <cell r="B35" t="e">
            <v>#VALUE!</v>
          </cell>
          <cell r="C35" t="e">
            <v>#VALUE!</v>
          </cell>
          <cell r="D35" t="e">
            <v>#VALUE!</v>
          </cell>
          <cell r="E35" t="e">
            <v>#VALUE!</v>
          </cell>
          <cell r="F35" t="e">
            <v>#VALUE!</v>
          </cell>
          <cell r="G35" t="e">
            <v>#VALUE!</v>
          </cell>
          <cell r="H35" t="e">
            <v>#VALUE!</v>
          </cell>
          <cell r="I35" t="e">
            <v>#VALUE!</v>
          </cell>
          <cell r="J35" t="e">
            <v>#VALUE!</v>
          </cell>
          <cell r="K35" t="e">
            <v>#VALUE!</v>
          </cell>
          <cell r="L35" t="e">
            <v>#VALUE!</v>
          </cell>
          <cell r="M35" t="e">
            <v>#VALUE!</v>
          </cell>
          <cell r="N35" t="e">
            <v>#VALUE!</v>
          </cell>
          <cell r="O35" t="e">
            <v>#VALUE!</v>
          </cell>
          <cell r="P35" t="e">
            <v>#VALUE!</v>
          </cell>
          <cell r="Q35">
            <v>4.5000000000000003E-5</v>
          </cell>
          <cell r="R35">
            <v>4.5000000000000003E-5</v>
          </cell>
          <cell r="S35">
            <v>4.5000000000000003E-5</v>
          </cell>
          <cell r="T35">
            <v>4.5000000000000003E-5</v>
          </cell>
          <cell r="U35">
            <v>4.5000000000000003E-5</v>
          </cell>
          <cell r="V35">
            <v>4.5000000000000003E-5</v>
          </cell>
          <cell r="W35">
            <v>4.5000000000000003E-5</v>
          </cell>
          <cell r="X35">
            <v>4.5000000000000003E-5</v>
          </cell>
          <cell r="Y35">
            <v>4.5000000000000003E-5</v>
          </cell>
          <cell r="Z35">
            <v>4.5000000000000003E-5</v>
          </cell>
          <cell r="AA35">
            <v>4.5000000000000003E-5</v>
          </cell>
          <cell r="AB35">
            <v>4.5000000000000003E-5</v>
          </cell>
          <cell r="AC35">
            <v>4.5000000000000003E-5</v>
          </cell>
          <cell r="AD35">
            <v>4.5000000000000003E-5</v>
          </cell>
          <cell r="AE35">
            <v>4.5000000000000003E-5</v>
          </cell>
          <cell r="AF35">
            <v>4.5000000000000003E-5</v>
          </cell>
          <cell r="AG35">
            <v>4.5000000000000003E-5</v>
          </cell>
          <cell r="AH35">
            <v>4.5000000000000003E-5</v>
          </cell>
          <cell r="AI35">
            <v>4.5000000000000003E-5</v>
          </cell>
          <cell r="AJ35">
            <v>4.5000000000000003E-5</v>
          </cell>
          <cell r="AK35">
            <v>4.5000000000000003E-5</v>
          </cell>
          <cell r="AL35">
            <v>4.5000000000000003E-5</v>
          </cell>
          <cell r="AM35">
            <v>4.5000000000000003E-5</v>
          </cell>
          <cell r="AN35">
            <v>4.5000000000000003E-5</v>
          </cell>
          <cell r="AO35">
            <v>4.5000000000000003E-5</v>
          </cell>
          <cell r="AP35">
            <v>3.2200000000000002E-4</v>
          </cell>
          <cell r="AQ35">
            <v>3.2200000000000002E-4</v>
          </cell>
          <cell r="AR35">
            <v>3.2200000000000002E-4</v>
          </cell>
          <cell r="AS35">
            <v>3.2200000000000002E-4</v>
          </cell>
          <cell r="AT35">
            <v>3.2200000000000002E-4</v>
          </cell>
          <cell r="AU35">
            <v>4.37E-4</v>
          </cell>
          <cell r="AV35">
            <v>4.37E-4</v>
          </cell>
          <cell r="AW35">
            <v>4.37E-4</v>
          </cell>
          <cell r="AX35">
            <v>4.37E-4</v>
          </cell>
          <cell r="AY35">
            <v>4.37E-4</v>
          </cell>
          <cell r="AZ35">
            <v>5.2800000000000004E-4</v>
          </cell>
          <cell r="BA35">
            <v>5.2800000000000004E-4</v>
          </cell>
          <cell r="BB35">
            <v>5.2800000000000004E-4</v>
          </cell>
          <cell r="BC35">
            <v>5.2800000000000004E-4</v>
          </cell>
          <cell r="BD35">
            <v>5.2800000000000004E-4</v>
          </cell>
          <cell r="BE35">
            <v>6.1700000000000004E-4</v>
          </cell>
          <cell r="BF35">
            <v>6.1700000000000004E-4</v>
          </cell>
          <cell r="BG35">
            <v>6.1700000000000004E-4</v>
          </cell>
          <cell r="BH35">
            <v>6.1700000000000004E-4</v>
          </cell>
          <cell r="BI35">
            <v>6.1700000000000004E-4</v>
          </cell>
          <cell r="BJ35">
            <v>6.8599999999999998E-4</v>
          </cell>
          <cell r="BK35">
            <v>6.8599999999999998E-4</v>
          </cell>
          <cell r="BL35">
            <v>6.8599999999999998E-4</v>
          </cell>
          <cell r="BM35">
            <v>6.8599999999999998E-4</v>
          </cell>
          <cell r="BN35">
            <v>6.8599999999999998E-4</v>
          </cell>
          <cell r="BO35">
            <v>7.1599999999999995E-4</v>
          </cell>
          <cell r="BP35">
            <v>7.1599999999999995E-4</v>
          </cell>
          <cell r="BQ35">
            <v>7.1599999999999995E-4</v>
          </cell>
          <cell r="BR35">
            <v>7.1599999999999995E-4</v>
          </cell>
          <cell r="BS35">
            <v>7.1599999999999995E-4</v>
          </cell>
          <cell r="BT35">
            <v>6.9300000000000004E-4</v>
          </cell>
          <cell r="BU35">
            <v>6.9300000000000004E-4</v>
          </cell>
          <cell r="BV35">
            <v>6.9300000000000004E-4</v>
          </cell>
          <cell r="BW35">
            <v>6.9300000000000004E-4</v>
          </cell>
          <cell r="BX35">
            <v>6.9300000000000004E-4</v>
          </cell>
          <cell r="BY35">
            <v>6.0899999999999995E-4</v>
          </cell>
          <cell r="BZ35">
            <v>6.0899999999999995E-4</v>
          </cell>
          <cell r="CA35">
            <v>6.0899999999999995E-4</v>
          </cell>
          <cell r="CB35">
            <v>6.0899999999999995E-4</v>
          </cell>
          <cell r="CC35">
            <v>6.0899999999999995E-4</v>
          </cell>
          <cell r="CD35">
            <v>6.0899999999999995E-4</v>
          </cell>
          <cell r="CE35">
            <v>6.0899999999999995E-4</v>
          </cell>
          <cell r="CF35">
            <v>6.0899999999999995E-4</v>
          </cell>
          <cell r="CG35">
            <v>6.0899999999999995E-4</v>
          </cell>
          <cell r="CH35">
            <v>6.0899999999999995E-4</v>
          </cell>
          <cell r="CI35">
            <v>6.0899999999999995E-4</v>
          </cell>
          <cell r="CJ35">
            <v>6.0899999999999995E-4</v>
          </cell>
          <cell r="CK35">
            <v>6.0899999999999995E-4</v>
          </cell>
          <cell r="CL35">
            <v>6.0899999999999995E-4</v>
          </cell>
          <cell r="CM35">
            <v>6.0899999999999995E-4</v>
          </cell>
          <cell r="CN35">
            <v>6.0899999999999995E-4</v>
          </cell>
          <cell r="CO35">
            <v>6.0899999999999995E-4</v>
          </cell>
          <cell r="CP35">
            <v>6.0899999999999995E-4</v>
          </cell>
          <cell r="CQ35">
            <v>6.0899999999999995E-4</v>
          </cell>
          <cell r="CR35">
            <v>6.0899999999999995E-4</v>
          </cell>
          <cell r="CS35">
            <v>6.0899999999999995E-4</v>
          </cell>
          <cell r="CT35">
            <v>6.0899999999999995E-4</v>
          </cell>
          <cell r="CU35">
            <v>6.0899999999999995E-4</v>
          </cell>
          <cell r="CV35">
            <v>6.0899999999999995E-4</v>
          </cell>
          <cell r="CW35">
            <v>6.0899999999999995E-4</v>
          </cell>
        </row>
        <row r="36">
          <cell r="A36" t="str">
            <v>CHILE</v>
          </cell>
          <cell r="B36">
            <v>9.9999999999999995E-7</v>
          </cell>
          <cell r="C36">
            <v>9.9999999999999995E-7</v>
          </cell>
          <cell r="D36">
            <v>9.9999999999999995E-7</v>
          </cell>
          <cell r="E36">
            <v>9.9999999999999995E-7</v>
          </cell>
          <cell r="F36">
            <v>9.9999999999999995E-7</v>
          </cell>
          <cell r="G36">
            <v>9.9999999999999995E-7</v>
          </cell>
          <cell r="H36">
            <v>9.9999999999999995E-7</v>
          </cell>
          <cell r="I36">
            <v>9.9999999999999995E-7</v>
          </cell>
          <cell r="J36">
            <v>9.9999999999999995E-7</v>
          </cell>
          <cell r="K36">
            <v>9.9999999999999995E-7</v>
          </cell>
          <cell r="L36">
            <v>9.9999999999999995E-7</v>
          </cell>
          <cell r="M36">
            <v>9.9999999999999995E-7</v>
          </cell>
          <cell r="N36">
            <v>9.9999999999999995E-7</v>
          </cell>
          <cell r="O36">
            <v>9.9999999999999995E-7</v>
          </cell>
          <cell r="P36">
            <v>9.9999999999999995E-7</v>
          </cell>
          <cell r="Q36">
            <v>8.2999999999999998E-5</v>
          </cell>
          <cell r="R36">
            <v>8.2999999999999998E-5</v>
          </cell>
          <cell r="S36">
            <v>8.2999999999999998E-5</v>
          </cell>
          <cell r="T36">
            <v>8.2999999999999998E-5</v>
          </cell>
          <cell r="U36">
            <v>8.2999999999999998E-5</v>
          </cell>
          <cell r="V36">
            <v>8.2999999999999998E-5</v>
          </cell>
          <cell r="W36">
            <v>8.2999999999999998E-5</v>
          </cell>
          <cell r="X36">
            <v>8.2999999999999998E-5</v>
          </cell>
          <cell r="Y36">
            <v>8.2999999999999998E-5</v>
          </cell>
          <cell r="Z36">
            <v>8.2999999999999998E-5</v>
          </cell>
          <cell r="AA36">
            <v>8.2999999999999998E-5</v>
          </cell>
          <cell r="AB36">
            <v>8.2999999999999998E-5</v>
          </cell>
          <cell r="AC36">
            <v>8.2999999999999998E-5</v>
          </cell>
          <cell r="AD36">
            <v>8.2999999999999998E-5</v>
          </cell>
          <cell r="AE36">
            <v>8.2999999999999998E-5</v>
          </cell>
          <cell r="AF36">
            <v>8.2999999999999998E-5</v>
          </cell>
          <cell r="AG36">
            <v>8.2999999999999998E-5</v>
          </cell>
          <cell r="AH36">
            <v>8.2999999999999998E-5</v>
          </cell>
          <cell r="AI36">
            <v>8.2999999999999998E-5</v>
          </cell>
          <cell r="AJ36">
            <v>8.2999999999999998E-5</v>
          </cell>
          <cell r="AK36">
            <v>8.2999999999999998E-5</v>
          </cell>
          <cell r="AL36">
            <v>8.2999999999999998E-5</v>
          </cell>
          <cell r="AM36">
            <v>8.2999999999999998E-5</v>
          </cell>
          <cell r="AN36">
            <v>8.2999999999999998E-5</v>
          </cell>
          <cell r="AO36">
            <v>8.2999999999999998E-5</v>
          </cell>
          <cell r="AP36">
            <v>2.23E-4</v>
          </cell>
          <cell r="AQ36">
            <v>2.23E-4</v>
          </cell>
          <cell r="AR36">
            <v>2.23E-4</v>
          </cell>
          <cell r="AS36">
            <v>2.23E-4</v>
          </cell>
          <cell r="AT36">
            <v>2.23E-4</v>
          </cell>
          <cell r="AU36">
            <v>2.32E-4</v>
          </cell>
          <cell r="AV36">
            <v>2.32E-4</v>
          </cell>
          <cell r="AW36">
            <v>2.32E-4</v>
          </cell>
          <cell r="AX36">
            <v>2.32E-4</v>
          </cell>
          <cell r="AY36">
            <v>2.32E-4</v>
          </cell>
          <cell r="AZ36">
            <v>2.5000000000000001E-4</v>
          </cell>
          <cell r="BA36">
            <v>2.5000000000000001E-4</v>
          </cell>
          <cell r="BB36">
            <v>2.5000000000000001E-4</v>
          </cell>
          <cell r="BC36">
            <v>2.5000000000000001E-4</v>
          </cell>
          <cell r="BD36">
            <v>2.5000000000000001E-4</v>
          </cell>
          <cell r="BE36">
            <v>2.8299999999999999E-4</v>
          </cell>
          <cell r="BF36">
            <v>2.8299999999999999E-4</v>
          </cell>
          <cell r="BG36">
            <v>2.8299999999999999E-4</v>
          </cell>
          <cell r="BH36">
            <v>2.8299999999999999E-4</v>
          </cell>
          <cell r="BI36">
            <v>2.8299999999999999E-4</v>
          </cell>
          <cell r="BJ36">
            <v>3.3700000000000001E-4</v>
          </cell>
          <cell r="BK36">
            <v>3.3700000000000001E-4</v>
          </cell>
          <cell r="BL36">
            <v>3.3700000000000001E-4</v>
          </cell>
          <cell r="BM36">
            <v>3.3700000000000001E-4</v>
          </cell>
          <cell r="BN36">
            <v>3.3700000000000001E-4</v>
          </cell>
          <cell r="BO36">
            <v>4.0000000000000002E-4</v>
          </cell>
          <cell r="BP36">
            <v>4.0000000000000002E-4</v>
          </cell>
          <cell r="BQ36">
            <v>4.0000000000000002E-4</v>
          </cell>
          <cell r="BR36">
            <v>4.0000000000000002E-4</v>
          </cell>
          <cell r="BS36">
            <v>4.0000000000000002E-4</v>
          </cell>
          <cell r="BT36">
            <v>4.7199999999999998E-4</v>
          </cell>
          <cell r="BU36">
            <v>4.7199999999999998E-4</v>
          </cell>
          <cell r="BV36">
            <v>4.7199999999999998E-4</v>
          </cell>
          <cell r="BW36">
            <v>4.7199999999999998E-4</v>
          </cell>
          <cell r="BX36">
            <v>4.7199999999999998E-4</v>
          </cell>
          <cell r="BY36">
            <v>5.5800000000000001E-4</v>
          </cell>
          <cell r="BZ36">
            <v>5.5800000000000001E-4</v>
          </cell>
          <cell r="CA36">
            <v>5.5800000000000001E-4</v>
          </cell>
          <cell r="CB36">
            <v>5.5800000000000001E-4</v>
          </cell>
          <cell r="CC36">
            <v>5.5800000000000001E-4</v>
          </cell>
          <cell r="CD36">
            <v>5.5800000000000001E-4</v>
          </cell>
          <cell r="CE36">
            <v>5.5800000000000001E-4</v>
          </cell>
          <cell r="CF36">
            <v>5.5800000000000001E-4</v>
          </cell>
          <cell r="CG36">
            <v>5.5800000000000001E-4</v>
          </cell>
          <cell r="CH36">
            <v>5.5800000000000001E-4</v>
          </cell>
          <cell r="CI36">
            <v>5.5800000000000001E-4</v>
          </cell>
          <cell r="CJ36">
            <v>5.5800000000000001E-4</v>
          </cell>
          <cell r="CK36">
            <v>5.5800000000000001E-4</v>
          </cell>
          <cell r="CL36">
            <v>5.5800000000000001E-4</v>
          </cell>
          <cell r="CM36">
            <v>5.5800000000000001E-4</v>
          </cell>
          <cell r="CN36">
            <v>5.5800000000000001E-4</v>
          </cell>
          <cell r="CO36">
            <v>5.5800000000000001E-4</v>
          </cell>
          <cell r="CP36">
            <v>5.5800000000000001E-4</v>
          </cell>
          <cell r="CQ36">
            <v>5.5800000000000001E-4</v>
          </cell>
          <cell r="CR36">
            <v>5.5800000000000001E-4</v>
          </cell>
          <cell r="CS36">
            <v>5.5800000000000001E-4</v>
          </cell>
          <cell r="CT36">
            <v>5.5800000000000001E-4</v>
          </cell>
          <cell r="CU36">
            <v>5.5800000000000001E-4</v>
          </cell>
          <cell r="CV36">
            <v>5.5800000000000001E-4</v>
          </cell>
          <cell r="CW36">
            <v>5.5800000000000001E-4</v>
          </cell>
        </row>
        <row r="37">
          <cell r="A37" t="str">
            <v>CHINA</v>
          </cell>
          <cell r="B37">
            <v>9.9999999999999995E-7</v>
          </cell>
          <cell r="C37">
            <v>9.9999999999999995E-7</v>
          </cell>
          <cell r="D37">
            <v>9.9999999999999995E-7</v>
          </cell>
          <cell r="E37">
            <v>9.9999999999999995E-7</v>
          </cell>
          <cell r="F37">
            <v>9.9999999999999995E-7</v>
          </cell>
          <cell r="G37">
            <v>9.9999999999999995E-7</v>
          </cell>
          <cell r="H37">
            <v>9.9999999999999995E-7</v>
          </cell>
          <cell r="I37">
            <v>9.9999999999999995E-7</v>
          </cell>
          <cell r="J37">
            <v>9.9999999999999995E-7</v>
          </cell>
          <cell r="K37">
            <v>9.9999999999999995E-7</v>
          </cell>
          <cell r="L37">
            <v>9.9999999999999995E-7</v>
          </cell>
          <cell r="M37">
            <v>9.9999999999999995E-7</v>
          </cell>
          <cell r="N37">
            <v>9.9999999999999995E-7</v>
          </cell>
          <cell r="O37">
            <v>9.9999999999999995E-7</v>
          </cell>
          <cell r="P37">
            <v>9.9999999999999995E-7</v>
          </cell>
          <cell r="Q37">
            <v>6.7000000000000002E-5</v>
          </cell>
          <cell r="R37">
            <v>6.7000000000000002E-5</v>
          </cell>
          <cell r="S37">
            <v>6.7000000000000002E-5</v>
          </cell>
          <cell r="T37">
            <v>6.7000000000000002E-5</v>
          </cell>
          <cell r="U37">
            <v>6.7000000000000002E-5</v>
          </cell>
          <cell r="V37">
            <v>6.7000000000000002E-5</v>
          </cell>
          <cell r="W37">
            <v>6.7000000000000002E-5</v>
          </cell>
          <cell r="X37">
            <v>6.7000000000000002E-5</v>
          </cell>
          <cell r="Y37">
            <v>6.7000000000000002E-5</v>
          </cell>
          <cell r="Z37">
            <v>6.7000000000000002E-5</v>
          </cell>
          <cell r="AA37">
            <v>6.7000000000000002E-5</v>
          </cell>
          <cell r="AB37">
            <v>6.7000000000000002E-5</v>
          </cell>
          <cell r="AC37">
            <v>6.7000000000000002E-5</v>
          </cell>
          <cell r="AD37">
            <v>6.7000000000000002E-5</v>
          </cell>
          <cell r="AE37">
            <v>6.7000000000000002E-5</v>
          </cell>
          <cell r="AF37">
            <v>6.7000000000000002E-5</v>
          </cell>
          <cell r="AG37">
            <v>6.7000000000000002E-5</v>
          </cell>
          <cell r="AH37">
            <v>6.7000000000000002E-5</v>
          </cell>
          <cell r="AI37">
            <v>6.7000000000000002E-5</v>
          </cell>
          <cell r="AJ37">
            <v>6.7000000000000002E-5</v>
          </cell>
          <cell r="AK37">
            <v>6.7000000000000002E-5</v>
          </cell>
          <cell r="AL37">
            <v>6.7000000000000002E-5</v>
          </cell>
          <cell r="AM37">
            <v>6.7000000000000002E-5</v>
          </cell>
          <cell r="AN37">
            <v>6.7000000000000002E-5</v>
          </cell>
          <cell r="AO37">
            <v>6.7000000000000002E-5</v>
          </cell>
          <cell r="AP37">
            <v>1.75E-4</v>
          </cell>
          <cell r="AQ37">
            <v>1.75E-4</v>
          </cell>
          <cell r="AR37">
            <v>1.75E-4</v>
          </cell>
          <cell r="AS37">
            <v>1.75E-4</v>
          </cell>
          <cell r="AT37">
            <v>1.75E-4</v>
          </cell>
          <cell r="AU37">
            <v>1.8200000000000001E-4</v>
          </cell>
          <cell r="AV37">
            <v>1.8200000000000001E-4</v>
          </cell>
          <cell r="AW37">
            <v>1.8200000000000001E-4</v>
          </cell>
          <cell r="AX37">
            <v>1.8200000000000001E-4</v>
          </cell>
          <cell r="AY37">
            <v>1.8200000000000001E-4</v>
          </cell>
          <cell r="AZ37">
            <v>1.74E-4</v>
          </cell>
          <cell r="BA37">
            <v>1.74E-4</v>
          </cell>
          <cell r="BB37">
            <v>1.74E-4</v>
          </cell>
          <cell r="BC37">
            <v>1.74E-4</v>
          </cell>
          <cell r="BD37">
            <v>1.74E-4</v>
          </cell>
          <cell r="BE37">
            <v>1.54E-4</v>
          </cell>
          <cell r="BF37">
            <v>1.54E-4</v>
          </cell>
          <cell r="BG37">
            <v>1.54E-4</v>
          </cell>
          <cell r="BH37">
            <v>1.54E-4</v>
          </cell>
          <cell r="BI37">
            <v>1.54E-4</v>
          </cell>
          <cell r="BJ37">
            <v>1.3200000000000001E-4</v>
          </cell>
          <cell r="BK37">
            <v>1.3200000000000001E-4</v>
          </cell>
          <cell r="BL37">
            <v>1.3200000000000001E-4</v>
          </cell>
          <cell r="BM37">
            <v>1.3200000000000001E-4</v>
          </cell>
          <cell r="BN37">
            <v>1.3200000000000001E-4</v>
          </cell>
          <cell r="BO37">
            <v>1.2E-4</v>
          </cell>
          <cell r="BP37">
            <v>1.2E-4</v>
          </cell>
          <cell r="BQ37">
            <v>1.2E-4</v>
          </cell>
          <cell r="BR37">
            <v>1.2E-4</v>
          </cell>
          <cell r="BS37">
            <v>1.2E-4</v>
          </cell>
          <cell r="BT37">
            <v>1.13E-4</v>
          </cell>
          <cell r="BU37">
            <v>1.13E-4</v>
          </cell>
          <cell r="BV37">
            <v>1.13E-4</v>
          </cell>
          <cell r="BW37">
            <v>1.13E-4</v>
          </cell>
          <cell r="BX37">
            <v>1.13E-4</v>
          </cell>
          <cell r="BY37">
            <v>1.1900000000000001E-4</v>
          </cell>
          <cell r="BZ37">
            <v>1.1900000000000001E-4</v>
          </cell>
          <cell r="CA37">
            <v>1.1900000000000001E-4</v>
          </cell>
          <cell r="CB37">
            <v>1.1900000000000001E-4</v>
          </cell>
          <cell r="CC37">
            <v>1.1900000000000001E-4</v>
          </cell>
          <cell r="CD37">
            <v>1.1900000000000001E-4</v>
          </cell>
          <cell r="CE37">
            <v>1.1900000000000001E-4</v>
          </cell>
          <cell r="CF37">
            <v>1.1900000000000001E-4</v>
          </cell>
          <cell r="CG37">
            <v>1.1900000000000001E-4</v>
          </cell>
          <cell r="CH37">
            <v>1.1900000000000001E-4</v>
          </cell>
          <cell r="CI37">
            <v>1.1900000000000001E-4</v>
          </cell>
          <cell r="CJ37">
            <v>1.1900000000000001E-4</v>
          </cell>
          <cell r="CK37">
            <v>1.1900000000000001E-4</v>
          </cell>
          <cell r="CL37">
            <v>1.1900000000000001E-4</v>
          </cell>
          <cell r="CM37">
            <v>1.1900000000000001E-4</v>
          </cell>
          <cell r="CN37">
            <v>1.1900000000000001E-4</v>
          </cell>
          <cell r="CO37">
            <v>1.1900000000000001E-4</v>
          </cell>
          <cell r="CP37">
            <v>1.1900000000000001E-4</v>
          </cell>
          <cell r="CQ37">
            <v>1.1900000000000001E-4</v>
          </cell>
          <cell r="CR37">
            <v>1.1900000000000001E-4</v>
          </cell>
          <cell r="CS37">
            <v>1.1900000000000001E-4</v>
          </cell>
          <cell r="CT37">
            <v>1.1900000000000001E-4</v>
          </cell>
          <cell r="CU37">
            <v>1.1900000000000001E-4</v>
          </cell>
          <cell r="CV37">
            <v>1.1900000000000001E-4</v>
          </cell>
          <cell r="CW37">
            <v>1.1900000000000001E-4</v>
          </cell>
        </row>
        <row r="38">
          <cell r="A38" t="str">
            <v>COLOMBIA</v>
          </cell>
          <cell r="B38" t="e">
            <v>#VALUE!</v>
          </cell>
          <cell r="C38" t="e">
            <v>#VALUE!</v>
          </cell>
          <cell r="D38" t="e">
            <v>#VALUE!</v>
          </cell>
          <cell r="E38" t="e">
            <v>#VALUE!</v>
          </cell>
          <cell r="F38" t="e">
            <v>#VALUE!</v>
          </cell>
          <cell r="G38" t="e">
            <v>#VALUE!</v>
          </cell>
          <cell r="H38" t="e">
            <v>#VALUE!</v>
          </cell>
          <cell r="I38" t="e">
            <v>#VALUE!</v>
          </cell>
          <cell r="J38" t="e">
            <v>#VALUE!</v>
          </cell>
          <cell r="K38" t="e">
            <v>#VALUE!</v>
          </cell>
          <cell r="L38" t="e">
            <v>#VALUE!</v>
          </cell>
          <cell r="M38" t="e">
            <v>#VALUE!</v>
          </cell>
          <cell r="N38" t="e">
            <v>#VALUE!</v>
          </cell>
          <cell r="O38" t="e">
            <v>#VALUE!</v>
          </cell>
          <cell r="P38" t="e">
            <v>#VALUE!</v>
          </cell>
          <cell r="Q38">
            <v>1.15E-4</v>
          </cell>
          <cell r="R38">
            <v>1.15E-4</v>
          </cell>
          <cell r="S38">
            <v>1.15E-4</v>
          </cell>
          <cell r="T38">
            <v>1.15E-4</v>
          </cell>
          <cell r="U38">
            <v>1.15E-4</v>
          </cell>
          <cell r="V38">
            <v>1.15E-4</v>
          </cell>
          <cell r="W38">
            <v>1.15E-4</v>
          </cell>
          <cell r="X38">
            <v>1.15E-4</v>
          </cell>
          <cell r="Y38">
            <v>1.15E-4</v>
          </cell>
          <cell r="Z38">
            <v>1.15E-4</v>
          </cell>
          <cell r="AA38">
            <v>1.15E-4</v>
          </cell>
          <cell r="AB38">
            <v>1.15E-4</v>
          </cell>
          <cell r="AC38">
            <v>1.15E-4</v>
          </cell>
          <cell r="AD38">
            <v>1.15E-4</v>
          </cell>
          <cell r="AE38">
            <v>1.15E-4</v>
          </cell>
          <cell r="AF38">
            <v>1.15E-4</v>
          </cell>
          <cell r="AG38">
            <v>1.15E-4</v>
          </cell>
          <cell r="AH38">
            <v>1.15E-4</v>
          </cell>
          <cell r="AI38">
            <v>1.15E-4</v>
          </cell>
          <cell r="AJ38">
            <v>1.15E-4</v>
          </cell>
          <cell r="AK38">
            <v>1.15E-4</v>
          </cell>
          <cell r="AL38">
            <v>1.15E-4</v>
          </cell>
          <cell r="AM38">
            <v>1.15E-4</v>
          </cell>
          <cell r="AN38">
            <v>1.15E-4</v>
          </cell>
          <cell r="AO38">
            <v>1.15E-4</v>
          </cell>
          <cell r="AP38">
            <v>3.3599999999999998E-4</v>
          </cell>
          <cell r="AQ38">
            <v>3.3599999999999998E-4</v>
          </cell>
          <cell r="AR38">
            <v>3.3599999999999998E-4</v>
          </cell>
          <cell r="AS38">
            <v>3.3599999999999998E-4</v>
          </cell>
          <cell r="AT38">
            <v>3.3599999999999998E-4</v>
          </cell>
          <cell r="AU38">
            <v>3.5300000000000002E-4</v>
          </cell>
          <cell r="AV38">
            <v>3.5300000000000002E-4</v>
          </cell>
          <cell r="AW38">
            <v>3.5300000000000002E-4</v>
          </cell>
          <cell r="AX38">
            <v>3.5300000000000002E-4</v>
          </cell>
          <cell r="AY38">
            <v>3.5300000000000002E-4</v>
          </cell>
          <cell r="AZ38">
            <v>3.6099999999999999E-4</v>
          </cell>
          <cell r="BA38">
            <v>3.6099999999999999E-4</v>
          </cell>
          <cell r="BB38">
            <v>3.6099999999999999E-4</v>
          </cell>
          <cell r="BC38">
            <v>3.6099999999999999E-4</v>
          </cell>
          <cell r="BD38">
            <v>3.6099999999999999E-4</v>
          </cell>
          <cell r="BE38">
            <v>4.0099999999999999E-4</v>
          </cell>
          <cell r="BF38">
            <v>4.0099999999999999E-4</v>
          </cell>
          <cell r="BG38">
            <v>4.0099999999999999E-4</v>
          </cell>
          <cell r="BH38">
            <v>4.0099999999999999E-4</v>
          </cell>
          <cell r="BI38">
            <v>4.0099999999999999E-4</v>
          </cell>
          <cell r="BJ38">
            <v>4.7899999999999999E-4</v>
          </cell>
          <cell r="BK38">
            <v>4.7899999999999999E-4</v>
          </cell>
          <cell r="BL38">
            <v>4.7899999999999999E-4</v>
          </cell>
          <cell r="BM38">
            <v>4.7899999999999999E-4</v>
          </cell>
          <cell r="BN38">
            <v>4.7899999999999999E-4</v>
          </cell>
          <cell r="BO38">
            <v>5.8399999999999999E-4</v>
          </cell>
          <cell r="BP38">
            <v>5.8399999999999999E-4</v>
          </cell>
          <cell r="BQ38">
            <v>5.8399999999999999E-4</v>
          </cell>
          <cell r="BR38">
            <v>5.8399999999999999E-4</v>
          </cell>
          <cell r="BS38">
            <v>5.8399999999999999E-4</v>
          </cell>
          <cell r="BT38">
            <v>7.1699999999999997E-4</v>
          </cell>
          <cell r="BU38">
            <v>7.1699999999999997E-4</v>
          </cell>
          <cell r="BV38">
            <v>7.1699999999999997E-4</v>
          </cell>
          <cell r="BW38">
            <v>7.1699999999999997E-4</v>
          </cell>
          <cell r="BX38">
            <v>7.1699999999999997E-4</v>
          </cell>
          <cell r="BY38">
            <v>8.8099999999999995E-4</v>
          </cell>
          <cell r="BZ38">
            <v>8.8099999999999995E-4</v>
          </cell>
          <cell r="CA38">
            <v>8.8099999999999995E-4</v>
          </cell>
          <cell r="CB38">
            <v>8.8099999999999995E-4</v>
          </cell>
          <cell r="CC38">
            <v>8.8099999999999995E-4</v>
          </cell>
          <cell r="CD38">
            <v>8.8099999999999995E-4</v>
          </cell>
          <cell r="CE38">
            <v>8.8099999999999995E-4</v>
          </cell>
          <cell r="CF38">
            <v>8.8099999999999995E-4</v>
          </cell>
          <cell r="CG38">
            <v>8.8099999999999995E-4</v>
          </cell>
          <cell r="CH38">
            <v>8.8099999999999995E-4</v>
          </cell>
          <cell r="CI38">
            <v>8.8099999999999995E-4</v>
          </cell>
          <cell r="CJ38">
            <v>8.8099999999999995E-4</v>
          </cell>
          <cell r="CK38">
            <v>8.8099999999999995E-4</v>
          </cell>
          <cell r="CL38">
            <v>8.8099999999999995E-4</v>
          </cell>
          <cell r="CM38">
            <v>8.8099999999999995E-4</v>
          </cell>
          <cell r="CN38">
            <v>8.8099999999999995E-4</v>
          </cell>
          <cell r="CO38">
            <v>8.8099999999999995E-4</v>
          </cell>
          <cell r="CP38">
            <v>8.8099999999999995E-4</v>
          </cell>
          <cell r="CQ38">
            <v>8.8099999999999995E-4</v>
          </cell>
          <cell r="CR38">
            <v>8.8099999999999995E-4</v>
          </cell>
          <cell r="CS38">
            <v>8.8099999999999995E-4</v>
          </cell>
          <cell r="CT38">
            <v>8.8099999999999995E-4</v>
          </cell>
          <cell r="CU38">
            <v>8.8099999999999995E-4</v>
          </cell>
          <cell r="CV38">
            <v>8.8099999999999995E-4</v>
          </cell>
          <cell r="CW38">
            <v>8.8099999999999995E-4</v>
          </cell>
        </row>
        <row r="39">
          <cell r="A39" t="str">
            <v>COMOROS</v>
          </cell>
          <cell r="B39" t="e">
            <v>#VALUE!</v>
          </cell>
          <cell r="C39" t="e">
            <v>#VALUE!</v>
          </cell>
          <cell r="D39" t="e">
            <v>#VALUE!</v>
          </cell>
          <cell r="E39" t="e">
            <v>#VALUE!</v>
          </cell>
          <cell r="F39" t="e">
            <v>#VALUE!</v>
          </cell>
          <cell r="G39" t="e">
            <v>#VALUE!</v>
          </cell>
          <cell r="H39" t="e">
            <v>#VALUE!</v>
          </cell>
          <cell r="I39" t="e">
            <v>#VALUE!</v>
          </cell>
          <cell r="J39" t="e">
            <v>#VALUE!</v>
          </cell>
          <cell r="K39" t="e">
            <v>#VALUE!</v>
          </cell>
          <cell r="L39" t="e">
            <v>#VALUE!</v>
          </cell>
          <cell r="M39" t="e">
            <v>#VALUE!</v>
          </cell>
          <cell r="N39" t="e">
            <v>#VALUE!</v>
          </cell>
          <cell r="O39" t="e">
            <v>#VALUE!</v>
          </cell>
          <cell r="P39" t="e">
            <v>#VALUE!</v>
          </cell>
          <cell r="Q39">
            <v>2.99E-4</v>
          </cell>
          <cell r="R39">
            <v>2.99E-4</v>
          </cell>
          <cell r="S39">
            <v>2.99E-4</v>
          </cell>
          <cell r="T39">
            <v>2.99E-4</v>
          </cell>
          <cell r="U39">
            <v>2.99E-4</v>
          </cell>
          <cell r="V39">
            <v>2.99E-4</v>
          </cell>
          <cell r="W39">
            <v>2.99E-4</v>
          </cell>
          <cell r="X39">
            <v>2.99E-4</v>
          </cell>
          <cell r="Y39">
            <v>2.99E-4</v>
          </cell>
          <cell r="Z39">
            <v>2.99E-4</v>
          </cell>
          <cell r="AA39">
            <v>2.99E-4</v>
          </cell>
          <cell r="AB39">
            <v>2.99E-4</v>
          </cell>
          <cell r="AC39">
            <v>2.99E-4</v>
          </cell>
          <cell r="AD39">
            <v>2.99E-4</v>
          </cell>
          <cell r="AE39">
            <v>2.99E-4</v>
          </cell>
          <cell r="AF39">
            <v>2.99E-4</v>
          </cell>
          <cell r="AG39">
            <v>2.99E-4</v>
          </cell>
          <cell r="AH39">
            <v>2.99E-4</v>
          </cell>
          <cell r="AI39">
            <v>2.99E-4</v>
          </cell>
          <cell r="AJ39">
            <v>2.99E-4</v>
          </cell>
          <cell r="AK39">
            <v>2.99E-4</v>
          </cell>
          <cell r="AL39">
            <v>2.99E-4</v>
          </cell>
          <cell r="AM39">
            <v>2.99E-4</v>
          </cell>
          <cell r="AN39">
            <v>2.99E-4</v>
          </cell>
          <cell r="AO39">
            <v>2.99E-4</v>
          </cell>
          <cell r="AP39">
            <v>9.6299999999999999E-4</v>
          </cell>
          <cell r="AQ39">
            <v>9.6299999999999999E-4</v>
          </cell>
          <cell r="AR39">
            <v>9.6299999999999999E-4</v>
          </cell>
          <cell r="AS39">
            <v>9.6299999999999999E-4</v>
          </cell>
          <cell r="AT39">
            <v>9.6299999999999999E-4</v>
          </cell>
          <cell r="AU39">
            <v>1.24E-3</v>
          </cell>
          <cell r="AV39">
            <v>1.24E-3</v>
          </cell>
          <cell r="AW39">
            <v>1.24E-3</v>
          </cell>
          <cell r="AX39">
            <v>1.24E-3</v>
          </cell>
          <cell r="AY39">
            <v>1.24E-3</v>
          </cell>
          <cell r="AZ39">
            <v>1.5870000000000001E-3</v>
          </cell>
          <cell r="BA39">
            <v>1.5870000000000001E-3</v>
          </cell>
          <cell r="BB39">
            <v>1.5870000000000001E-3</v>
          </cell>
          <cell r="BC39">
            <v>1.5870000000000001E-3</v>
          </cell>
          <cell r="BD39">
            <v>1.5870000000000001E-3</v>
          </cell>
          <cell r="BE39">
            <v>1.804E-3</v>
          </cell>
          <cell r="BF39">
            <v>1.804E-3</v>
          </cell>
          <cell r="BG39">
            <v>1.804E-3</v>
          </cell>
          <cell r="BH39">
            <v>1.804E-3</v>
          </cell>
          <cell r="BI39">
            <v>1.804E-3</v>
          </cell>
          <cell r="BJ39">
            <v>1.9250000000000001E-3</v>
          </cell>
          <cell r="BK39">
            <v>1.9250000000000001E-3</v>
          </cell>
          <cell r="BL39">
            <v>1.9250000000000001E-3</v>
          </cell>
          <cell r="BM39">
            <v>1.9250000000000001E-3</v>
          </cell>
          <cell r="BN39">
            <v>1.9250000000000001E-3</v>
          </cell>
          <cell r="BO39">
            <v>2.0579999999999999E-3</v>
          </cell>
          <cell r="BP39">
            <v>2.0579999999999999E-3</v>
          </cell>
          <cell r="BQ39">
            <v>2.0579999999999999E-3</v>
          </cell>
          <cell r="BR39">
            <v>2.0579999999999999E-3</v>
          </cell>
          <cell r="BS39">
            <v>2.0579999999999999E-3</v>
          </cell>
          <cell r="BT39">
            <v>2.104E-3</v>
          </cell>
          <cell r="BU39">
            <v>2.104E-3</v>
          </cell>
          <cell r="BV39">
            <v>2.104E-3</v>
          </cell>
          <cell r="BW39">
            <v>2.104E-3</v>
          </cell>
          <cell r="BX39">
            <v>2.104E-3</v>
          </cell>
          <cell r="BY39">
            <v>1.8890000000000001E-3</v>
          </cell>
          <cell r="BZ39">
            <v>1.8890000000000001E-3</v>
          </cell>
          <cell r="CA39">
            <v>1.8890000000000001E-3</v>
          </cell>
          <cell r="CB39">
            <v>1.8890000000000001E-3</v>
          </cell>
          <cell r="CC39">
            <v>1.8890000000000001E-3</v>
          </cell>
          <cell r="CD39">
            <v>1.8890000000000001E-3</v>
          </cell>
          <cell r="CE39">
            <v>1.8890000000000001E-3</v>
          </cell>
          <cell r="CF39">
            <v>1.8890000000000001E-3</v>
          </cell>
          <cell r="CG39">
            <v>1.8890000000000001E-3</v>
          </cell>
          <cell r="CH39">
            <v>1.8890000000000001E-3</v>
          </cell>
          <cell r="CI39">
            <v>1.8890000000000001E-3</v>
          </cell>
          <cell r="CJ39">
            <v>1.8890000000000001E-3</v>
          </cell>
          <cell r="CK39">
            <v>1.8890000000000001E-3</v>
          </cell>
          <cell r="CL39">
            <v>1.8890000000000001E-3</v>
          </cell>
          <cell r="CM39">
            <v>1.8890000000000001E-3</v>
          </cell>
          <cell r="CN39">
            <v>1.8890000000000001E-3</v>
          </cell>
          <cell r="CO39">
            <v>1.8890000000000001E-3</v>
          </cell>
          <cell r="CP39">
            <v>1.8890000000000001E-3</v>
          </cell>
          <cell r="CQ39">
            <v>1.8890000000000001E-3</v>
          </cell>
          <cell r="CR39">
            <v>1.8890000000000001E-3</v>
          </cell>
          <cell r="CS39">
            <v>1.8890000000000001E-3</v>
          </cell>
          <cell r="CT39">
            <v>1.8890000000000001E-3</v>
          </cell>
          <cell r="CU39">
            <v>1.8890000000000001E-3</v>
          </cell>
          <cell r="CV39">
            <v>1.8890000000000001E-3</v>
          </cell>
          <cell r="CW39">
            <v>1.8890000000000001E-3</v>
          </cell>
        </row>
        <row r="40">
          <cell r="A40" t="str">
            <v>CONGO</v>
          </cell>
          <cell r="B40">
            <v>9.9999999999999995E-7</v>
          </cell>
          <cell r="C40">
            <v>9.9999999999999995E-7</v>
          </cell>
          <cell r="D40">
            <v>9.9999999999999995E-7</v>
          </cell>
          <cell r="E40">
            <v>9.9999999999999995E-7</v>
          </cell>
          <cell r="F40">
            <v>9.9999999999999995E-7</v>
          </cell>
          <cell r="G40">
            <v>9.9999999999999995E-7</v>
          </cell>
          <cell r="H40">
            <v>9.9999999999999995E-7</v>
          </cell>
          <cell r="I40">
            <v>9.9999999999999995E-7</v>
          </cell>
          <cell r="J40">
            <v>9.9999999999999995E-7</v>
          </cell>
          <cell r="K40">
            <v>9.9999999999999995E-7</v>
          </cell>
          <cell r="L40">
            <v>9.9999999999999995E-7</v>
          </cell>
          <cell r="M40">
            <v>9.9999999999999995E-7</v>
          </cell>
          <cell r="N40">
            <v>9.9999999999999995E-7</v>
          </cell>
          <cell r="O40">
            <v>9.9999999999999995E-7</v>
          </cell>
          <cell r="P40">
            <v>9.9999999999999995E-7</v>
          </cell>
          <cell r="Q40">
            <v>1.5E-5</v>
          </cell>
          <cell r="R40">
            <v>1.5E-5</v>
          </cell>
          <cell r="S40">
            <v>1.5E-5</v>
          </cell>
          <cell r="T40">
            <v>1.5E-5</v>
          </cell>
          <cell r="U40">
            <v>1.5E-5</v>
          </cell>
          <cell r="V40">
            <v>1.5E-5</v>
          </cell>
          <cell r="W40">
            <v>1.5E-5</v>
          </cell>
          <cell r="X40">
            <v>1.5E-5</v>
          </cell>
          <cell r="Y40">
            <v>1.5E-5</v>
          </cell>
          <cell r="Z40">
            <v>1.5E-5</v>
          </cell>
          <cell r="AA40">
            <v>1.5E-5</v>
          </cell>
          <cell r="AB40">
            <v>1.5E-5</v>
          </cell>
          <cell r="AC40">
            <v>1.5E-5</v>
          </cell>
          <cell r="AD40">
            <v>1.5E-5</v>
          </cell>
          <cell r="AE40">
            <v>1.5E-5</v>
          </cell>
          <cell r="AF40">
            <v>1.5E-5</v>
          </cell>
          <cell r="AG40">
            <v>1.5E-5</v>
          </cell>
          <cell r="AH40">
            <v>1.5E-5</v>
          </cell>
          <cell r="AI40">
            <v>1.5E-5</v>
          </cell>
          <cell r="AJ40">
            <v>1.5E-5</v>
          </cell>
          <cell r="AK40">
            <v>1.5E-5</v>
          </cell>
          <cell r="AL40">
            <v>1.5E-5</v>
          </cell>
          <cell r="AM40">
            <v>1.5E-5</v>
          </cell>
          <cell r="AN40">
            <v>1.5E-5</v>
          </cell>
          <cell r="AO40">
            <v>1.5E-5</v>
          </cell>
          <cell r="AP40">
            <v>2.12E-4</v>
          </cell>
          <cell r="AQ40">
            <v>2.12E-4</v>
          </cell>
          <cell r="AR40">
            <v>2.12E-4</v>
          </cell>
          <cell r="AS40">
            <v>2.12E-4</v>
          </cell>
          <cell r="AT40">
            <v>2.12E-4</v>
          </cell>
          <cell r="AU40">
            <v>4.0299999999999998E-4</v>
          </cell>
          <cell r="AV40">
            <v>4.0299999999999998E-4</v>
          </cell>
          <cell r="AW40">
            <v>4.0299999999999998E-4</v>
          </cell>
          <cell r="AX40">
            <v>4.0299999999999998E-4</v>
          </cell>
          <cell r="AY40">
            <v>4.0299999999999998E-4</v>
          </cell>
          <cell r="AZ40">
            <v>7.4600000000000003E-4</v>
          </cell>
          <cell r="BA40">
            <v>7.4600000000000003E-4</v>
          </cell>
          <cell r="BB40">
            <v>7.4600000000000003E-4</v>
          </cell>
          <cell r="BC40">
            <v>7.4600000000000003E-4</v>
          </cell>
          <cell r="BD40">
            <v>7.4600000000000003E-4</v>
          </cell>
          <cell r="BE40">
            <v>1.1559999999999999E-3</v>
          </cell>
          <cell r="BF40">
            <v>1.1559999999999999E-3</v>
          </cell>
          <cell r="BG40">
            <v>1.1559999999999999E-3</v>
          </cell>
          <cell r="BH40">
            <v>1.1559999999999999E-3</v>
          </cell>
          <cell r="BI40">
            <v>1.1559999999999999E-3</v>
          </cell>
          <cell r="BJ40">
            <v>1.3879999999999999E-3</v>
          </cell>
          <cell r="BK40">
            <v>1.3879999999999999E-3</v>
          </cell>
          <cell r="BL40">
            <v>1.3879999999999999E-3</v>
          </cell>
          <cell r="BM40">
            <v>1.3879999999999999E-3</v>
          </cell>
          <cell r="BN40">
            <v>1.3879999999999999E-3</v>
          </cell>
          <cell r="BO40">
            <v>1.341E-3</v>
          </cell>
          <cell r="BP40">
            <v>1.341E-3</v>
          </cell>
          <cell r="BQ40">
            <v>1.341E-3</v>
          </cell>
          <cell r="BR40">
            <v>1.341E-3</v>
          </cell>
          <cell r="BS40">
            <v>1.341E-3</v>
          </cell>
          <cell r="BT40">
            <v>1.0059999999999999E-3</v>
          </cell>
          <cell r="BU40">
            <v>1.0059999999999999E-3</v>
          </cell>
          <cell r="BV40">
            <v>1.0059999999999999E-3</v>
          </cell>
          <cell r="BW40">
            <v>1.0059999999999999E-3</v>
          </cell>
          <cell r="BX40">
            <v>1.0059999999999999E-3</v>
          </cell>
          <cell r="BY40">
            <v>4.6200000000000001E-4</v>
          </cell>
          <cell r="BZ40">
            <v>4.6200000000000001E-4</v>
          </cell>
          <cell r="CA40">
            <v>4.6200000000000001E-4</v>
          </cell>
          <cell r="CB40">
            <v>4.6200000000000001E-4</v>
          </cell>
          <cell r="CC40">
            <v>4.6200000000000001E-4</v>
          </cell>
          <cell r="CD40">
            <v>4.6200000000000001E-4</v>
          </cell>
          <cell r="CE40">
            <v>4.6200000000000001E-4</v>
          </cell>
          <cell r="CF40">
            <v>4.6200000000000001E-4</v>
          </cell>
          <cell r="CG40">
            <v>4.6200000000000001E-4</v>
          </cell>
          <cell r="CH40">
            <v>4.6200000000000001E-4</v>
          </cell>
          <cell r="CI40">
            <v>4.6200000000000001E-4</v>
          </cell>
          <cell r="CJ40">
            <v>4.6200000000000001E-4</v>
          </cell>
          <cell r="CK40">
            <v>4.6200000000000001E-4</v>
          </cell>
          <cell r="CL40">
            <v>4.6200000000000001E-4</v>
          </cell>
          <cell r="CM40">
            <v>4.6200000000000001E-4</v>
          </cell>
          <cell r="CN40">
            <v>4.6200000000000001E-4</v>
          </cell>
          <cell r="CO40">
            <v>4.6200000000000001E-4</v>
          </cell>
          <cell r="CP40">
            <v>4.6200000000000001E-4</v>
          </cell>
          <cell r="CQ40">
            <v>4.6200000000000001E-4</v>
          </cell>
          <cell r="CR40">
            <v>4.6200000000000001E-4</v>
          </cell>
          <cell r="CS40">
            <v>4.6200000000000001E-4</v>
          </cell>
          <cell r="CT40">
            <v>4.6200000000000001E-4</v>
          </cell>
          <cell r="CU40">
            <v>4.6200000000000001E-4</v>
          </cell>
          <cell r="CV40">
            <v>4.6200000000000001E-4</v>
          </cell>
          <cell r="CW40">
            <v>4.6200000000000001E-4</v>
          </cell>
        </row>
        <row r="41">
          <cell r="A41" t="str">
            <v>CONGO, THE DEMOCRATIC REPUBLIC OF THE</v>
          </cell>
          <cell r="B41">
            <v>9.9999999999999995E-7</v>
          </cell>
          <cell r="C41">
            <v>9.9999999999999995E-7</v>
          </cell>
          <cell r="D41">
            <v>9.9999999999999995E-7</v>
          </cell>
          <cell r="E41">
            <v>9.9999999999999995E-7</v>
          </cell>
          <cell r="F41">
            <v>9.9999999999999995E-7</v>
          </cell>
          <cell r="G41">
            <v>9.9999999999999995E-7</v>
          </cell>
          <cell r="H41">
            <v>9.9999999999999995E-7</v>
          </cell>
          <cell r="I41">
            <v>9.9999999999999995E-7</v>
          </cell>
          <cell r="J41">
            <v>9.9999999999999995E-7</v>
          </cell>
          <cell r="K41">
            <v>9.9999999999999995E-7</v>
          </cell>
          <cell r="L41">
            <v>9.9999999999999995E-7</v>
          </cell>
          <cell r="M41">
            <v>9.9999999999999995E-7</v>
          </cell>
          <cell r="N41">
            <v>9.9999999999999995E-7</v>
          </cell>
          <cell r="O41">
            <v>9.9999999999999995E-7</v>
          </cell>
          <cell r="P41">
            <v>9.9999999999999995E-7</v>
          </cell>
          <cell r="Q41">
            <v>5.8E-5</v>
          </cell>
          <cell r="R41">
            <v>5.8E-5</v>
          </cell>
          <cell r="S41">
            <v>5.8E-5</v>
          </cell>
          <cell r="T41">
            <v>5.8E-5</v>
          </cell>
          <cell r="U41">
            <v>5.8E-5</v>
          </cell>
          <cell r="V41">
            <v>5.8E-5</v>
          </cell>
          <cell r="W41">
            <v>5.8E-5</v>
          </cell>
          <cell r="X41">
            <v>5.8E-5</v>
          </cell>
          <cell r="Y41">
            <v>5.8E-5</v>
          </cell>
          <cell r="Z41">
            <v>5.8E-5</v>
          </cell>
          <cell r="AA41">
            <v>5.8E-5</v>
          </cell>
          <cell r="AB41">
            <v>5.8E-5</v>
          </cell>
          <cell r="AC41">
            <v>5.8E-5</v>
          </cell>
          <cell r="AD41">
            <v>5.8E-5</v>
          </cell>
          <cell r="AE41">
            <v>5.8E-5</v>
          </cell>
          <cell r="AF41">
            <v>5.8E-5</v>
          </cell>
          <cell r="AG41">
            <v>5.8E-5</v>
          </cell>
          <cell r="AH41">
            <v>5.8E-5</v>
          </cell>
          <cell r="AI41">
            <v>5.8E-5</v>
          </cell>
          <cell r="AJ41">
            <v>5.8E-5</v>
          </cell>
          <cell r="AK41">
            <v>5.8E-5</v>
          </cell>
          <cell r="AL41">
            <v>5.8E-5</v>
          </cell>
          <cell r="AM41">
            <v>5.8E-5</v>
          </cell>
          <cell r="AN41">
            <v>5.8E-5</v>
          </cell>
          <cell r="AO41">
            <v>5.8E-5</v>
          </cell>
          <cell r="AP41">
            <v>4.57E-4</v>
          </cell>
          <cell r="AQ41">
            <v>4.57E-4</v>
          </cell>
          <cell r="AR41">
            <v>4.57E-4</v>
          </cell>
          <cell r="AS41">
            <v>4.57E-4</v>
          </cell>
          <cell r="AT41">
            <v>4.57E-4</v>
          </cell>
          <cell r="AU41">
            <v>7.45E-4</v>
          </cell>
          <cell r="AV41">
            <v>7.45E-4</v>
          </cell>
          <cell r="AW41">
            <v>7.45E-4</v>
          </cell>
          <cell r="AX41">
            <v>7.45E-4</v>
          </cell>
          <cell r="AY41">
            <v>7.45E-4</v>
          </cell>
          <cell r="AZ41">
            <v>1.067E-3</v>
          </cell>
          <cell r="BA41">
            <v>1.067E-3</v>
          </cell>
          <cell r="BB41">
            <v>1.067E-3</v>
          </cell>
          <cell r="BC41">
            <v>1.067E-3</v>
          </cell>
          <cell r="BD41">
            <v>1.067E-3</v>
          </cell>
          <cell r="BE41">
            <v>1.3309999999999999E-3</v>
          </cell>
          <cell r="BF41">
            <v>1.3309999999999999E-3</v>
          </cell>
          <cell r="BG41">
            <v>1.3309999999999999E-3</v>
          </cell>
          <cell r="BH41">
            <v>1.3309999999999999E-3</v>
          </cell>
          <cell r="BI41">
            <v>1.3309999999999999E-3</v>
          </cell>
          <cell r="BJ41">
            <v>1.4220000000000001E-3</v>
          </cell>
          <cell r="BK41">
            <v>1.4220000000000001E-3</v>
          </cell>
          <cell r="BL41">
            <v>1.4220000000000001E-3</v>
          </cell>
          <cell r="BM41">
            <v>1.4220000000000001E-3</v>
          </cell>
          <cell r="BN41">
            <v>1.4220000000000001E-3</v>
          </cell>
          <cell r="BO41">
            <v>1.333E-3</v>
          </cell>
          <cell r="BP41">
            <v>1.333E-3</v>
          </cell>
          <cell r="BQ41">
            <v>1.333E-3</v>
          </cell>
          <cell r="BR41">
            <v>1.333E-3</v>
          </cell>
          <cell r="BS41">
            <v>1.333E-3</v>
          </cell>
          <cell r="BT41">
            <v>1.0740000000000001E-3</v>
          </cell>
          <cell r="BU41">
            <v>1.0740000000000001E-3</v>
          </cell>
          <cell r="BV41">
            <v>1.0740000000000001E-3</v>
          </cell>
          <cell r="BW41">
            <v>1.0740000000000001E-3</v>
          </cell>
          <cell r="BX41">
            <v>1.0740000000000001E-3</v>
          </cell>
          <cell r="BY41">
            <v>6.3900000000000003E-4</v>
          </cell>
          <cell r="BZ41">
            <v>6.3900000000000003E-4</v>
          </cell>
          <cell r="CA41">
            <v>6.3900000000000003E-4</v>
          </cell>
          <cell r="CB41">
            <v>6.3900000000000003E-4</v>
          </cell>
          <cell r="CC41">
            <v>6.3900000000000003E-4</v>
          </cell>
          <cell r="CD41">
            <v>6.3900000000000003E-4</v>
          </cell>
          <cell r="CE41">
            <v>6.3900000000000003E-4</v>
          </cell>
          <cell r="CF41">
            <v>6.3900000000000003E-4</v>
          </cell>
          <cell r="CG41">
            <v>6.3900000000000003E-4</v>
          </cell>
          <cell r="CH41">
            <v>6.3900000000000003E-4</v>
          </cell>
          <cell r="CI41">
            <v>6.3900000000000003E-4</v>
          </cell>
          <cell r="CJ41">
            <v>6.3900000000000003E-4</v>
          </cell>
          <cell r="CK41">
            <v>6.3900000000000003E-4</v>
          </cell>
          <cell r="CL41">
            <v>6.3900000000000003E-4</v>
          </cell>
          <cell r="CM41">
            <v>6.3900000000000003E-4</v>
          </cell>
          <cell r="CN41">
            <v>6.3900000000000003E-4</v>
          </cell>
          <cell r="CO41">
            <v>6.3900000000000003E-4</v>
          </cell>
          <cell r="CP41">
            <v>6.3900000000000003E-4</v>
          </cell>
          <cell r="CQ41">
            <v>6.3900000000000003E-4</v>
          </cell>
          <cell r="CR41">
            <v>6.3900000000000003E-4</v>
          </cell>
          <cell r="CS41">
            <v>6.3900000000000003E-4</v>
          </cell>
          <cell r="CT41">
            <v>6.3900000000000003E-4</v>
          </cell>
          <cell r="CU41">
            <v>6.3900000000000003E-4</v>
          </cell>
          <cell r="CV41">
            <v>6.3900000000000003E-4</v>
          </cell>
          <cell r="CW41">
            <v>6.3900000000000003E-4</v>
          </cell>
        </row>
        <row r="42">
          <cell r="A42" t="str">
            <v>COOK ISLANDS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7.2000000000000002E-5</v>
          </cell>
          <cell r="R42">
            <v>7.2000000000000002E-5</v>
          </cell>
          <cell r="S42">
            <v>7.2000000000000002E-5</v>
          </cell>
          <cell r="T42">
            <v>7.2000000000000002E-5</v>
          </cell>
          <cell r="U42">
            <v>7.2000000000000002E-5</v>
          </cell>
          <cell r="V42">
            <v>7.2000000000000002E-5</v>
          </cell>
          <cell r="W42">
            <v>7.2000000000000002E-5</v>
          </cell>
          <cell r="X42">
            <v>7.2000000000000002E-5</v>
          </cell>
          <cell r="Y42">
            <v>7.2000000000000002E-5</v>
          </cell>
          <cell r="Z42">
            <v>7.2000000000000002E-5</v>
          </cell>
          <cell r="AA42">
            <v>7.2000000000000002E-5</v>
          </cell>
          <cell r="AB42">
            <v>7.2000000000000002E-5</v>
          </cell>
          <cell r="AC42">
            <v>7.2000000000000002E-5</v>
          </cell>
          <cell r="AD42">
            <v>7.2000000000000002E-5</v>
          </cell>
          <cell r="AE42">
            <v>7.2000000000000002E-5</v>
          </cell>
          <cell r="AF42">
            <v>7.2000000000000002E-5</v>
          </cell>
          <cell r="AG42">
            <v>7.2000000000000002E-5</v>
          </cell>
          <cell r="AH42">
            <v>7.2000000000000002E-5</v>
          </cell>
          <cell r="AI42">
            <v>7.2000000000000002E-5</v>
          </cell>
          <cell r="AJ42">
            <v>7.2000000000000002E-5</v>
          </cell>
          <cell r="AK42">
            <v>7.2000000000000002E-5</v>
          </cell>
          <cell r="AL42">
            <v>7.2000000000000002E-5</v>
          </cell>
          <cell r="AM42">
            <v>7.2000000000000002E-5</v>
          </cell>
          <cell r="AN42">
            <v>7.2000000000000002E-5</v>
          </cell>
          <cell r="AO42">
            <v>7.2000000000000002E-5</v>
          </cell>
          <cell r="AP42">
            <v>1.9000000000000001E-4</v>
          </cell>
          <cell r="AQ42">
            <v>1.9000000000000001E-4</v>
          </cell>
          <cell r="AR42">
            <v>1.9000000000000001E-4</v>
          </cell>
          <cell r="AS42">
            <v>1.9000000000000001E-4</v>
          </cell>
          <cell r="AT42">
            <v>1.9000000000000001E-4</v>
          </cell>
          <cell r="AU42">
            <v>2.02E-4</v>
          </cell>
          <cell r="AV42">
            <v>2.02E-4</v>
          </cell>
          <cell r="AW42">
            <v>2.02E-4</v>
          </cell>
          <cell r="AX42">
            <v>2.02E-4</v>
          </cell>
          <cell r="AY42">
            <v>2.02E-4</v>
          </cell>
          <cell r="AZ42">
            <v>2.0100000000000001E-4</v>
          </cell>
          <cell r="BA42">
            <v>2.0100000000000001E-4</v>
          </cell>
          <cell r="BB42">
            <v>2.0100000000000001E-4</v>
          </cell>
          <cell r="BC42">
            <v>2.0100000000000001E-4</v>
          </cell>
          <cell r="BD42">
            <v>2.0100000000000001E-4</v>
          </cell>
          <cell r="BE42">
            <v>1.8200000000000001E-4</v>
          </cell>
          <cell r="BF42">
            <v>1.8200000000000001E-4</v>
          </cell>
          <cell r="BG42">
            <v>1.8200000000000001E-4</v>
          </cell>
          <cell r="BH42">
            <v>1.8200000000000001E-4</v>
          </cell>
          <cell r="BI42">
            <v>1.8200000000000001E-4</v>
          </cell>
          <cell r="BJ42">
            <v>1.6000000000000001E-4</v>
          </cell>
          <cell r="BK42">
            <v>1.6000000000000001E-4</v>
          </cell>
          <cell r="BL42">
            <v>1.6000000000000001E-4</v>
          </cell>
          <cell r="BM42">
            <v>1.6000000000000001E-4</v>
          </cell>
          <cell r="BN42">
            <v>1.6000000000000001E-4</v>
          </cell>
          <cell r="BO42">
            <v>1.5100000000000001E-4</v>
          </cell>
          <cell r="BP42">
            <v>1.5100000000000001E-4</v>
          </cell>
          <cell r="BQ42">
            <v>1.5100000000000001E-4</v>
          </cell>
          <cell r="BR42">
            <v>1.5100000000000001E-4</v>
          </cell>
          <cell r="BS42">
            <v>1.5100000000000001E-4</v>
          </cell>
          <cell r="BT42">
            <v>1.45E-4</v>
          </cell>
          <cell r="BU42">
            <v>1.45E-4</v>
          </cell>
          <cell r="BV42">
            <v>1.45E-4</v>
          </cell>
          <cell r="BW42">
            <v>1.45E-4</v>
          </cell>
          <cell r="BX42">
            <v>1.45E-4</v>
          </cell>
          <cell r="BY42">
            <v>1.5300000000000001E-4</v>
          </cell>
          <cell r="BZ42">
            <v>1.5300000000000001E-4</v>
          </cell>
          <cell r="CA42">
            <v>1.5300000000000001E-4</v>
          </cell>
          <cell r="CB42">
            <v>1.5300000000000001E-4</v>
          </cell>
          <cell r="CC42">
            <v>1.5300000000000001E-4</v>
          </cell>
          <cell r="CD42">
            <v>1.5300000000000001E-4</v>
          </cell>
          <cell r="CE42">
            <v>1.5300000000000001E-4</v>
          </cell>
          <cell r="CF42">
            <v>1.5300000000000001E-4</v>
          </cell>
          <cell r="CG42">
            <v>1.5300000000000001E-4</v>
          </cell>
          <cell r="CH42">
            <v>1.5300000000000001E-4</v>
          </cell>
          <cell r="CI42">
            <v>1.5300000000000001E-4</v>
          </cell>
          <cell r="CJ42">
            <v>1.5300000000000001E-4</v>
          </cell>
          <cell r="CK42">
            <v>1.5300000000000001E-4</v>
          </cell>
          <cell r="CL42">
            <v>1.5300000000000001E-4</v>
          </cell>
          <cell r="CM42">
            <v>1.5300000000000001E-4</v>
          </cell>
          <cell r="CN42">
            <v>1.5300000000000001E-4</v>
          </cell>
          <cell r="CO42">
            <v>1.5300000000000001E-4</v>
          </cell>
          <cell r="CP42">
            <v>1.5300000000000001E-4</v>
          </cell>
          <cell r="CQ42">
            <v>1.5300000000000001E-4</v>
          </cell>
          <cell r="CR42">
            <v>1.5300000000000001E-4</v>
          </cell>
          <cell r="CS42">
            <v>1.5300000000000001E-4</v>
          </cell>
          <cell r="CT42">
            <v>1.5300000000000001E-4</v>
          </cell>
          <cell r="CU42">
            <v>1.5300000000000001E-4</v>
          </cell>
          <cell r="CV42">
            <v>1.5300000000000001E-4</v>
          </cell>
          <cell r="CW42">
            <v>1.5300000000000001E-4</v>
          </cell>
        </row>
        <row r="43">
          <cell r="A43" t="str">
            <v>COSTA RICA</v>
          </cell>
          <cell r="B43" t="e">
            <v>#VALUE!</v>
          </cell>
          <cell r="C43" t="e">
            <v>#VALUE!</v>
          </cell>
          <cell r="D43" t="e">
            <v>#VALUE!</v>
          </cell>
          <cell r="E43" t="e">
            <v>#VALUE!</v>
          </cell>
          <cell r="F43" t="e">
            <v>#VALUE!</v>
          </cell>
          <cell r="G43" t="e">
            <v>#VALUE!</v>
          </cell>
          <cell r="H43" t="e">
            <v>#VALUE!</v>
          </cell>
          <cell r="I43" t="e">
            <v>#VALUE!</v>
          </cell>
          <cell r="J43" t="e">
            <v>#VALUE!</v>
          </cell>
          <cell r="K43" t="e">
            <v>#VALUE!</v>
          </cell>
          <cell r="L43" t="e">
            <v>#VALUE!</v>
          </cell>
          <cell r="M43" t="e">
            <v>#VALUE!</v>
          </cell>
          <cell r="N43" t="e">
            <v>#VALUE!</v>
          </cell>
          <cell r="O43" t="e">
            <v>#VALUE!</v>
          </cell>
          <cell r="P43" t="e">
            <v>#VALUE!</v>
          </cell>
          <cell r="Q43">
            <v>9.6000000000000002E-5</v>
          </cell>
          <cell r="R43">
            <v>9.6000000000000002E-5</v>
          </cell>
          <cell r="S43">
            <v>9.6000000000000002E-5</v>
          </cell>
          <cell r="T43">
            <v>9.6000000000000002E-5</v>
          </cell>
          <cell r="U43">
            <v>9.6000000000000002E-5</v>
          </cell>
          <cell r="V43">
            <v>9.6000000000000002E-5</v>
          </cell>
          <cell r="W43">
            <v>9.6000000000000002E-5</v>
          </cell>
          <cell r="X43">
            <v>9.6000000000000002E-5</v>
          </cell>
          <cell r="Y43">
            <v>9.6000000000000002E-5</v>
          </cell>
          <cell r="Z43">
            <v>9.6000000000000002E-5</v>
          </cell>
          <cell r="AA43">
            <v>9.6000000000000002E-5</v>
          </cell>
          <cell r="AB43">
            <v>9.6000000000000002E-5</v>
          </cell>
          <cell r="AC43">
            <v>9.6000000000000002E-5</v>
          </cell>
          <cell r="AD43">
            <v>9.6000000000000002E-5</v>
          </cell>
          <cell r="AE43">
            <v>9.6000000000000002E-5</v>
          </cell>
          <cell r="AF43">
            <v>9.6000000000000002E-5</v>
          </cell>
          <cell r="AG43">
            <v>9.6000000000000002E-5</v>
          </cell>
          <cell r="AH43">
            <v>9.6000000000000002E-5</v>
          </cell>
          <cell r="AI43">
            <v>9.6000000000000002E-5</v>
          </cell>
          <cell r="AJ43">
            <v>9.6000000000000002E-5</v>
          </cell>
          <cell r="AK43">
            <v>9.6000000000000002E-5</v>
          </cell>
          <cell r="AL43">
            <v>9.6000000000000002E-5</v>
          </cell>
          <cell r="AM43">
            <v>9.6000000000000002E-5</v>
          </cell>
          <cell r="AN43">
            <v>9.6000000000000002E-5</v>
          </cell>
          <cell r="AO43">
            <v>9.6000000000000002E-5</v>
          </cell>
          <cell r="AP43">
            <v>2.3900000000000001E-4</v>
          </cell>
          <cell r="AQ43">
            <v>2.3900000000000001E-4</v>
          </cell>
          <cell r="AR43">
            <v>2.3900000000000001E-4</v>
          </cell>
          <cell r="AS43">
            <v>2.3900000000000001E-4</v>
          </cell>
          <cell r="AT43">
            <v>2.3900000000000001E-4</v>
          </cell>
          <cell r="AU43">
            <v>2.5599999999999999E-4</v>
          </cell>
          <cell r="AV43">
            <v>2.5599999999999999E-4</v>
          </cell>
          <cell r="AW43">
            <v>2.5599999999999999E-4</v>
          </cell>
          <cell r="AX43">
            <v>2.5599999999999999E-4</v>
          </cell>
          <cell r="AY43">
            <v>2.5599999999999999E-4</v>
          </cell>
          <cell r="AZ43">
            <v>2.43E-4</v>
          </cell>
          <cell r="BA43">
            <v>2.43E-4</v>
          </cell>
          <cell r="BB43">
            <v>2.43E-4</v>
          </cell>
          <cell r="BC43">
            <v>2.43E-4</v>
          </cell>
          <cell r="BD43">
            <v>2.43E-4</v>
          </cell>
          <cell r="BE43">
            <v>2.32E-4</v>
          </cell>
          <cell r="BF43">
            <v>2.32E-4</v>
          </cell>
          <cell r="BG43">
            <v>2.32E-4</v>
          </cell>
          <cell r="BH43">
            <v>2.32E-4</v>
          </cell>
          <cell r="BI43">
            <v>2.32E-4</v>
          </cell>
          <cell r="BJ43">
            <v>2.14E-4</v>
          </cell>
          <cell r="BK43">
            <v>2.14E-4</v>
          </cell>
          <cell r="BL43">
            <v>2.14E-4</v>
          </cell>
          <cell r="BM43">
            <v>2.14E-4</v>
          </cell>
          <cell r="BN43">
            <v>2.14E-4</v>
          </cell>
          <cell r="BO43">
            <v>2.2599999999999999E-4</v>
          </cell>
          <cell r="BP43">
            <v>2.2599999999999999E-4</v>
          </cell>
          <cell r="BQ43">
            <v>2.2599999999999999E-4</v>
          </cell>
          <cell r="BR43">
            <v>2.2599999999999999E-4</v>
          </cell>
          <cell r="BS43">
            <v>2.2599999999999999E-4</v>
          </cell>
          <cell r="BT43">
            <v>2.7399999999999999E-4</v>
          </cell>
          <cell r="BU43">
            <v>2.7399999999999999E-4</v>
          </cell>
          <cell r="BV43">
            <v>2.7399999999999999E-4</v>
          </cell>
          <cell r="BW43">
            <v>2.7399999999999999E-4</v>
          </cell>
          <cell r="BX43">
            <v>2.7399999999999999E-4</v>
          </cell>
          <cell r="BY43">
            <v>3.3500000000000001E-4</v>
          </cell>
          <cell r="BZ43">
            <v>3.3500000000000001E-4</v>
          </cell>
          <cell r="CA43">
            <v>3.3500000000000001E-4</v>
          </cell>
          <cell r="CB43">
            <v>3.3500000000000001E-4</v>
          </cell>
          <cell r="CC43">
            <v>3.3500000000000001E-4</v>
          </cell>
          <cell r="CD43">
            <v>3.3500000000000001E-4</v>
          </cell>
          <cell r="CE43">
            <v>3.3500000000000001E-4</v>
          </cell>
          <cell r="CF43">
            <v>3.3500000000000001E-4</v>
          </cell>
          <cell r="CG43">
            <v>3.3500000000000001E-4</v>
          </cell>
          <cell r="CH43">
            <v>3.3500000000000001E-4</v>
          </cell>
          <cell r="CI43">
            <v>3.3500000000000001E-4</v>
          </cell>
          <cell r="CJ43">
            <v>3.3500000000000001E-4</v>
          </cell>
          <cell r="CK43">
            <v>3.3500000000000001E-4</v>
          </cell>
          <cell r="CL43">
            <v>3.3500000000000001E-4</v>
          </cell>
          <cell r="CM43">
            <v>3.3500000000000001E-4</v>
          </cell>
          <cell r="CN43">
            <v>3.3500000000000001E-4</v>
          </cell>
          <cell r="CO43">
            <v>3.3500000000000001E-4</v>
          </cell>
          <cell r="CP43">
            <v>3.3500000000000001E-4</v>
          </cell>
          <cell r="CQ43">
            <v>3.3500000000000001E-4</v>
          </cell>
          <cell r="CR43">
            <v>3.3500000000000001E-4</v>
          </cell>
          <cell r="CS43">
            <v>3.3500000000000001E-4</v>
          </cell>
          <cell r="CT43">
            <v>3.3500000000000001E-4</v>
          </cell>
          <cell r="CU43">
            <v>3.3500000000000001E-4</v>
          </cell>
          <cell r="CV43">
            <v>3.3500000000000001E-4</v>
          </cell>
          <cell r="CW43">
            <v>3.3500000000000001E-4</v>
          </cell>
        </row>
        <row r="44">
          <cell r="A44" t="str">
            <v>CÔTE D'IVOIRE</v>
          </cell>
          <cell r="B44" t="e">
            <v>#VALUE!</v>
          </cell>
          <cell r="C44" t="e">
            <v>#VALUE!</v>
          </cell>
          <cell r="D44" t="e">
            <v>#VALUE!</v>
          </cell>
          <cell r="E44" t="e">
            <v>#VALUE!</v>
          </cell>
          <cell r="F44" t="e">
            <v>#VALUE!</v>
          </cell>
          <cell r="G44" t="e">
            <v>#VALUE!</v>
          </cell>
          <cell r="H44" t="e">
            <v>#VALUE!</v>
          </cell>
          <cell r="I44" t="e">
            <v>#VALUE!</v>
          </cell>
          <cell r="J44" t="e">
            <v>#VALUE!</v>
          </cell>
          <cell r="K44" t="e">
            <v>#VALUE!</v>
          </cell>
          <cell r="L44" t="e">
            <v>#VALUE!</v>
          </cell>
          <cell r="M44" t="e">
            <v>#VALUE!</v>
          </cell>
          <cell r="N44" t="e">
            <v>#VALUE!</v>
          </cell>
          <cell r="O44" t="e">
            <v>#VALUE!</v>
          </cell>
          <cell r="P44" t="e">
            <v>#VALUE!</v>
          </cell>
          <cell r="Q44">
            <v>6.0000000000000002E-5</v>
          </cell>
          <cell r="R44">
            <v>6.0000000000000002E-5</v>
          </cell>
          <cell r="S44">
            <v>6.0000000000000002E-5</v>
          </cell>
          <cell r="T44">
            <v>6.0000000000000002E-5</v>
          </cell>
          <cell r="U44">
            <v>6.0000000000000002E-5</v>
          </cell>
          <cell r="V44">
            <v>6.0000000000000002E-5</v>
          </cell>
          <cell r="W44">
            <v>6.0000000000000002E-5</v>
          </cell>
          <cell r="X44">
            <v>6.0000000000000002E-5</v>
          </cell>
          <cell r="Y44">
            <v>6.0000000000000002E-5</v>
          </cell>
          <cell r="Z44">
            <v>6.0000000000000002E-5</v>
          </cell>
          <cell r="AA44">
            <v>6.0000000000000002E-5</v>
          </cell>
          <cell r="AB44">
            <v>6.0000000000000002E-5</v>
          </cell>
          <cell r="AC44">
            <v>6.0000000000000002E-5</v>
          </cell>
          <cell r="AD44">
            <v>6.0000000000000002E-5</v>
          </cell>
          <cell r="AE44">
            <v>6.0000000000000002E-5</v>
          </cell>
          <cell r="AF44">
            <v>6.0000000000000002E-5</v>
          </cell>
          <cell r="AG44">
            <v>6.0000000000000002E-5</v>
          </cell>
          <cell r="AH44">
            <v>6.0000000000000002E-5</v>
          </cell>
          <cell r="AI44">
            <v>6.0000000000000002E-5</v>
          </cell>
          <cell r="AJ44">
            <v>6.0000000000000002E-5</v>
          </cell>
          <cell r="AK44">
            <v>6.0000000000000002E-5</v>
          </cell>
          <cell r="AL44">
            <v>6.0000000000000002E-5</v>
          </cell>
          <cell r="AM44">
            <v>6.0000000000000002E-5</v>
          </cell>
          <cell r="AN44">
            <v>6.0000000000000002E-5</v>
          </cell>
          <cell r="AO44">
            <v>6.0000000000000002E-5</v>
          </cell>
          <cell r="AP44">
            <v>3.21E-4</v>
          </cell>
          <cell r="AQ44">
            <v>3.21E-4</v>
          </cell>
          <cell r="AR44">
            <v>3.21E-4</v>
          </cell>
          <cell r="AS44">
            <v>3.21E-4</v>
          </cell>
          <cell r="AT44">
            <v>3.21E-4</v>
          </cell>
          <cell r="AU44">
            <v>4.2999999999999999E-4</v>
          </cell>
          <cell r="AV44">
            <v>4.2999999999999999E-4</v>
          </cell>
          <cell r="AW44">
            <v>4.2999999999999999E-4</v>
          </cell>
          <cell r="AX44">
            <v>4.2999999999999999E-4</v>
          </cell>
          <cell r="AY44">
            <v>4.2999999999999999E-4</v>
          </cell>
          <cell r="AZ44">
            <v>5.71E-4</v>
          </cell>
          <cell r="BA44">
            <v>5.71E-4</v>
          </cell>
          <cell r="BB44">
            <v>5.71E-4</v>
          </cell>
          <cell r="BC44">
            <v>5.71E-4</v>
          </cell>
          <cell r="BD44">
            <v>5.71E-4</v>
          </cell>
          <cell r="BE44">
            <v>6.9999999999999999E-4</v>
          </cell>
          <cell r="BF44">
            <v>6.9999999999999999E-4</v>
          </cell>
          <cell r="BG44">
            <v>6.9999999999999999E-4</v>
          </cell>
          <cell r="BH44">
            <v>6.9999999999999999E-4</v>
          </cell>
          <cell r="BI44">
            <v>6.9999999999999999E-4</v>
          </cell>
          <cell r="BJ44">
            <v>7.0100000000000002E-4</v>
          </cell>
          <cell r="BK44">
            <v>7.0100000000000002E-4</v>
          </cell>
          <cell r="BL44">
            <v>7.0100000000000002E-4</v>
          </cell>
          <cell r="BM44">
            <v>7.0100000000000002E-4</v>
          </cell>
          <cell r="BN44">
            <v>7.0100000000000002E-4</v>
          </cell>
          <cell r="BO44">
            <v>7.8600000000000002E-4</v>
          </cell>
          <cell r="BP44">
            <v>7.8600000000000002E-4</v>
          </cell>
          <cell r="BQ44">
            <v>7.8600000000000002E-4</v>
          </cell>
          <cell r="BR44">
            <v>7.8600000000000002E-4</v>
          </cell>
          <cell r="BS44">
            <v>7.8600000000000002E-4</v>
          </cell>
          <cell r="BT44">
            <v>9.2900000000000003E-4</v>
          </cell>
          <cell r="BU44">
            <v>9.2900000000000003E-4</v>
          </cell>
          <cell r="BV44">
            <v>9.2900000000000003E-4</v>
          </cell>
          <cell r="BW44">
            <v>9.2900000000000003E-4</v>
          </cell>
          <cell r="BX44">
            <v>9.2900000000000003E-4</v>
          </cell>
          <cell r="BY44">
            <v>1.1360000000000001E-3</v>
          </cell>
          <cell r="BZ44">
            <v>1.1360000000000001E-3</v>
          </cell>
          <cell r="CA44">
            <v>1.1360000000000001E-3</v>
          </cell>
          <cell r="CB44">
            <v>1.1360000000000001E-3</v>
          </cell>
          <cell r="CC44">
            <v>1.1360000000000001E-3</v>
          </cell>
          <cell r="CD44">
            <v>1.1360000000000001E-3</v>
          </cell>
          <cell r="CE44">
            <v>1.1360000000000001E-3</v>
          </cell>
          <cell r="CF44">
            <v>1.1360000000000001E-3</v>
          </cell>
          <cell r="CG44">
            <v>1.1360000000000001E-3</v>
          </cell>
          <cell r="CH44">
            <v>1.1360000000000001E-3</v>
          </cell>
          <cell r="CI44">
            <v>1.1360000000000001E-3</v>
          </cell>
          <cell r="CJ44">
            <v>1.1360000000000001E-3</v>
          </cell>
          <cell r="CK44">
            <v>1.1360000000000001E-3</v>
          </cell>
          <cell r="CL44">
            <v>1.1360000000000001E-3</v>
          </cell>
          <cell r="CM44">
            <v>1.1360000000000001E-3</v>
          </cell>
          <cell r="CN44">
            <v>1.1360000000000001E-3</v>
          </cell>
          <cell r="CO44">
            <v>1.1360000000000001E-3</v>
          </cell>
          <cell r="CP44">
            <v>1.1360000000000001E-3</v>
          </cell>
          <cell r="CQ44">
            <v>1.1360000000000001E-3</v>
          </cell>
          <cell r="CR44">
            <v>1.1360000000000001E-3</v>
          </cell>
          <cell r="CS44">
            <v>1.1360000000000001E-3</v>
          </cell>
          <cell r="CT44">
            <v>1.1360000000000001E-3</v>
          </cell>
          <cell r="CU44">
            <v>1.1360000000000001E-3</v>
          </cell>
          <cell r="CV44">
            <v>1.1360000000000001E-3</v>
          </cell>
          <cell r="CW44">
            <v>1.1360000000000001E-3</v>
          </cell>
        </row>
        <row r="45">
          <cell r="A45" t="str">
            <v>CROATIA</v>
          </cell>
          <cell r="B45" t="e">
            <v>#VALUE!</v>
          </cell>
          <cell r="C45" t="e">
            <v>#VALUE!</v>
          </cell>
          <cell r="D45" t="e">
            <v>#VALUE!</v>
          </cell>
          <cell r="E45" t="e">
            <v>#VALUE!</v>
          </cell>
          <cell r="F45" t="e">
            <v>#VALUE!</v>
          </cell>
          <cell r="G45" t="e">
            <v>#VALUE!</v>
          </cell>
          <cell r="H45" t="e">
            <v>#VALUE!</v>
          </cell>
          <cell r="I45" t="e">
            <v>#VALUE!</v>
          </cell>
          <cell r="J45" t="e">
            <v>#VALUE!</v>
          </cell>
          <cell r="K45" t="e">
            <v>#VALUE!</v>
          </cell>
          <cell r="L45" t="e">
            <v>#VALUE!</v>
          </cell>
          <cell r="M45" t="e">
            <v>#VALUE!</v>
          </cell>
          <cell r="N45" t="e">
            <v>#VALUE!</v>
          </cell>
          <cell r="O45" t="e">
            <v>#VALUE!</v>
          </cell>
          <cell r="P45" t="e">
            <v>#VALUE!</v>
          </cell>
          <cell r="Q45">
            <v>7.7000000000000001E-5</v>
          </cell>
          <cell r="R45">
            <v>7.7000000000000001E-5</v>
          </cell>
          <cell r="S45">
            <v>7.7000000000000001E-5</v>
          </cell>
          <cell r="T45">
            <v>7.7000000000000001E-5</v>
          </cell>
          <cell r="U45">
            <v>7.7000000000000001E-5</v>
          </cell>
          <cell r="V45">
            <v>7.7000000000000001E-5</v>
          </cell>
          <cell r="W45">
            <v>7.7000000000000001E-5</v>
          </cell>
          <cell r="X45">
            <v>7.7000000000000001E-5</v>
          </cell>
          <cell r="Y45">
            <v>7.7000000000000001E-5</v>
          </cell>
          <cell r="Z45">
            <v>7.7000000000000001E-5</v>
          </cell>
          <cell r="AA45">
            <v>7.7000000000000001E-5</v>
          </cell>
          <cell r="AB45">
            <v>7.7000000000000001E-5</v>
          </cell>
          <cell r="AC45">
            <v>7.7000000000000001E-5</v>
          </cell>
          <cell r="AD45">
            <v>7.7000000000000001E-5</v>
          </cell>
          <cell r="AE45">
            <v>7.7000000000000001E-5</v>
          </cell>
          <cell r="AF45">
            <v>7.7000000000000001E-5</v>
          </cell>
          <cell r="AG45">
            <v>7.7000000000000001E-5</v>
          </cell>
          <cell r="AH45">
            <v>7.7000000000000001E-5</v>
          </cell>
          <cell r="AI45">
            <v>7.7000000000000001E-5</v>
          </cell>
          <cell r="AJ45">
            <v>7.7000000000000001E-5</v>
          </cell>
          <cell r="AK45">
            <v>7.7000000000000001E-5</v>
          </cell>
          <cell r="AL45">
            <v>7.7000000000000001E-5</v>
          </cell>
          <cell r="AM45">
            <v>7.7000000000000001E-5</v>
          </cell>
          <cell r="AN45">
            <v>7.7000000000000001E-5</v>
          </cell>
          <cell r="AO45">
            <v>7.7000000000000001E-5</v>
          </cell>
          <cell r="AP45">
            <v>2.0900000000000001E-4</v>
          </cell>
          <cell r="AQ45">
            <v>2.0900000000000001E-4</v>
          </cell>
          <cell r="AR45">
            <v>2.0900000000000001E-4</v>
          </cell>
          <cell r="AS45">
            <v>2.0900000000000001E-4</v>
          </cell>
          <cell r="AT45">
            <v>2.0900000000000001E-4</v>
          </cell>
          <cell r="AU45">
            <v>2.43E-4</v>
          </cell>
          <cell r="AV45">
            <v>2.43E-4</v>
          </cell>
          <cell r="AW45">
            <v>2.43E-4</v>
          </cell>
          <cell r="AX45">
            <v>2.43E-4</v>
          </cell>
          <cell r="AY45">
            <v>2.43E-4</v>
          </cell>
          <cell r="AZ45">
            <v>2.5399999999999999E-4</v>
          </cell>
          <cell r="BA45">
            <v>2.5399999999999999E-4</v>
          </cell>
          <cell r="BB45">
            <v>2.5399999999999999E-4</v>
          </cell>
          <cell r="BC45">
            <v>2.5399999999999999E-4</v>
          </cell>
          <cell r="BD45">
            <v>2.5399999999999999E-4</v>
          </cell>
          <cell r="BE45">
            <v>2.4000000000000001E-4</v>
          </cell>
          <cell r="BF45">
            <v>2.4000000000000001E-4</v>
          </cell>
          <cell r="BG45">
            <v>2.4000000000000001E-4</v>
          </cell>
          <cell r="BH45">
            <v>2.4000000000000001E-4</v>
          </cell>
          <cell r="BI45">
            <v>2.4000000000000001E-4</v>
          </cell>
          <cell r="BJ45">
            <v>2.2000000000000001E-4</v>
          </cell>
          <cell r="BK45">
            <v>2.2000000000000001E-4</v>
          </cell>
          <cell r="BL45">
            <v>2.2000000000000001E-4</v>
          </cell>
          <cell r="BM45">
            <v>2.2000000000000001E-4</v>
          </cell>
          <cell r="BN45">
            <v>2.2000000000000001E-4</v>
          </cell>
          <cell r="BO45">
            <v>1.9599999999999999E-4</v>
          </cell>
          <cell r="BP45">
            <v>1.9599999999999999E-4</v>
          </cell>
          <cell r="BQ45">
            <v>1.9599999999999999E-4</v>
          </cell>
          <cell r="BR45">
            <v>1.9599999999999999E-4</v>
          </cell>
          <cell r="BS45">
            <v>1.9599999999999999E-4</v>
          </cell>
          <cell r="BT45">
            <v>1.8200000000000001E-4</v>
          </cell>
          <cell r="BU45">
            <v>1.8200000000000001E-4</v>
          </cell>
          <cell r="BV45">
            <v>1.8200000000000001E-4</v>
          </cell>
          <cell r="BW45">
            <v>1.8200000000000001E-4</v>
          </cell>
          <cell r="BX45">
            <v>1.8200000000000001E-4</v>
          </cell>
          <cell r="BY45">
            <v>1.84E-4</v>
          </cell>
          <cell r="BZ45">
            <v>1.84E-4</v>
          </cell>
          <cell r="CA45">
            <v>1.84E-4</v>
          </cell>
          <cell r="CB45">
            <v>1.84E-4</v>
          </cell>
          <cell r="CC45">
            <v>1.84E-4</v>
          </cell>
          <cell r="CD45">
            <v>1.84E-4</v>
          </cell>
          <cell r="CE45">
            <v>1.84E-4</v>
          </cell>
          <cell r="CF45">
            <v>1.84E-4</v>
          </cell>
          <cell r="CG45">
            <v>1.84E-4</v>
          </cell>
          <cell r="CH45">
            <v>1.84E-4</v>
          </cell>
          <cell r="CI45">
            <v>1.84E-4</v>
          </cell>
          <cell r="CJ45">
            <v>1.84E-4</v>
          </cell>
          <cell r="CK45">
            <v>1.84E-4</v>
          </cell>
          <cell r="CL45">
            <v>1.84E-4</v>
          </cell>
          <cell r="CM45">
            <v>1.84E-4</v>
          </cell>
          <cell r="CN45">
            <v>1.84E-4</v>
          </cell>
          <cell r="CO45">
            <v>1.84E-4</v>
          </cell>
          <cell r="CP45">
            <v>1.84E-4</v>
          </cell>
          <cell r="CQ45">
            <v>1.84E-4</v>
          </cell>
          <cell r="CR45">
            <v>1.84E-4</v>
          </cell>
          <cell r="CS45">
            <v>1.84E-4</v>
          </cell>
          <cell r="CT45">
            <v>1.84E-4</v>
          </cell>
          <cell r="CU45">
            <v>1.84E-4</v>
          </cell>
          <cell r="CV45">
            <v>1.84E-4</v>
          </cell>
          <cell r="CW45">
            <v>1.84E-4</v>
          </cell>
        </row>
        <row r="46">
          <cell r="A46" t="str">
            <v>CUBA</v>
          </cell>
          <cell r="B46" t="e">
            <v>#VALUE!</v>
          </cell>
          <cell r="C46" t="e">
            <v>#VALUE!</v>
          </cell>
          <cell r="D46" t="e">
            <v>#VALUE!</v>
          </cell>
          <cell r="E46" t="e">
            <v>#VALUE!</v>
          </cell>
          <cell r="F46" t="e">
            <v>#VALUE!</v>
          </cell>
          <cell r="G46" t="e">
            <v>#VALUE!</v>
          </cell>
          <cell r="H46" t="e">
            <v>#VALUE!</v>
          </cell>
          <cell r="I46" t="e">
            <v>#VALUE!</v>
          </cell>
          <cell r="J46" t="e">
            <v>#VALUE!</v>
          </cell>
          <cell r="K46" t="e">
            <v>#VALUE!</v>
          </cell>
          <cell r="L46" t="e">
            <v>#VALUE!</v>
          </cell>
          <cell r="M46" t="e">
            <v>#VALUE!</v>
          </cell>
          <cell r="N46" t="e">
            <v>#VALUE!</v>
          </cell>
          <cell r="O46" t="e">
            <v>#VALUE!</v>
          </cell>
          <cell r="P46" t="e">
            <v>#VALUE!</v>
          </cell>
          <cell r="Q46">
            <v>1.4899999999999999E-4</v>
          </cell>
          <cell r="R46">
            <v>1.4899999999999999E-4</v>
          </cell>
          <cell r="S46">
            <v>1.4899999999999999E-4</v>
          </cell>
          <cell r="T46">
            <v>1.4899999999999999E-4</v>
          </cell>
          <cell r="U46">
            <v>1.4899999999999999E-4</v>
          </cell>
          <cell r="V46">
            <v>1.4899999999999999E-4</v>
          </cell>
          <cell r="W46">
            <v>1.4899999999999999E-4</v>
          </cell>
          <cell r="X46">
            <v>1.4899999999999999E-4</v>
          </cell>
          <cell r="Y46">
            <v>1.4899999999999999E-4</v>
          </cell>
          <cell r="Z46">
            <v>1.4899999999999999E-4</v>
          </cell>
          <cell r="AA46">
            <v>1.4899999999999999E-4</v>
          </cell>
          <cell r="AB46">
            <v>1.4899999999999999E-4</v>
          </cell>
          <cell r="AC46">
            <v>1.4899999999999999E-4</v>
          </cell>
          <cell r="AD46">
            <v>1.4899999999999999E-4</v>
          </cell>
          <cell r="AE46">
            <v>1.4899999999999999E-4</v>
          </cell>
          <cell r="AF46">
            <v>1.4899999999999999E-4</v>
          </cell>
          <cell r="AG46">
            <v>1.4899999999999999E-4</v>
          </cell>
          <cell r="AH46">
            <v>1.4899999999999999E-4</v>
          </cell>
          <cell r="AI46">
            <v>1.4899999999999999E-4</v>
          </cell>
          <cell r="AJ46">
            <v>1.4899999999999999E-4</v>
          </cell>
          <cell r="AK46">
            <v>1.4899999999999999E-4</v>
          </cell>
          <cell r="AL46">
            <v>1.4899999999999999E-4</v>
          </cell>
          <cell r="AM46">
            <v>1.4899999999999999E-4</v>
          </cell>
          <cell r="AN46">
            <v>1.4899999999999999E-4</v>
          </cell>
          <cell r="AO46">
            <v>1.4899999999999999E-4</v>
          </cell>
          <cell r="AP46">
            <v>3.5300000000000002E-4</v>
          </cell>
          <cell r="AQ46">
            <v>3.5300000000000002E-4</v>
          </cell>
          <cell r="AR46">
            <v>3.5300000000000002E-4</v>
          </cell>
          <cell r="AS46">
            <v>3.5300000000000002E-4</v>
          </cell>
          <cell r="AT46">
            <v>3.5300000000000002E-4</v>
          </cell>
          <cell r="AU46">
            <v>3.8400000000000001E-4</v>
          </cell>
          <cell r="AV46">
            <v>3.8400000000000001E-4</v>
          </cell>
          <cell r="AW46">
            <v>3.8400000000000001E-4</v>
          </cell>
          <cell r="AX46">
            <v>3.8400000000000001E-4</v>
          </cell>
          <cell r="AY46">
            <v>3.8400000000000001E-4</v>
          </cell>
          <cell r="AZ46">
            <v>4.0000000000000002E-4</v>
          </cell>
          <cell r="BA46">
            <v>4.0000000000000002E-4</v>
          </cell>
          <cell r="BB46">
            <v>4.0000000000000002E-4</v>
          </cell>
          <cell r="BC46">
            <v>4.0000000000000002E-4</v>
          </cell>
          <cell r="BD46">
            <v>4.0000000000000002E-4</v>
          </cell>
          <cell r="BE46">
            <v>3.86E-4</v>
          </cell>
          <cell r="BF46">
            <v>3.86E-4</v>
          </cell>
          <cell r="BG46">
            <v>3.86E-4</v>
          </cell>
          <cell r="BH46">
            <v>3.86E-4</v>
          </cell>
          <cell r="BI46">
            <v>3.86E-4</v>
          </cell>
          <cell r="BJ46">
            <v>3.6299999999999999E-4</v>
          </cell>
          <cell r="BK46">
            <v>3.6299999999999999E-4</v>
          </cell>
          <cell r="BL46">
            <v>3.6299999999999999E-4</v>
          </cell>
          <cell r="BM46">
            <v>3.6299999999999999E-4</v>
          </cell>
          <cell r="BN46">
            <v>3.6299999999999999E-4</v>
          </cell>
          <cell r="BO46">
            <v>3.3700000000000001E-4</v>
          </cell>
          <cell r="BP46">
            <v>3.3700000000000001E-4</v>
          </cell>
          <cell r="BQ46">
            <v>3.3700000000000001E-4</v>
          </cell>
          <cell r="BR46">
            <v>3.3700000000000001E-4</v>
          </cell>
          <cell r="BS46">
            <v>3.3700000000000001E-4</v>
          </cell>
          <cell r="BT46">
            <v>3.1E-4</v>
          </cell>
          <cell r="BU46">
            <v>3.1E-4</v>
          </cell>
          <cell r="BV46">
            <v>3.1E-4</v>
          </cell>
          <cell r="BW46">
            <v>3.1E-4</v>
          </cell>
          <cell r="BX46">
            <v>3.1E-4</v>
          </cell>
          <cell r="BY46">
            <v>2.8499999999999999E-4</v>
          </cell>
          <cell r="BZ46">
            <v>2.8499999999999999E-4</v>
          </cell>
          <cell r="CA46">
            <v>2.8499999999999999E-4</v>
          </cell>
          <cell r="CB46">
            <v>2.8499999999999999E-4</v>
          </cell>
          <cell r="CC46">
            <v>2.8499999999999999E-4</v>
          </cell>
          <cell r="CD46">
            <v>2.8499999999999999E-4</v>
          </cell>
          <cell r="CE46">
            <v>2.8499999999999999E-4</v>
          </cell>
          <cell r="CF46">
            <v>2.8499999999999999E-4</v>
          </cell>
          <cell r="CG46">
            <v>2.8499999999999999E-4</v>
          </cell>
          <cell r="CH46">
            <v>2.8499999999999999E-4</v>
          </cell>
          <cell r="CI46">
            <v>2.8499999999999999E-4</v>
          </cell>
          <cell r="CJ46">
            <v>2.8499999999999999E-4</v>
          </cell>
          <cell r="CK46">
            <v>2.8499999999999999E-4</v>
          </cell>
          <cell r="CL46">
            <v>2.8499999999999999E-4</v>
          </cell>
          <cell r="CM46">
            <v>2.8499999999999999E-4</v>
          </cell>
          <cell r="CN46">
            <v>2.8499999999999999E-4</v>
          </cell>
          <cell r="CO46">
            <v>2.8499999999999999E-4</v>
          </cell>
          <cell r="CP46">
            <v>2.8499999999999999E-4</v>
          </cell>
          <cell r="CQ46">
            <v>2.8499999999999999E-4</v>
          </cell>
          <cell r="CR46">
            <v>2.8499999999999999E-4</v>
          </cell>
          <cell r="CS46">
            <v>2.8499999999999999E-4</v>
          </cell>
          <cell r="CT46">
            <v>2.8499999999999999E-4</v>
          </cell>
          <cell r="CU46">
            <v>2.8499999999999999E-4</v>
          </cell>
          <cell r="CV46">
            <v>2.8499999999999999E-4</v>
          </cell>
          <cell r="CW46">
            <v>2.8499999999999999E-4</v>
          </cell>
        </row>
        <row r="47">
          <cell r="A47" t="str">
            <v>CYPRUS</v>
          </cell>
          <cell r="B47" t="e">
            <v>#VALUE!</v>
          </cell>
          <cell r="C47" t="e">
            <v>#VALUE!</v>
          </cell>
          <cell r="D47" t="e">
            <v>#VALUE!</v>
          </cell>
          <cell r="E47" t="e">
            <v>#VALUE!</v>
          </cell>
          <cell r="F47" t="e">
            <v>#VALUE!</v>
          </cell>
          <cell r="G47" t="e">
            <v>#VALUE!</v>
          </cell>
          <cell r="H47" t="e">
            <v>#VALUE!</v>
          </cell>
          <cell r="I47" t="e">
            <v>#VALUE!</v>
          </cell>
          <cell r="J47" t="e">
            <v>#VALUE!</v>
          </cell>
          <cell r="K47" t="e">
            <v>#VALUE!</v>
          </cell>
          <cell r="L47" t="e">
            <v>#VALUE!</v>
          </cell>
          <cell r="M47" t="e">
            <v>#VALUE!</v>
          </cell>
          <cell r="N47" t="e">
            <v>#VALUE!</v>
          </cell>
          <cell r="O47" t="e">
            <v>#VALUE!</v>
          </cell>
          <cell r="P47" t="e">
            <v>#VALUE!</v>
          </cell>
          <cell r="Q47">
            <v>2.3E-5</v>
          </cell>
          <cell r="R47">
            <v>2.3E-5</v>
          </cell>
          <cell r="S47">
            <v>2.3E-5</v>
          </cell>
          <cell r="T47">
            <v>2.3E-5</v>
          </cell>
          <cell r="U47">
            <v>2.3E-5</v>
          </cell>
          <cell r="V47">
            <v>2.3E-5</v>
          </cell>
          <cell r="W47">
            <v>2.3E-5</v>
          </cell>
          <cell r="X47">
            <v>2.3E-5</v>
          </cell>
          <cell r="Y47">
            <v>2.3E-5</v>
          </cell>
          <cell r="Z47">
            <v>2.3E-5</v>
          </cell>
          <cell r="AA47">
            <v>2.3E-5</v>
          </cell>
          <cell r="AB47">
            <v>2.3E-5</v>
          </cell>
          <cell r="AC47">
            <v>2.3E-5</v>
          </cell>
          <cell r="AD47">
            <v>2.3E-5</v>
          </cell>
          <cell r="AE47">
            <v>2.3E-5</v>
          </cell>
          <cell r="AF47">
            <v>2.3E-5</v>
          </cell>
          <cell r="AG47">
            <v>2.3E-5</v>
          </cell>
          <cell r="AH47">
            <v>2.3E-5</v>
          </cell>
          <cell r="AI47">
            <v>2.3E-5</v>
          </cell>
          <cell r="AJ47">
            <v>2.3E-5</v>
          </cell>
          <cell r="AK47">
            <v>2.3E-5</v>
          </cell>
          <cell r="AL47">
            <v>2.3E-5</v>
          </cell>
          <cell r="AM47">
            <v>2.3E-5</v>
          </cell>
          <cell r="AN47">
            <v>2.3E-5</v>
          </cell>
          <cell r="AO47">
            <v>2.3E-5</v>
          </cell>
          <cell r="AP47">
            <v>1.34E-4</v>
          </cell>
          <cell r="AQ47">
            <v>1.34E-4</v>
          </cell>
          <cell r="AR47">
            <v>1.34E-4</v>
          </cell>
          <cell r="AS47">
            <v>1.34E-4</v>
          </cell>
          <cell r="AT47">
            <v>1.34E-4</v>
          </cell>
          <cell r="AU47">
            <v>1.12E-4</v>
          </cell>
          <cell r="AV47">
            <v>1.12E-4</v>
          </cell>
          <cell r="AW47">
            <v>1.12E-4</v>
          </cell>
          <cell r="AX47">
            <v>1.12E-4</v>
          </cell>
          <cell r="AY47">
            <v>1.12E-4</v>
          </cell>
          <cell r="AZ47">
            <v>8.5000000000000006E-5</v>
          </cell>
          <cell r="BA47">
            <v>8.5000000000000006E-5</v>
          </cell>
          <cell r="BB47">
            <v>8.5000000000000006E-5</v>
          </cell>
          <cell r="BC47">
            <v>8.5000000000000006E-5</v>
          </cell>
          <cell r="BD47">
            <v>8.5000000000000006E-5</v>
          </cell>
          <cell r="BE47">
            <v>6.2000000000000003E-5</v>
          </cell>
          <cell r="BF47">
            <v>6.2000000000000003E-5</v>
          </cell>
          <cell r="BG47">
            <v>6.2000000000000003E-5</v>
          </cell>
          <cell r="BH47">
            <v>6.2000000000000003E-5</v>
          </cell>
          <cell r="BI47">
            <v>6.2000000000000003E-5</v>
          </cell>
          <cell r="BJ47">
            <v>7.1000000000000005E-5</v>
          </cell>
          <cell r="BK47">
            <v>7.1000000000000005E-5</v>
          </cell>
          <cell r="BL47">
            <v>7.1000000000000005E-5</v>
          </cell>
          <cell r="BM47">
            <v>7.1000000000000005E-5</v>
          </cell>
          <cell r="BN47">
            <v>7.1000000000000005E-5</v>
          </cell>
          <cell r="BO47">
            <v>4.1999999999999998E-5</v>
          </cell>
          <cell r="BP47">
            <v>4.1999999999999998E-5</v>
          </cell>
          <cell r="BQ47">
            <v>4.1999999999999998E-5</v>
          </cell>
          <cell r="BR47">
            <v>4.1999999999999998E-5</v>
          </cell>
          <cell r="BS47">
            <v>4.1999999999999998E-5</v>
          </cell>
          <cell r="BT47">
            <v>1.08E-4</v>
          </cell>
          <cell r="BU47">
            <v>1.08E-4</v>
          </cell>
          <cell r="BV47">
            <v>1.08E-4</v>
          </cell>
          <cell r="BW47">
            <v>1.08E-4</v>
          </cell>
          <cell r="BX47">
            <v>1.08E-4</v>
          </cell>
          <cell r="BY47">
            <v>2.1699999999999999E-4</v>
          </cell>
          <cell r="BZ47">
            <v>2.1699999999999999E-4</v>
          </cell>
          <cell r="CA47">
            <v>2.1699999999999999E-4</v>
          </cell>
          <cell r="CB47">
            <v>2.1699999999999999E-4</v>
          </cell>
          <cell r="CC47">
            <v>2.1699999999999999E-4</v>
          </cell>
          <cell r="CD47">
            <v>2.1699999999999999E-4</v>
          </cell>
          <cell r="CE47">
            <v>2.1699999999999999E-4</v>
          </cell>
          <cell r="CF47">
            <v>2.1699999999999999E-4</v>
          </cell>
          <cell r="CG47">
            <v>2.1699999999999999E-4</v>
          </cell>
          <cell r="CH47">
            <v>2.1699999999999999E-4</v>
          </cell>
          <cell r="CI47">
            <v>2.1699999999999999E-4</v>
          </cell>
          <cell r="CJ47">
            <v>2.1699999999999999E-4</v>
          </cell>
          <cell r="CK47">
            <v>2.1699999999999999E-4</v>
          </cell>
          <cell r="CL47">
            <v>2.1699999999999999E-4</v>
          </cell>
          <cell r="CM47">
            <v>2.1699999999999999E-4</v>
          </cell>
          <cell r="CN47">
            <v>2.1699999999999999E-4</v>
          </cell>
          <cell r="CO47">
            <v>2.1699999999999999E-4</v>
          </cell>
          <cell r="CP47">
            <v>2.1699999999999999E-4</v>
          </cell>
          <cell r="CQ47">
            <v>2.1699999999999999E-4</v>
          </cell>
          <cell r="CR47">
            <v>2.1699999999999999E-4</v>
          </cell>
          <cell r="CS47">
            <v>2.1699999999999999E-4</v>
          </cell>
          <cell r="CT47">
            <v>2.1699999999999999E-4</v>
          </cell>
          <cell r="CU47">
            <v>2.1699999999999999E-4</v>
          </cell>
          <cell r="CV47">
            <v>2.1699999999999999E-4</v>
          </cell>
          <cell r="CW47">
            <v>2.1699999999999999E-4</v>
          </cell>
        </row>
        <row r="48">
          <cell r="A48" t="str">
            <v>CZECH REPUBLIC</v>
          </cell>
          <cell r="B48" t="e">
            <v>#VALUE!</v>
          </cell>
          <cell r="C48" t="e">
            <v>#VALUE!</v>
          </cell>
          <cell r="D48" t="e">
            <v>#VALUE!</v>
          </cell>
          <cell r="E48" t="e">
            <v>#VALUE!</v>
          </cell>
          <cell r="F48" t="e">
            <v>#VALUE!</v>
          </cell>
          <cell r="G48" t="e">
            <v>#VALUE!</v>
          </cell>
          <cell r="H48" t="e">
            <v>#VALUE!</v>
          </cell>
          <cell r="I48" t="e">
            <v>#VALUE!</v>
          </cell>
          <cell r="J48" t="e">
            <v>#VALUE!</v>
          </cell>
          <cell r="K48" t="e">
            <v>#VALUE!</v>
          </cell>
          <cell r="L48" t="e">
            <v>#VALUE!</v>
          </cell>
          <cell r="M48" t="e">
            <v>#VALUE!</v>
          </cell>
          <cell r="N48" t="e">
            <v>#VALUE!</v>
          </cell>
          <cell r="O48" t="e">
            <v>#VALUE!</v>
          </cell>
          <cell r="P48" t="e">
            <v>#VALUE!</v>
          </cell>
          <cell r="Q48">
            <v>1.44E-4</v>
          </cell>
          <cell r="R48">
            <v>1.44E-4</v>
          </cell>
          <cell r="S48">
            <v>1.44E-4</v>
          </cell>
          <cell r="T48">
            <v>1.44E-4</v>
          </cell>
          <cell r="U48">
            <v>1.44E-4</v>
          </cell>
          <cell r="V48">
            <v>1.44E-4</v>
          </cell>
          <cell r="W48">
            <v>1.44E-4</v>
          </cell>
          <cell r="X48">
            <v>1.44E-4</v>
          </cell>
          <cell r="Y48">
            <v>1.44E-4</v>
          </cell>
          <cell r="Z48">
            <v>1.44E-4</v>
          </cell>
          <cell r="AA48">
            <v>1.44E-4</v>
          </cell>
          <cell r="AB48">
            <v>1.44E-4</v>
          </cell>
          <cell r="AC48">
            <v>1.44E-4</v>
          </cell>
          <cell r="AD48">
            <v>1.44E-4</v>
          </cell>
          <cell r="AE48">
            <v>1.44E-4</v>
          </cell>
          <cell r="AF48">
            <v>1.44E-4</v>
          </cell>
          <cell r="AG48">
            <v>1.44E-4</v>
          </cell>
          <cell r="AH48">
            <v>1.44E-4</v>
          </cell>
          <cell r="AI48">
            <v>1.44E-4</v>
          </cell>
          <cell r="AJ48">
            <v>1.44E-4</v>
          </cell>
          <cell r="AK48">
            <v>1.44E-4</v>
          </cell>
          <cell r="AL48">
            <v>1.44E-4</v>
          </cell>
          <cell r="AM48">
            <v>1.44E-4</v>
          </cell>
          <cell r="AN48">
            <v>1.44E-4</v>
          </cell>
          <cell r="AO48">
            <v>1.44E-4</v>
          </cell>
          <cell r="AP48">
            <v>2.9300000000000002E-4</v>
          </cell>
          <cell r="AQ48">
            <v>2.9300000000000002E-4</v>
          </cell>
          <cell r="AR48">
            <v>2.9300000000000002E-4</v>
          </cell>
          <cell r="AS48">
            <v>2.9300000000000002E-4</v>
          </cell>
          <cell r="AT48">
            <v>2.9300000000000002E-4</v>
          </cell>
          <cell r="AU48">
            <v>2.9100000000000003E-4</v>
          </cell>
          <cell r="AV48">
            <v>2.9100000000000003E-4</v>
          </cell>
          <cell r="AW48">
            <v>2.9100000000000003E-4</v>
          </cell>
          <cell r="AX48">
            <v>2.9100000000000003E-4</v>
          </cell>
          <cell r="AY48">
            <v>2.9100000000000003E-4</v>
          </cell>
          <cell r="AZ48">
            <v>2.7500000000000002E-4</v>
          </cell>
          <cell r="BA48">
            <v>2.7500000000000002E-4</v>
          </cell>
          <cell r="BB48">
            <v>2.7500000000000002E-4</v>
          </cell>
          <cell r="BC48">
            <v>2.7500000000000002E-4</v>
          </cell>
          <cell r="BD48">
            <v>2.7500000000000002E-4</v>
          </cell>
          <cell r="BE48">
            <v>2.7300000000000002E-4</v>
          </cell>
          <cell r="BF48">
            <v>2.7300000000000002E-4</v>
          </cell>
          <cell r="BG48">
            <v>2.7300000000000002E-4</v>
          </cell>
          <cell r="BH48">
            <v>2.7300000000000002E-4</v>
          </cell>
          <cell r="BI48">
            <v>2.7300000000000002E-4</v>
          </cell>
          <cell r="BJ48">
            <v>2.6899999999999998E-4</v>
          </cell>
          <cell r="BK48">
            <v>2.6899999999999998E-4</v>
          </cell>
          <cell r="BL48">
            <v>2.6899999999999998E-4</v>
          </cell>
          <cell r="BM48">
            <v>2.6899999999999998E-4</v>
          </cell>
          <cell r="BN48">
            <v>2.6899999999999998E-4</v>
          </cell>
          <cell r="BO48">
            <v>2.63E-4</v>
          </cell>
          <cell r="BP48">
            <v>2.63E-4</v>
          </cell>
          <cell r="BQ48">
            <v>2.63E-4</v>
          </cell>
          <cell r="BR48">
            <v>2.63E-4</v>
          </cell>
          <cell r="BS48">
            <v>2.63E-4</v>
          </cell>
          <cell r="BT48">
            <v>2.5799999999999998E-4</v>
          </cell>
          <cell r="BU48">
            <v>2.5799999999999998E-4</v>
          </cell>
          <cell r="BV48">
            <v>2.5799999999999998E-4</v>
          </cell>
          <cell r="BW48">
            <v>2.5799999999999998E-4</v>
          </cell>
          <cell r="BX48">
            <v>2.5799999999999998E-4</v>
          </cell>
          <cell r="BY48">
            <v>2.33E-4</v>
          </cell>
          <cell r="BZ48">
            <v>2.33E-4</v>
          </cell>
          <cell r="CA48">
            <v>2.33E-4</v>
          </cell>
          <cell r="CB48">
            <v>2.33E-4</v>
          </cell>
          <cell r="CC48">
            <v>2.33E-4</v>
          </cell>
          <cell r="CD48">
            <v>2.33E-4</v>
          </cell>
          <cell r="CE48">
            <v>2.33E-4</v>
          </cell>
          <cell r="CF48">
            <v>2.33E-4</v>
          </cell>
          <cell r="CG48">
            <v>2.33E-4</v>
          </cell>
          <cell r="CH48">
            <v>2.33E-4</v>
          </cell>
          <cell r="CI48">
            <v>2.33E-4</v>
          </cell>
          <cell r="CJ48">
            <v>2.33E-4</v>
          </cell>
          <cell r="CK48">
            <v>2.33E-4</v>
          </cell>
          <cell r="CL48">
            <v>2.33E-4</v>
          </cell>
          <cell r="CM48">
            <v>2.33E-4</v>
          </cell>
          <cell r="CN48">
            <v>2.33E-4</v>
          </cell>
          <cell r="CO48">
            <v>2.33E-4</v>
          </cell>
          <cell r="CP48">
            <v>2.33E-4</v>
          </cell>
          <cell r="CQ48">
            <v>2.33E-4</v>
          </cell>
          <cell r="CR48">
            <v>2.33E-4</v>
          </cell>
          <cell r="CS48">
            <v>2.33E-4</v>
          </cell>
          <cell r="CT48">
            <v>2.33E-4</v>
          </cell>
          <cell r="CU48">
            <v>2.33E-4</v>
          </cell>
          <cell r="CV48">
            <v>2.33E-4</v>
          </cell>
          <cell r="CW48">
            <v>2.33E-4</v>
          </cell>
        </row>
        <row r="49">
          <cell r="A49" t="str">
            <v>DENMARK</v>
          </cell>
          <cell r="B49" t="e">
            <v>#VALUE!</v>
          </cell>
          <cell r="C49" t="e">
            <v>#VALUE!</v>
          </cell>
          <cell r="D49" t="e">
            <v>#VALUE!</v>
          </cell>
          <cell r="E49" t="e">
            <v>#VALUE!</v>
          </cell>
          <cell r="F49" t="e">
            <v>#VALUE!</v>
          </cell>
          <cell r="G49" t="e">
            <v>#VALUE!</v>
          </cell>
          <cell r="H49" t="e">
            <v>#VALUE!</v>
          </cell>
          <cell r="I49" t="e">
            <v>#VALUE!</v>
          </cell>
          <cell r="J49" t="e">
            <v>#VALUE!</v>
          </cell>
          <cell r="K49" t="e">
            <v>#VALUE!</v>
          </cell>
          <cell r="L49" t="e">
            <v>#VALUE!</v>
          </cell>
          <cell r="M49" t="e">
            <v>#VALUE!</v>
          </cell>
          <cell r="N49" t="e">
            <v>#VALUE!</v>
          </cell>
          <cell r="O49" t="e">
            <v>#VALUE!</v>
          </cell>
          <cell r="P49" t="e">
            <v>#VALUE!</v>
          </cell>
          <cell r="Q49">
            <v>1.37E-4</v>
          </cell>
          <cell r="R49">
            <v>1.37E-4</v>
          </cell>
          <cell r="S49">
            <v>1.37E-4</v>
          </cell>
          <cell r="T49">
            <v>1.37E-4</v>
          </cell>
          <cell r="U49">
            <v>1.37E-4</v>
          </cell>
          <cell r="V49">
            <v>1.37E-4</v>
          </cell>
          <cell r="W49">
            <v>1.37E-4</v>
          </cell>
          <cell r="X49">
            <v>1.37E-4</v>
          </cell>
          <cell r="Y49">
            <v>1.37E-4</v>
          </cell>
          <cell r="Z49">
            <v>1.37E-4</v>
          </cell>
          <cell r="AA49">
            <v>1.37E-4</v>
          </cell>
          <cell r="AB49">
            <v>1.37E-4</v>
          </cell>
          <cell r="AC49">
            <v>1.37E-4</v>
          </cell>
          <cell r="AD49">
            <v>1.37E-4</v>
          </cell>
          <cell r="AE49">
            <v>1.37E-4</v>
          </cell>
          <cell r="AF49">
            <v>1.37E-4</v>
          </cell>
          <cell r="AG49">
            <v>1.37E-4</v>
          </cell>
          <cell r="AH49">
            <v>1.37E-4</v>
          </cell>
          <cell r="AI49">
            <v>1.37E-4</v>
          </cell>
          <cell r="AJ49">
            <v>1.37E-4</v>
          </cell>
          <cell r="AK49">
            <v>1.37E-4</v>
          </cell>
          <cell r="AL49">
            <v>1.37E-4</v>
          </cell>
          <cell r="AM49">
            <v>1.37E-4</v>
          </cell>
          <cell r="AN49">
            <v>1.37E-4</v>
          </cell>
          <cell r="AO49">
            <v>1.37E-4</v>
          </cell>
          <cell r="AP49">
            <v>2.2800000000000001E-4</v>
          </cell>
          <cell r="AQ49">
            <v>2.2800000000000001E-4</v>
          </cell>
          <cell r="AR49">
            <v>2.2800000000000001E-4</v>
          </cell>
          <cell r="AS49">
            <v>2.2800000000000001E-4</v>
          </cell>
          <cell r="AT49">
            <v>2.2800000000000001E-4</v>
          </cell>
          <cell r="AU49">
            <v>1.92E-4</v>
          </cell>
          <cell r="AV49">
            <v>1.92E-4</v>
          </cell>
          <cell r="AW49">
            <v>1.92E-4</v>
          </cell>
          <cell r="AX49">
            <v>1.92E-4</v>
          </cell>
          <cell r="AY49">
            <v>1.92E-4</v>
          </cell>
          <cell r="AZ49">
            <v>1.55E-4</v>
          </cell>
          <cell r="BA49">
            <v>1.55E-4</v>
          </cell>
          <cell r="BB49">
            <v>1.55E-4</v>
          </cell>
          <cell r="BC49">
            <v>1.55E-4</v>
          </cell>
          <cell r="BD49">
            <v>1.55E-4</v>
          </cell>
          <cell r="BE49">
            <v>1.45E-4</v>
          </cell>
          <cell r="BF49">
            <v>1.45E-4</v>
          </cell>
          <cell r="BG49">
            <v>1.45E-4</v>
          </cell>
          <cell r="BH49">
            <v>1.45E-4</v>
          </cell>
          <cell r="BI49">
            <v>1.45E-4</v>
          </cell>
          <cell r="BJ49">
            <v>1.36E-4</v>
          </cell>
          <cell r="BK49">
            <v>1.36E-4</v>
          </cell>
          <cell r="BL49">
            <v>1.36E-4</v>
          </cell>
          <cell r="BM49">
            <v>1.36E-4</v>
          </cell>
          <cell r="BN49">
            <v>1.36E-4</v>
          </cell>
          <cell r="BO49">
            <v>1.4200000000000001E-4</v>
          </cell>
          <cell r="BP49">
            <v>1.4200000000000001E-4</v>
          </cell>
          <cell r="BQ49">
            <v>1.4200000000000001E-4</v>
          </cell>
          <cell r="BR49">
            <v>1.4200000000000001E-4</v>
          </cell>
          <cell r="BS49">
            <v>1.4200000000000001E-4</v>
          </cell>
          <cell r="BT49">
            <v>1.5200000000000001E-4</v>
          </cell>
          <cell r="BU49">
            <v>1.5200000000000001E-4</v>
          </cell>
          <cell r="BV49">
            <v>1.5200000000000001E-4</v>
          </cell>
          <cell r="BW49">
            <v>1.5200000000000001E-4</v>
          </cell>
          <cell r="BX49">
            <v>1.5200000000000001E-4</v>
          </cell>
          <cell r="BY49">
            <v>1.63E-4</v>
          </cell>
          <cell r="BZ49">
            <v>1.63E-4</v>
          </cell>
          <cell r="CA49">
            <v>1.63E-4</v>
          </cell>
          <cell r="CB49">
            <v>1.63E-4</v>
          </cell>
          <cell r="CC49">
            <v>1.63E-4</v>
          </cell>
          <cell r="CD49">
            <v>1.63E-4</v>
          </cell>
          <cell r="CE49">
            <v>1.63E-4</v>
          </cell>
          <cell r="CF49">
            <v>1.63E-4</v>
          </cell>
          <cell r="CG49">
            <v>1.63E-4</v>
          </cell>
          <cell r="CH49">
            <v>1.63E-4</v>
          </cell>
          <cell r="CI49">
            <v>1.63E-4</v>
          </cell>
          <cell r="CJ49">
            <v>1.63E-4</v>
          </cell>
          <cell r="CK49">
            <v>1.63E-4</v>
          </cell>
          <cell r="CL49">
            <v>1.63E-4</v>
          </cell>
          <cell r="CM49">
            <v>1.63E-4</v>
          </cell>
          <cell r="CN49">
            <v>1.63E-4</v>
          </cell>
          <cell r="CO49">
            <v>1.63E-4</v>
          </cell>
          <cell r="CP49">
            <v>1.63E-4</v>
          </cell>
          <cell r="CQ49">
            <v>1.63E-4</v>
          </cell>
          <cell r="CR49">
            <v>1.63E-4</v>
          </cell>
          <cell r="CS49">
            <v>1.63E-4</v>
          </cell>
          <cell r="CT49">
            <v>1.63E-4</v>
          </cell>
          <cell r="CU49">
            <v>1.63E-4</v>
          </cell>
          <cell r="CV49">
            <v>1.63E-4</v>
          </cell>
          <cell r="CW49">
            <v>1.63E-4</v>
          </cell>
        </row>
        <row r="50">
          <cell r="A50" t="str">
            <v>DJIBOUTI</v>
          </cell>
          <cell r="B50" t="e">
            <v>#VALUE!</v>
          </cell>
          <cell r="C50" t="e">
            <v>#VALUE!</v>
          </cell>
          <cell r="D50" t="e">
            <v>#VALUE!</v>
          </cell>
          <cell r="E50" t="e">
            <v>#VALUE!</v>
          </cell>
          <cell r="F50" t="e">
            <v>#VALUE!</v>
          </cell>
          <cell r="G50" t="e">
            <v>#VALUE!</v>
          </cell>
          <cell r="H50" t="e">
            <v>#VALUE!</v>
          </cell>
          <cell r="I50" t="e">
            <v>#VALUE!</v>
          </cell>
          <cell r="J50" t="e">
            <v>#VALUE!</v>
          </cell>
          <cell r="K50" t="e">
            <v>#VALUE!</v>
          </cell>
          <cell r="L50" t="e">
            <v>#VALUE!</v>
          </cell>
          <cell r="M50" t="e">
            <v>#VALUE!</v>
          </cell>
          <cell r="N50" t="e">
            <v>#VALUE!</v>
          </cell>
          <cell r="O50" t="e">
            <v>#VALUE!</v>
          </cell>
          <cell r="P50" t="e">
            <v>#VALUE!</v>
          </cell>
          <cell r="Q50">
            <v>3.4999999999999997E-5</v>
          </cell>
          <cell r="R50">
            <v>3.4999999999999997E-5</v>
          </cell>
          <cell r="S50">
            <v>3.4999999999999997E-5</v>
          </cell>
          <cell r="T50">
            <v>3.4999999999999997E-5</v>
          </cell>
          <cell r="U50">
            <v>3.4999999999999997E-5</v>
          </cell>
          <cell r="V50">
            <v>3.4999999999999997E-5</v>
          </cell>
          <cell r="W50">
            <v>3.4999999999999997E-5</v>
          </cell>
          <cell r="X50">
            <v>3.4999999999999997E-5</v>
          </cell>
          <cell r="Y50">
            <v>3.4999999999999997E-5</v>
          </cell>
          <cell r="Z50">
            <v>3.4999999999999997E-5</v>
          </cell>
          <cell r="AA50">
            <v>3.4999999999999997E-5</v>
          </cell>
          <cell r="AB50">
            <v>3.4999999999999997E-5</v>
          </cell>
          <cell r="AC50">
            <v>3.4999999999999997E-5</v>
          </cell>
          <cell r="AD50">
            <v>3.4999999999999997E-5</v>
          </cell>
          <cell r="AE50">
            <v>3.4999999999999997E-5</v>
          </cell>
          <cell r="AF50">
            <v>3.4999999999999997E-5</v>
          </cell>
          <cell r="AG50">
            <v>3.4999999999999997E-5</v>
          </cell>
          <cell r="AH50">
            <v>3.4999999999999997E-5</v>
          </cell>
          <cell r="AI50">
            <v>3.4999999999999997E-5</v>
          </cell>
          <cell r="AJ50">
            <v>3.4999999999999997E-5</v>
          </cell>
          <cell r="AK50">
            <v>3.4999999999999997E-5</v>
          </cell>
          <cell r="AL50">
            <v>3.4999999999999997E-5</v>
          </cell>
          <cell r="AM50">
            <v>3.4999999999999997E-5</v>
          </cell>
          <cell r="AN50">
            <v>3.4999999999999997E-5</v>
          </cell>
          <cell r="AO50">
            <v>3.4999999999999997E-5</v>
          </cell>
          <cell r="AP50">
            <v>2.1000000000000001E-4</v>
          </cell>
          <cell r="AQ50">
            <v>2.1000000000000001E-4</v>
          </cell>
          <cell r="AR50">
            <v>2.1000000000000001E-4</v>
          </cell>
          <cell r="AS50">
            <v>2.1000000000000001E-4</v>
          </cell>
          <cell r="AT50">
            <v>2.1000000000000001E-4</v>
          </cell>
          <cell r="AU50">
            <v>4.0200000000000001E-4</v>
          </cell>
          <cell r="AV50">
            <v>4.0200000000000001E-4</v>
          </cell>
          <cell r="AW50">
            <v>4.0200000000000001E-4</v>
          </cell>
          <cell r="AX50">
            <v>4.0200000000000001E-4</v>
          </cell>
          <cell r="AY50">
            <v>4.0200000000000001E-4</v>
          </cell>
          <cell r="AZ50">
            <v>5.5500000000000005E-4</v>
          </cell>
          <cell r="BA50">
            <v>5.5500000000000005E-4</v>
          </cell>
          <cell r="BB50">
            <v>5.5500000000000005E-4</v>
          </cell>
          <cell r="BC50">
            <v>5.5500000000000005E-4</v>
          </cell>
          <cell r="BD50">
            <v>5.5500000000000005E-4</v>
          </cell>
          <cell r="BE50">
            <v>6.2600000000000004E-4</v>
          </cell>
          <cell r="BF50">
            <v>6.2600000000000004E-4</v>
          </cell>
          <cell r="BG50">
            <v>6.2600000000000004E-4</v>
          </cell>
          <cell r="BH50">
            <v>6.2600000000000004E-4</v>
          </cell>
          <cell r="BI50">
            <v>6.2600000000000004E-4</v>
          </cell>
          <cell r="BJ50">
            <v>6.8400000000000004E-4</v>
          </cell>
          <cell r="BK50">
            <v>6.8400000000000004E-4</v>
          </cell>
          <cell r="BL50">
            <v>6.8400000000000004E-4</v>
          </cell>
          <cell r="BM50">
            <v>6.8400000000000004E-4</v>
          </cell>
          <cell r="BN50">
            <v>6.8400000000000004E-4</v>
          </cell>
          <cell r="BO50">
            <v>6.4800000000000003E-4</v>
          </cell>
          <cell r="BP50">
            <v>6.4800000000000003E-4</v>
          </cell>
          <cell r="BQ50">
            <v>6.4800000000000003E-4</v>
          </cell>
          <cell r="BR50">
            <v>6.4800000000000003E-4</v>
          </cell>
          <cell r="BS50">
            <v>6.4800000000000003E-4</v>
          </cell>
          <cell r="BT50">
            <v>5.9199999999999997E-4</v>
          </cell>
          <cell r="BU50">
            <v>5.9199999999999997E-4</v>
          </cell>
          <cell r="BV50">
            <v>5.9199999999999997E-4</v>
          </cell>
          <cell r="BW50">
            <v>5.9199999999999997E-4</v>
          </cell>
          <cell r="BX50">
            <v>5.9199999999999997E-4</v>
          </cell>
          <cell r="BY50">
            <v>6.1200000000000002E-4</v>
          </cell>
          <cell r="BZ50">
            <v>6.1200000000000002E-4</v>
          </cell>
          <cell r="CA50">
            <v>6.1200000000000002E-4</v>
          </cell>
          <cell r="CB50">
            <v>6.1200000000000002E-4</v>
          </cell>
          <cell r="CC50">
            <v>6.1200000000000002E-4</v>
          </cell>
          <cell r="CD50">
            <v>6.1200000000000002E-4</v>
          </cell>
          <cell r="CE50">
            <v>6.1200000000000002E-4</v>
          </cell>
          <cell r="CF50">
            <v>6.1200000000000002E-4</v>
          </cell>
          <cell r="CG50">
            <v>6.1200000000000002E-4</v>
          </cell>
          <cell r="CH50">
            <v>6.1200000000000002E-4</v>
          </cell>
          <cell r="CI50">
            <v>6.1200000000000002E-4</v>
          </cell>
          <cell r="CJ50">
            <v>6.1200000000000002E-4</v>
          </cell>
          <cell r="CK50">
            <v>6.1200000000000002E-4</v>
          </cell>
          <cell r="CL50">
            <v>6.1200000000000002E-4</v>
          </cell>
          <cell r="CM50">
            <v>6.1200000000000002E-4</v>
          </cell>
          <cell r="CN50">
            <v>6.1200000000000002E-4</v>
          </cell>
          <cell r="CO50">
            <v>6.1200000000000002E-4</v>
          </cell>
          <cell r="CP50">
            <v>6.1200000000000002E-4</v>
          </cell>
          <cell r="CQ50">
            <v>6.1200000000000002E-4</v>
          </cell>
          <cell r="CR50">
            <v>6.1200000000000002E-4</v>
          </cell>
          <cell r="CS50">
            <v>6.1200000000000002E-4</v>
          </cell>
          <cell r="CT50">
            <v>6.1200000000000002E-4</v>
          </cell>
          <cell r="CU50">
            <v>6.1200000000000002E-4</v>
          </cell>
          <cell r="CV50">
            <v>6.1200000000000002E-4</v>
          </cell>
          <cell r="CW50">
            <v>6.1200000000000002E-4</v>
          </cell>
        </row>
        <row r="51">
          <cell r="A51" t="str">
            <v>DOMINICA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1.25E-4</v>
          </cell>
          <cell r="R51">
            <v>1.25E-4</v>
          </cell>
          <cell r="S51">
            <v>1.25E-4</v>
          </cell>
          <cell r="T51">
            <v>1.25E-4</v>
          </cell>
          <cell r="U51">
            <v>1.25E-4</v>
          </cell>
          <cell r="V51">
            <v>1.25E-4</v>
          </cell>
          <cell r="W51">
            <v>1.25E-4</v>
          </cell>
          <cell r="X51">
            <v>1.25E-4</v>
          </cell>
          <cell r="Y51">
            <v>1.25E-4</v>
          </cell>
          <cell r="Z51">
            <v>1.25E-4</v>
          </cell>
          <cell r="AA51">
            <v>1.25E-4</v>
          </cell>
          <cell r="AB51">
            <v>1.25E-4</v>
          </cell>
          <cell r="AC51">
            <v>1.25E-4</v>
          </cell>
          <cell r="AD51">
            <v>1.25E-4</v>
          </cell>
          <cell r="AE51">
            <v>1.25E-4</v>
          </cell>
          <cell r="AF51">
            <v>1.25E-4</v>
          </cell>
          <cell r="AG51">
            <v>1.25E-4</v>
          </cell>
          <cell r="AH51">
            <v>1.25E-4</v>
          </cell>
          <cell r="AI51">
            <v>1.25E-4</v>
          </cell>
          <cell r="AJ51">
            <v>1.25E-4</v>
          </cell>
          <cell r="AK51">
            <v>1.25E-4</v>
          </cell>
          <cell r="AL51">
            <v>1.25E-4</v>
          </cell>
          <cell r="AM51">
            <v>1.25E-4</v>
          </cell>
          <cell r="AN51">
            <v>1.25E-4</v>
          </cell>
          <cell r="AO51">
            <v>1.25E-4</v>
          </cell>
          <cell r="AP51">
            <v>3.1500000000000001E-4</v>
          </cell>
          <cell r="AQ51">
            <v>3.1500000000000001E-4</v>
          </cell>
          <cell r="AR51">
            <v>3.1500000000000001E-4</v>
          </cell>
          <cell r="AS51">
            <v>3.1500000000000001E-4</v>
          </cell>
          <cell r="AT51">
            <v>3.1500000000000001E-4</v>
          </cell>
          <cell r="AU51">
            <v>3.21E-4</v>
          </cell>
          <cell r="AV51">
            <v>3.21E-4</v>
          </cell>
          <cell r="AW51">
            <v>3.21E-4</v>
          </cell>
          <cell r="AX51">
            <v>3.21E-4</v>
          </cell>
          <cell r="AY51">
            <v>3.21E-4</v>
          </cell>
          <cell r="AZ51">
            <v>3.1100000000000002E-4</v>
          </cell>
          <cell r="BA51">
            <v>3.1100000000000002E-4</v>
          </cell>
          <cell r="BB51">
            <v>3.1100000000000002E-4</v>
          </cell>
          <cell r="BC51">
            <v>3.1100000000000002E-4</v>
          </cell>
          <cell r="BD51">
            <v>3.1100000000000002E-4</v>
          </cell>
          <cell r="BE51">
            <v>3.1199999999999999E-4</v>
          </cell>
          <cell r="BF51">
            <v>3.1199999999999999E-4</v>
          </cell>
          <cell r="BG51">
            <v>3.1199999999999999E-4</v>
          </cell>
          <cell r="BH51">
            <v>3.1199999999999999E-4</v>
          </cell>
          <cell r="BI51">
            <v>3.1199999999999999E-4</v>
          </cell>
          <cell r="BJ51">
            <v>3.1599999999999998E-4</v>
          </cell>
          <cell r="BK51">
            <v>3.1599999999999998E-4</v>
          </cell>
          <cell r="BL51">
            <v>3.1599999999999998E-4</v>
          </cell>
          <cell r="BM51">
            <v>3.1599999999999998E-4</v>
          </cell>
          <cell r="BN51">
            <v>3.1599999999999998E-4</v>
          </cell>
          <cell r="BO51">
            <v>3.3199999999999999E-4</v>
          </cell>
          <cell r="BP51">
            <v>3.3199999999999999E-4</v>
          </cell>
          <cell r="BQ51">
            <v>3.3199999999999999E-4</v>
          </cell>
          <cell r="BR51">
            <v>3.3199999999999999E-4</v>
          </cell>
          <cell r="BS51">
            <v>3.3199999999999999E-4</v>
          </cell>
          <cell r="BT51">
            <v>3.6299999999999999E-4</v>
          </cell>
          <cell r="BU51">
            <v>3.6299999999999999E-4</v>
          </cell>
          <cell r="BV51">
            <v>3.6299999999999999E-4</v>
          </cell>
          <cell r="BW51">
            <v>3.6299999999999999E-4</v>
          </cell>
          <cell r="BX51">
            <v>3.6299999999999999E-4</v>
          </cell>
          <cell r="BY51">
            <v>3.3599999999999998E-4</v>
          </cell>
          <cell r="BZ51">
            <v>3.3599999999999998E-4</v>
          </cell>
          <cell r="CA51">
            <v>3.3599999999999998E-4</v>
          </cell>
          <cell r="CB51">
            <v>3.3599999999999998E-4</v>
          </cell>
          <cell r="CC51">
            <v>3.3599999999999998E-4</v>
          </cell>
          <cell r="CD51">
            <v>3.3599999999999998E-4</v>
          </cell>
          <cell r="CE51">
            <v>3.3599999999999998E-4</v>
          </cell>
          <cell r="CF51">
            <v>3.3599999999999998E-4</v>
          </cell>
          <cell r="CG51">
            <v>3.3599999999999998E-4</v>
          </cell>
          <cell r="CH51">
            <v>3.3599999999999998E-4</v>
          </cell>
          <cell r="CI51">
            <v>3.3599999999999998E-4</v>
          </cell>
          <cell r="CJ51">
            <v>3.3599999999999998E-4</v>
          </cell>
          <cell r="CK51">
            <v>3.3599999999999998E-4</v>
          </cell>
          <cell r="CL51">
            <v>3.3599999999999998E-4</v>
          </cell>
          <cell r="CM51">
            <v>3.3599999999999998E-4</v>
          </cell>
          <cell r="CN51">
            <v>3.3599999999999998E-4</v>
          </cell>
          <cell r="CO51">
            <v>3.3599999999999998E-4</v>
          </cell>
          <cell r="CP51">
            <v>3.3599999999999998E-4</v>
          </cell>
          <cell r="CQ51">
            <v>3.3599999999999998E-4</v>
          </cell>
          <cell r="CR51">
            <v>3.3599999999999998E-4</v>
          </cell>
          <cell r="CS51">
            <v>3.3599999999999998E-4</v>
          </cell>
          <cell r="CT51">
            <v>3.3599999999999998E-4</v>
          </cell>
          <cell r="CU51">
            <v>3.3599999999999998E-4</v>
          </cell>
          <cell r="CV51">
            <v>3.3599999999999998E-4</v>
          </cell>
          <cell r="CW51">
            <v>3.3599999999999998E-4</v>
          </cell>
        </row>
        <row r="52">
          <cell r="A52" t="str">
            <v>DOMINICAN REPUBLIC</v>
          </cell>
          <cell r="B52">
            <v>1.9999999999999999E-6</v>
          </cell>
          <cell r="C52">
            <v>1.9999999999999999E-6</v>
          </cell>
          <cell r="D52">
            <v>1.9999999999999999E-6</v>
          </cell>
          <cell r="E52">
            <v>1.9999999999999999E-6</v>
          </cell>
          <cell r="F52">
            <v>1.9999999999999999E-6</v>
          </cell>
          <cell r="G52">
            <v>1.9999999999999999E-6</v>
          </cell>
          <cell r="H52">
            <v>1.9999999999999999E-6</v>
          </cell>
          <cell r="I52">
            <v>1.9999999999999999E-6</v>
          </cell>
          <cell r="J52">
            <v>1.9999999999999999E-6</v>
          </cell>
          <cell r="K52">
            <v>1.9999999999999999E-6</v>
          </cell>
          <cell r="L52">
            <v>1.9999999999999999E-6</v>
          </cell>
          <cell r="M52">
            <v>1.9999999999999999E-6</v>
          </cell>
          <cell r="N52">
            <v>1.9999999999999999E-6</v>
          </cell>
          <cell r="O52">
            <v>1.9999999999999999E-6</v>
          </cell>
          <cell r="P52">
            <v>1.9999999999999999E-6</v>
          </cell>
          <cell r="Q52">
            <v>2.1800000000000001E-4</v>
          </cell>
          <cell r="R52">
            <v>2.1800000000000001E-4</v>
          </cell>
          <cell r="S52">
            <v>2.1800000000000001E-4</v>
          </cell>
          <cell r="T52">
            <v>2.1800000000000001E-4</v>
          </cell>
          <cell r="U52">
            <v>2.1800000000000001E-4</v>
          </cell>
          <cell r="V52">
            <v>2.1800000000000001E-4</v>
          </cell>
          <cell r="W52">
            <v>2.1800000000000001E-4</v>
          </cell>
          <cell r="X52">
            <v>2.1800000000000001E-4</v>
          </cell>
          <cell r="Y52">
            <v>2.1800000000000001E-4</v>
          </cell>
          <cell r="Z52">
            <v>2.1800000000000001E-4</v>
          </cell>
          <cell r="AA52">
            <v>2.1800000000000001E-4</v>
          </cell>
          <cell r="AB52">
            <v>2.1800000000000001E-4</v>
          </cell>
          <cell r="AC52">
            <v>2.1800000000000001E-4</v>
          </cell>
          <cell r="AD52">
            <v>2.1800000000000001E-4</v>
          </cell>
          <cell r="AE52">
            <v>2.1800000000000001E-4</v>
          </cell>
          <cell r="AF52">
            <v>2.1800000000000001E-4</v>
          </cell>
          <cell r="AG52">
            <v>2.1800000000000001E-4</v>
          </cell>
          <cell r="AH52">
            <v>2.1800000000000001E-4</v>
          </cell>
          <cell r="AI52">
            <v>2.1800000000000001E-4</v>
          </cell>
          <cell r="AJ52">
            <v>2.1800000000000001E-4</v>
          </cell>
          <cell r="AK52">
            <v>2.1800000000000001E-4</v>
          </cell>
          <cell r="AL52">
            <v>2.1800000000000001E-4</v>
          </cell>
          <cell r="AM52">
            <v>2.1800000000000001E-4</v>
          </cell>
          <cell r="AN52">
            <v>2.1800000000000001E-4</v>
          </cell>
          <cell r="AO52">
            <v>2.1800000000000001E-4</v>
          </cell>
          <cell r="AP52">
            <v>5.1000000000000004E-4</v>
          </cell>
          <cell r="AQ52">
            <v>5.1000000000000004E-4</v>
          </cell>
          <cell r="AR52">
            <v>5.1000000000000004E-4</v>
          </cell>
          <cell r="AS52">
            <v>5.1000000000000004E-4</v>
          </cell>
          <cell r="AT52">
            <v>5.1000000000000004E-4</v>
          </cell>
          <cell r="AU52">
            <v>5.9900000000000003E-4</v>
          </cell>
          <cell r="AV52">
            <v>5.9900000000000003E-4</v>
          </cell>
          <cell r="AW52">
            <v>5.9900000000000003E-4</v>
          </cell>
          <cell r="AX52">
            <v>5.9900000000000003E-4</v>
          </cell>
          <cell r="AY52">
            <v>5.9900000000000003E-4</v>
          </cell>
          <cell r="AZ52">
            <v>6.7699999999999998E-4</v>
          </cell>
          <cell r="BA52">
            <v>6.7699999999999998E-4</v>
          </cell>
          <cell r="BB52">
            <v>6.7699999999999998E-4</v>
          </cell>
          <cell r="BC52">
            <v>6.7699999999999998E-4</v>
          </cell>
          <cell r="BD52">
            <v>6.7699999999999998E-4</v>
          </cell>
          <cell r="BE52">
            <v>7.3700000000000002E-4</v>
          </cell>
          <cell r="BF52">
            <v>7.3700000000000002E-4</v>
          </cell>
          <cell r="BG52">
            <v>7.3700000000000002E-4</v>
          </cell>
          <cell r="BH52">
            <v>7.3700000000000002E-4</v>
          </cell>
          <cell r="BI52">
            <v>7.3700000000000002E-4</v>
          </cell>
          <cell r="BJ52">
            <v>7.9699999999999997E-4</v>
          </cell>
          <cell r="BK52">
            <v>7.9699999999999997E-4</v>
          </cell>
          <cell r="BL52">
            <v>7.9699999999999997E-4</v>
          </cell>
          <cell r="BM52">
            <v>7.9699999999999997E-4</v>
          </cell>
          <cell r="BN52">
            <v>7.9699999999999997E-4</v>
          </cell>
          <cell r="BO52">
            <v>8.5499999999999997E-4</v>
          </cell>
          <cell r="BP52">
            <v>8.5499999999999997E-4</v>
          </cell>
          <cell r="BQ52">
            <v>8.5499999999999997E-4</v>
          </cell>
          <cell r="BR52">
            <v>8.5499999999999997E-4</v>
          </cell>
          <cell r="BS52">
            <v>8.5499999999999997E-4</v>
          </cell>
          <cell r="BT52">
            <v>9.2000000000000003E-4</v>
          </cell>
          <cell r="BU52">
            <v>9.2000000000000003E-4</v>
          </cell>
          <cell r="BV52">
            <v>9.2000000000000003E-4</v>
          </cell>
          <cell r="BW52">
            <v>9.2000000000000003E-4</v>
          </cell>
          <cell r="BX52">
            <v>9.2000000000000003E-4</v>
          </cell>
          <cell r="BY52">
            <v>9.8799999999999995E-4</v>
          </cell>
          <cell r="BZ52">
            <v>9.8799999999999995E-4</v>
          </cell>
          <cell r="CA52">
            <v>9.8799999999999995E-4</v>
          </cell>
          <cell r="CB52">
            <v>9.8799999999999995E-4</v>
          </cell>
          <cell r="CC52">
            <v>9.8799999999999995E-4</v>
          </cell>
          <cell r="CD52">
            <v>9.8799999999999995E-4</v>
          </cell>
          <cell r="CE52">
            <v>9.8799999999999995E-4</v>
          </cell>
          <cell r="CF52">
            <v>9.8799999999999995E-4</v>
          </cell>
          <cell r="CG52">
            <v>9.8799999999999995E-4</v>
          </cell>
          <cell r="CH52">
            <v>9.8799999999999995E-4</v>
          </cell>
          <cell r="CI52">
            <v>9.8799999999999995E-4</v>
          </cell>
          <cell r="CJ52">
            <v>9.8799999999999995E-4</v>
          </cell>
          <cell r="CK52">
            <v>9.8799999999999995E-4</v>
          </cell>
          <cell r="CL52">
            <v>9.8799999999999995E-4</v>
          </cell>
          <cell r="CM52">
            <v>9.8799999999999995E-4</v>
          </cell>
          <cell r="CN52">
            <v>9.8799999999999995E-4</v>
          </cell>
          <cell r="CO52">
            <v>9.8799999999999995E-4</v>
          </cell>
          <cell r="CP52">
            <v>9.8799999999999995E-4</v>
          </cell>
          <cell r="CQ52">
            <v>9.8799999999999995E-4</v>
          </cell>
          <cell r="CR52">
            <v>9.8799999999999995E-4</v>
          </cell>
          <cell r="CS52">
            <v>9.8799999999999995E-4</v>
          </cell>
          <cell r="CT52">
            <v>9.8799999999999995E-4</v>
          </cell>
          <cell r="CU52">
            <v>9.8799999999999995E-4</v>
          </cell>
          <cell r="CV52">
            <v>9.8799999999999995E-4</v>
          </cell>
          <cell r="CW52">
            <v>9.8799999999999995E-4</v>
          </cell>
        </row>
        <row r="53">
          <cell r="A53" t="str">
            <v>ECUADOR</v>
          </cell>
          <cell r="B53" t="e">
            <v>#VALUE!</v>
          </cell>
          <cell r="C53" t="e">
            <v>#VALUE!</v>
          </cell>
          <cell r="D53" t="e">
            <v>#VALUE!</v>
          </cell>
          <cell r="E53" t="e">
            <v>#VALUE!</v>
          </cell>
          <cell r="F53" t="e">
            <v>#VALUE!</v>
          </cell>
          <cell r="G53" t="e">
            <v>#VALUE!</v>
          </cell>
          <cell r="H53" t="e">
            <v>#VALUE!</v>
          </cell>
          <cell r="I53" t="e">
            <v>#VALUE!</v>
          </cell>
          <cell r="J53" t="e">
            <v>#VALUE!</v>
          </cell>
          <cell r="K53" t="e">
            <v>#VALUE!</v>
          </cell>
          <cell r="L53" t="e">
            <v>#VALUE!</v>
          </cell>
          <cell r="M53" t="e">
            <v>#VALUE!</v>
          </cell>
          <cell r="N53" t="e">
            <v>#VALUE!</v>
          </cell>
          <cell r="O53" t="e">
            <v>#VALUE!</v>
          </cell>
          <cell r="P53" t="e">
            <v>#VALUE!</v>
          </cell>
          <cell r="Q53">
            <v>1.35E-4</v>
          </cell>
          <cell r="R53">
            <v>1.35E-4</v>
          </cell>
          <cell r="S53">
            <v>1.35E-4</v>
          </cell>
          <cell r="T53">
            <v>1.35E-4</v>
          </cell>
          <cell r="U53">
            <v>1.35E-4</v>
          </cell>
          <cell r="V53">
            <v>1.35E-4</v>
          </cell>
          <cell r="W53">
            <v>1.35E-4</v>
          </cell>
          <cell r="X53">
            <v>1.35E-4</v>
          </cell>
          <cell r="Y53">
            <v>1.35E-4</v>
          </cell>
          <cell r="Z53">
            <v>1.35E-4</v>
          </cell>
          <cell r="AA53">
            <v>1.35E-4</v>
          </cell>
          <cell r="AB53">
            <v>1.35E-4</v>
          </cell>
          <cell r="AC53">
            <v>1.35E-4</v>
          </cell>
          <cell r="AD53">
            <v>1.35E-4</v>
          </cell>
          <cell r="AE53">
            <v>1.35E-4</v>
          </cell>
          <cell r="AF53">
            <v>1.35E-4</v>
          </cell>
          <cell r="AG53">
            <v>1.35E-4</v>
          </cell>
          <cell r="AH53">
            <v>1.35E-4</v>
          </cell>
          <cell r="AI53">
            <v>1.35E-4</v>
          </cell>
          <cell r="AJ53">
            <v>1.35E-4</v>
          </cell>
          <cell r="AK53">
            <v>1.35E-4</v>
          </cell>
          <cell r="AL53">
            <v>1.35E-4</v>
          </cell>
          <cell r="AM53">
            <v>1.35E-4</v>
          </cell>
          <cell r="AN53">
            <v>1.35E-4</v>
          </cell>
          <cell r="AO53">
            <v>1.35E-4</v>
          </cell>
          <cell r="AP53">
            <v>5.1999999999999995E-4</v>
          </cell>
          <cell r="AQ53">
            <v>5.1999999999999995E-4</v>
          </cell>
          <cell r="AR53">
            <v>5.1999999999999995E-4</v>
          </cell>
          <cell r="AS53">
            <v>5.1999999999999995E-4</v>
          </cell>
          <cell r="AT53">
            <v>5.1999999999999995E-4</v>
          </cell>
          <cell r="AU53">
            <v>6.0800000000000003E-4</v>
          </cell>
          <cell r="AV53">
            <v>6.0800000000000003E-4</v>
          </cell>
          <cell r="AW53">
            <v>6.0800000000000003E-4</v>
          </cell>
          <cell r="AX53">
            <v>6.0800000000000003E-4</v>
          </cell>
          <cell r="AY53">
            <v>6.0800000000000003E-4</v>
          </cell>
          <cell r="AZ53">
            <v>6.3199999999999997E-4</v>
          </cell>
          <cell r="BA53">
            <v>6.3199999999999997E-4</v>
          </cell>
          <cell r="BB53">
            <v>6.3199999999999997E-4</v>
          </cell>
          <cell r="BC53">
            <v>6.3199999999999997E-4</v>
          </cell>
          <cell r="BD53">
            <v>6.3199999999999997E-4</v>
          </cell>
          <cell r="BE53">
            <v>6.87E-4</v>
          </cell>
          <cell r="BF53">
            <v>6.87E-4</v>
          </cell>
          <cell r="BG53">
            <v>6.87E-4</v>
          </cell>
          <cell r="BH53">
            <v>6.87E-4</v>
          </cell>
          <cell r="BI53">
            <v>6.87E-4</v>
          </cell>
          <cell r="BJ53">
            <v>8.2899999999999998E-4</v>
          </cell>
          <cell r="BK53">
            <v>8.2899999999999998E-4</v>
          </cell>
          <cell r="BL53">
            <v>8.2899999999999998E-4</v>
          </cell>
          <cell r="BM53">
            <v>8.2899999999999998E-4</v>
          </cell>
          <cell r="BN53">
            <v>8.2899999999999998E-4</v>
          </cell>
          <cell r="BO53">
            <v>9.7799999999999992E-4</v>
          </cell>
          <cell r="BP53">
            <v>9.7799999999999992E-4</v>
          </cell>
          <cell r="BQ53">
            <v>9.7799999999999992E-4</v>
          </cell>
          <cell r="BR53">
            <v>9.7799999999999992E-4</v>
          </cell>
          <cell r="BS53">
            <v>9.7799999999999992E-4</v>
          </cell>
          <cell r="BT53">
            <v>1.157E-3</v>
          </cell>
          <cell r="BU53">
            <v>1.157E-3</v>
          </cell>
          <cell r="BV53">
            <v>1.157E-3</v>
          </cell>
          <cell r="BW53">
            <v>1.157E-3</v>
          </cell>
          <cell r="BX53">
            <v>1.157E-3</v>
          </cell>
          <cell r="BY53">
            <v>1.359E-3</v>
          </cell>
          <cell r="BZ53">
            <v>1.359E-3</v>
          </cell>
          <cell r="CA53">
            <v>1.359E-3</v>
          </cell>
          <cell r="CB53">
            <v>1.359E-3</v>
          </cell>
          <cell r="CC53">
            <v>1.359E-3</v>
          </cell>
          <cell r="CD53">
            <v>1.359E-3</v>
          </cell>
          <cell r="CE53">
            <v>1.359E-3</v>
          </cell>
          <cell r="CF53">
            <v>1.359E-3</v>
          </cell>
          <cell r="CG53">
            <v>1.359E-3</v>
          </cell>
          <cell r="CH53">
            <v>1.359E-3</v>
          </cell>
          <cell r="CI53">
            <v>1.359E-3</v>
          </cell>
          <cell r="CJ53">
            <v>1.359E-3</v>
          </cell>
          <cell r="CK53">
            <v>1.359E-3</v>
          </cell>
          <cell r="CL53">
            <v>1.359E-3</v>
          </cell>
          <cell r="CM53">
            <v>1.359E-3</v>
          </cell>
          <cell r="CN53">
            <v>1.359E-3</v>
          </cell>
          <cell r="CO53">
            <v>1.359E-3</v>
          </cell>
          <cell r="CP53">
            <v>1.359E-3</v>
          </cell>
          <cell r="CQ53">
            <v>1.359E-3</v>
          </cell>
          <cell r="CR53">
            <v>1.359E-3</v>
          </cell>
          <cell r="CS53">
            <v>1.359E-3</v>
          </cell>
          <cell r="CT53">
            <v>1.359E-3</v>
          </cell>
          <cell r="CU53">
            <v>1.359E-3</v>
          </cell>
          <cell r="CV53">
            <v>1.359E-3</v>
          </cell>
          <cell r="CW53">
            <v>1.359E-3</v>
          </cell>
        </row>
        <row r="54">
          <cell r="A54" t="str">
            <v>EGYPT</v>
          </cell>
          <cell r="B54" t="e">
            <v>#VALUE!</v>
          </cell>
          <cell r="C54" t="e">
            <v>#VALUE!</v>
          </cell>
          <cell r="D54" t="e">
            <v>#VALUE!</v>
          </cell>
          <cell r="E54" t="e">
            <v>#VALUE!</v>
          </cell>
          <cell r="F54" t="e">
            <v>#VALUE!</v>
          </cell>
          <cell r="G54" t="e">
            <v>#VALUE!</v>
          </cell>
          <cell r="H54" t="e">
            <v>#VALUE!</v>
          </cell>
          <cell r="I54" t="e">
            <v>#VALUE!</v>
          </cell>
          <cell r="J54" t="e">
            <v>#VALUE!</v>
          </cell>
          <cell r="K54" t="e">
            <v>#VALUE!</v>
          </cell>
          <cell r="L54" t="e">
            <v>#VALUE!</v>
          </cell>
          <cell r="M54" t="e">
            <v>#VALUE!</v>
          </cell>
          <cell r="N54" t="e">
            <v>#VALUE!</v>
          </cell>
          <cell r="O54" t="e">
            <v>#VALUE!</v>
          </cell>
          <cell r="P54" t="e">
            <v>#VALUE!</v>
          </cell>
          <cell r="Q54">
            <v>7.9999999999999996E-6</v>
          </cell>
          <cell r="R54">
            <v>7.9999999999999996E-6</v>
          </cell>
          <cell r="S54">
            <v>7.9999999999999996E-6</v>
          </cell>
          <cell r="T54">
            <v>7.9999999999999996E-6</v>
          </cell>
          <cell r="U54">
            <v>7.9999999999999996E-6</v>
          </cell>
          <cell r="V54">
            <v>7.9999999999999996E-6</v>
          </cell>
          <cell r="W54">
            <v>7.9999999999999996E-6</v>
          </cell>
          <cell r="X54">
            <v>7.9999999999999996E-6</v>
          </cell>
          <cell r="Y54">
            <v>7.9999999999999996E-6</v>
          </cell>
          <cell r="Z54">
            <v>7.9999999999999996E-6</v>
          </cell>
          <cell r="AA54">
            <v>7.9999999999999996E-6</v>
          </cell>
          <cell r="AB54">
            <v>7.9999999999999996E-6</v>
          </cell>
          <cell r="AC54">
            <v>7.9999999999999996E-6</v>
          </cell>
          <cell r="AD54">
            <v>7.9999999999999996E-6</v>
          </cell>
          <cell r="AE54">
            <v>7.9999999999999996E-6</v>
          </cell>
          <cell r="AF54">
            <v>7.9999999999999996E-6</v>
          </cell>
          <cell r="AG54">
            <v>7.9999999999999996E-6</v>
          </cell>
          <cell r="AH54">
            <v>7.9999999999999996E-6</v>
          </cell>
          <cell r="AI54">
            <v>7.9999999999999996E-6</v>
          </cell>
          <cell r="AJ54">
            <v>7.9999999999999996E-6</v>
          </cell>
          <cell r="AK54">
            <v>7.9999999999999996E-6</v>
          </cell>
          <cell r="AL54">
            <v>7.9999999999999996E-6</v>
          </cell>
          <cell r="AM54">
            <v>7.9999999999999996E-6</v>
          </cell>
          <cell r="AN54">
            <v>7.9999999999999996E-6</v>
          </cell>
          <cell r="AO54">
            <v>7.9999999999999996E-6</v>
          </cell>
          <cell r="AP54">
            <v>3.3000000000000003E-5</v>
          </cell>
          <cell r="AQ54">
            <v>3.3000000000000003E-5</v>
          </cell>
          <cell r="AR54">
            <v>3.3000000000000003E-5</v>
          </cell>
          <cell r="AS54">
            <v>3.3000000000000003E-5</v>
          </cell>
          <cell r="AT54">
            <v>3.3000000000000003E-5</v>
          </cell>
          <cell r="AU54">
            <v>5.1999999999999997E-5</v>
          </cell>
          <cell r="AV54">
            <v>5.1999999999999997E-5</v>
          </cell>
          <cell r="AW54">
            <v>5.1999999999999997E-5</v>
          </cell>
          <cell r="AX54">
            <v>5.1999999999999997E-5</v>
          </cell>
          <cell r="AY54">
            <v>5.1999999999999997E-5</v>
          </cell>
          <cell r="AZ54">
            <v>6.3999999999999997E-5</v>
          </cell>
          <cell r="BA54">
            <v>6.3999999999999997E-5</v>
          </cell>
          <cell r="BB54">
            <v>6.3999999999999997E-5</v>
          </cell>
          <cell r="BC54">
            <v>6.3999999999999997E-5</v>
          </cell>
          <cell r="BD54">
            <v>6.3999999999999997E-5</v>
          </cell>
          <cell r="BE54">
            <v>6.7000000000000002E-5</v>
          </cell>
          <cell r="BF54">
            <v>6.7000000000000002E-5</v>
          </cell>
          <cell r="BG54">
            <v>6.7000000000000002E-5</v>
          </cell>
          <cell r="BH54">
            <v>6.7000000000000002E-5</v>
          </cell>
          <cell r="BI54">
            <v>6.7000000000000002E-5</v>
          </cell>
          <cell r="BJ54">
            <v>7.2999999999999999E-5</v>
          </cell>
          <cell r="BK54">
            <v>7.2999999999999999E-5</v>
          </cell>
          <cell r="BL54">
            <v>7.2999999999999999E-5</v>
          </cell>
          <cell r="BM54">
            <v>7.2999999999999999E-5</v>
          </cell>
          <cell r="BN54">
            <v>7.2999999999999999E-5</v>
          </cell>
          <cell r="BO54">
            <v>8.1000000000000004E-5</v>
          </cell>
          <cell r="BP54">
            <v>8.1000000000000004E-5</v>
          </cell>
          <cell r="BQ54">
            <v>8.1000000000000004E-5</v>
          </cell>
          <cell r="BR54">
            <v>8.1000000000000004E-5</v>
          </cell>
          <cell r="BS54">
            <v>8.1000000000000004E-5</v>
          </cell>
          <cell r="BT54">
            <v>8.7000000000000001E-5</v>
          </cell>
          <cell r="BU54">
            <v>8.7000000000000001E-5</v>
          </cell>
          <cell r="BV54">
            <v>8.7000000000000001E-5</v>
          </cell>
          <cell r="BW54">
            <v>8.7000000000000001E-5</v>
          </cell>
          <cell r="BX54">
            <v>8.7000000000000001E-5</v>
          </cell>
          <cell r="BY54">
            <v>9.3999999999999994E-5</v>
          </cell>
          <cell r="BZ54">
            <v>9.3999999999999994E-5</v>
          </cell>
          <cell r="CA54">
            <v>9.3999999999999994E-5</v>
          </cell>
          <cell r="CB54">
            <v>9.3999999999999994E-5</v>
          </cell>
          <cell r="CC54">
            <v>9.3999999999999994E-5</v>
          </cell>
          <cell r="CD54">
            <v>9.3999999999999994E-5</v>
          </cell>
          <cell r="CE54">
            <v>9.3999999999999994E-5</v>
          </cell>
          <cell r="CF54">
            <v>9.3999999999999994E-5</v>
          </cell>
          <cell r="CG54">
            <v>9.3999999999999994E-5</v>
          </cell>
          <cell r="CH54">
            <v>9.3999999999999994E-5</v>
          </cell>
          <cell r="CI54">
            <v>9.3999999999999994E-5</v>
          </cell>
          <cell r="CJ54">
            <v>9.3999999999999994E-5</v>
          </cell>
          <cell r="CK54">
            <v>9.3999999999999994E-5</v>
          </cell>
          <cell r="CL54">
            <v>9.3999999999999994E-5</v>
          </cell>
          <cell r="CM54">
            <v>9.3999999999999994E-5</v>
          </cell>
          <cell r="CN54">
            <v>9.3999999999999994E-5</v>
          </cell>
          <cell r="CO54">
            <v>9.3999999999999994E-5</v>
          </cell>
          <cell r="CP54">
            <v>9.3999999999999994E-5</v>
          </cell>
          <cell r="CQ54">
            <v>9.3999999999999994E-5</v>
          </cell>
          <cell r="CR54">
            <v>9.3999999999999994E-5</v>
          </cell>
          <cell r="CS54">
            <v>9.3999999999999994E-5</v>
          </cell>
          <cell r="CT54">
            <v>9.3999999999999994E-5</v>
          </cell>
          <cell r="CU54">
            <v>9.3999999999999994E-5</v>
          </cell>
          <cell r="CV54">
            <v>9.3999999999999994E-5</v>
          </cell>
          <cell r="CW54">
            <v>9.3999999999999994E-5</v>
          </cell>
        </row>
        <row r="55">
          <cell r="A55" t="str">
            <v>EL SALVADOR</v>
          </cell>
          <cell r="B55" t="e">
            <v>#VALUE!</v>
          </cell>
          <cell r="C55" t="e">
            <v>#VALUE!</v>
          </cell>
          <cell r="D55" t="e">
            <v>#VALUE!</v>
          </cell>
          <cell r="E55" t="e">
            <v>#VALUE!</v>
          </cell>
          <cell r="F55" t="e">
            <v>#VALUE!</v>
          </cell>
          <cell r="G55" t="e">
            <v>#VALUE!</v>
          </cell>
          <cell r="H55" t="e">
            <v>#VALUE!</v>
          </cell>
          <cell r="I55" t="e">
            <v>#VALUE!</v>
          </cell>
          <cell r="J55" t="e">
            <v>#VALUE!</v>
          </cell>
          <cell r="K55" t="e">
            <v>#VALUE!</v>
          </cell>
          <cell r="L55" t="e">
            <v>#VALUE!</v>
          </cell>
          <cell r="M55" t="e">
            <v>#VALUE!</v>
          </cell>
          <cell r="N55" t="e">
            <v>#VALUE!</v>
          </cell>
          <cell r="O55" t="e">
            <v>#VALUE!</v>
          </cell>
          <cell r="P55" t="e">
            <v>#VALUE!</v>
          </cell>
          <cell r="Q55">
            <v>2.6600000000000001E-4</v>
          </cell>
          <cell r="R55">
            <v>2.6600000000000001E-4</v>
          </cell>
          <cell r="S55">
            <v>2.6600000000000001E-4</v>
          </cell>
          <cell r="T55">
            <v>2.6600000000000001E-4</v>
          </cell>
          <cell r="U55">
            <v>2.6600000000000001E-4</v>
          </cell>
          <cell r="V55">
            <v>2.6600000000000001E-4</v>
          </cell>
          <cell r="W55">
            <v>2.6600000000000001E-4</v>
          </cell>
          <cell r="X55">
            <v>2.6600000000000001E-4</v>
          </cell>
          <cell r="Y55">
            <v>2.6600000000000001E-4</v>
          </cell>
          <cell r="Z55">
            <v>2.6600000000000001E-4</v>
          </cell>
          <cell r="AA55">
            <v>2.6600000000000001E-4</v>
          </cell>
          <cell r="AB55">
            <v>2.6600000000000001E-4</v>
          </cell>
          <cell r="AC55">
            <v>2.6600000000000001E-4</v>
          </cell>
          <cell r="AD55">
            <v>2.6600000000000001E-4</v>
          </cell>
          <cell r="AE55">
            <v>2.6600000000000001E-4</v>
          </cell>
          <cell r="AF55">
            <v>2.6600000000000001E-4</v>
          </cell>
          <cell r="AG55">
            <v>2.6600000000000001E-4</v>
          </cell>
          <cell r="AH55">
            <v>2.6600000000000001E-4</v>
          </cell>
          <cell r="AI55">
            <v>2.6600000000000001E-4</v>
          </cell>
          <cell r="AJ55">
            <v>2.6600000000000001E-4</v>
          </cell>
          <cell r="AK55">
            <v>2.6600000000000001E-4</v>
          </cell>
          <cell r="AL55">
            <v>2.6600000000000001E-4</v>
          </cell>
          <cell r="AM55">
            <v>2.6600000000000001E-4</v>
          </cell>
          <cell r="AN55">
            <v>2.6600000000000001E-4</v>
          </cell>
          <cell r="AO55">
            <v>2.6600000000000001E-4</v>
          </cell>
          <cell r="AP55">
            <v>6.3699999999999998E-4</v>
          </cell>
          <cell r="AQ55">
            <v>6.3699999999999998E-4</v>
          </cell>
          <cell r="AR55">
            <v>6.3699999999999998E-4</v>
          </cell>
          <cell r="AS55">
            <v>6.3699999999999998E-4</v>
          </cell>
          <cell r="AT55">
            <v>6.3699999999999998E-4</v>
          </cell>
          <cell r="AU55">
            <v>5.6999999999999998E-4</v>
          </cell>
          <cell r="AV55">
            <v>5.6999999999999998E-4</v>
          </cell>
          <cell r="AW55">
            <v>5.6999999999999998E-4</v>
          </cell>
          <cell r="AX55">
            <v>5.6999999999999998E-4</v>
          </cell>
          <cell r="AY55">
            <v>5.6999999999999998E-4</v>
          </cell>
          <cell r="AZ55">
            <v>4.6700000000000002E-4</v>
          </cell>
          <cell r="BA55">
            <v>4.6700000000000002E-4</v>
          </cell>
          <cell r="BB55">
            <v>4.6700000000000002E-4</v>
          </cell>
          <cell r="BC55">
            <v>4.6700000000000002E-4</v>
          </cell>
          <cell r="BD55">
            <v>4.6700000000000002E-4</v>
          </cell>
          <cell r="BE55">
            <v>3.7599999999999998E-4</v>
          </cell>
          <cell r="BF55">
            <v>3.7599999999999998E-4</v>
          </cell>
          <cell r="BG55">
            <v>3.7599999999999998E-4</v>
          </cell>
          <cell r="BH55">
            <v>3.7599999999999998E-4</v>
          </cell>
          <cell r="BI55">
            <v>3.7599999999999998E-4</v>
          </cell>
          <cell r="BJ55">
            <v>3.3100000000000002E-4</v>
          </cell>
          <cell r="BK55">
            <v>3.3100000000000002E-4</v>
          </cell>
          <cell r="BL55">
            <v>3.3100000000000002E-4</v>
          </cell>
          <cell r="BM55">
            <v>3.3100000000000002E-4</v>
          </cell>
          <cell r="BN55">
            <v>3.3100000000000002E-4</v>
          </cell>
          <cell r="BO55">
            <v>3.3399999999999999E-4</v>
          </cell>
          <cell r="BP55">
            <v>3.3399999999999999E-4</v>
          </cell>
          <cell r="BQ55">
            <v>3.3399999999999999E-4</v>
          </cell>
          <cell r="BR55">
            <v>3.3399999999999999E-4</v>
          </cell>
          <cell r="BS55">
            <v>3.3399999999999999E-4</v>
          </cell>
          <cell r="BT55">
            <v>3.6499999999999998E-4</v>
          </cell>
          <cell r="BU55">
            <v>3.6499999999999998E-4</v>
          </cell>
          <cell r="BV55">
            <v>3.6499999999999998E-4</v>
          </cell>
          <cell r="BW55">
            <v>3.6499999999999998E-4</v>
          </cell>
          <cell r="BX55">
            <v>3.6499999999999998E-4</v>
          </cell>
          <cell r="BY55">
            <v>4.3100000000000001E-4</v>
          </cell>
          <cell r="BZ55">
            <v>4.3100000000000001E-4</v>
          </cell>
          <cell r="CA55">
            <v>4.3100000000000001E-4</v>
          </cell>
          <cell r="CB55">
            <v>4.3100000000000001E-4</v>
          </cell>
          <cell r="CC55">
            <v>4.3100000000000001E-4</v>
          </cell>
          <cell r="CD55">
            <v>4.3100000000000001E-4</v>
          </cell>
          <cell r="CE55">
            <v>4.3100000000000001E-4</v>
          </cell>
          <cell r="CF55">
            <v>4.3100000000000001E-4</v>
          </cell>
          <cell r="CG55">
            <v>4.3100000000000001E-4</v>
          </cell>
          <cell r="CH55">
            <v>4.3100000000000001E-4</v>
          </cell>
          <cell r="CI55">
            <v>4.3100000000000001E-4</v>
          </cell>
          <cell r="CJ55">
            <v>4.3100000000000001E-4</v>
          </cell>
          <cell r="CK55">
            <v>4.3100000000000001E-4</v>
          </cell>
          <cell r="CL55">
            <v>4.3100000000000001E-4</v>
          </cell>
          <cell r="CM55">
            <v>4.3100000000000001E-4</v>
          </cell>
          <cell r="CN55">
            <v>4.3100000000000001E-4</v>
          </cell>
          <cell r="CO55">
            <v>4.3100000000000001E-4</v>
          </cell>
          <cell r="CP55">
            <v>4.3100000000000001E-4</v>
          </cell>
          <cell r="CQ55">
            <v>4.3100000000000001E-4</v>
          </cell>
          <cell r="CR55">
            <v>4.3100000000000001E-4</v>
          </cell>
          <cell r="CS55">
            <v>4.3100000000000001E-4</v>
          </cell>
          <cell r="CT55">
            <v>4.3100000000000001E-4</v>
          </cell>
          <cell r="CU55">
            <v>4.3100000000000001E-4</v>
          </cell>
          <cell r="CV55">
            <v>4.3100000000000001E-4</v>
          </cell>
          <cell r="CW55">
            <v>4.3100000000000001E-4</v>
          </cell>
        </row>
        <row r="56">
          <cell r="A56" t="str">
            <v>EQUATORIAL GUINEA</v>
          </cell>
          <cell r="B56" t="e">
            <v>#VALUE!</v>
          </cell>
          <cell r="C56" t="e">
            <v>#VALUE!</v>
          </cell>
          <cell r="D56" t="e">
            <v>#VALUE!</v>
          </cell>
          <cell r="E56" t="e">
            <v>#VALUE!</v>
          </cell>
          <cell r="F56" t="e">
            <v>#VALUE!</v>
          </cell>
          <cell r="G56" t="e">
            <v>#VALUE!</v>
          </cell>
          <cell r="H56" t="e">
            <v>#VALUE!</v>
          </cell>
          <cell r="I56" t="e">
            <v>#VALUE!</v>
          </cell>
          <cell r="J56" t="e">
            <v>#VALUE!</v>
          </cell>
          <cell r="K56" t="e">
            <v>#VALUE!</v>
          </cell>
          <cell r="L56" t="e">
            <v>#VALUE!</v>
          </cell>
          <cell r="M56" t="e">
            <v>#VALUE!</v>
          </cell>
          <cell r="N56" t="e">
            <v>#VALUE!</v>
          </cell>
          <cell r="O56" t="e">
            <v>#VALUE!</v>
          </cell>
          <cell r="P56" t="e">
            <v>#VALUE!</v>
          </cell>
          <cell r="Q56">
            <v>8.2000000000000001E-5</v>
          </cell>
          <cell r="R56">
            <v>8.2000000000000001E-5</v>
          </cell>
          <cell r="S56">
            <v>8.2000000000000001E-5</v>
          </cell>
          <cell r="T56">
            <v>8.2000000000000001E-5</v>
          </cell>
          <cell r="U56">
            <v>8.2000000000000001E-5</v>
          </cell>
          <cell r="V56">
            <v>8.2000000000000001E-5</v>
          </cell>
          <cell r="W56">
            <v>8.2000000000000001E-5</v>
          </cell>
          <cell r="X56">
            <v>8.2000000000000001E-5</v>
          </cell>
          <cell r="Y56">
            <v>8.2000000000000001E-5</v>
          </cell>
          <cell r="Z56">
            <v>8.2000000000000001E-5</v>
          </cell>
          <cell r="AA56">
            <v>8.2000000000000001E-5</v>
          </cell>
          <cell r="AB56">
            <v>8.2000000000000001E-5</v>
          </cell>
          <cell r="AC56">
            <v>8.2000000000000001E-5</v>
          </cell>
          <cell r="AD56">
            <v>8.2000000000000001E-5</v>
          </cell>
          <cell r="AE56">
            <v>8.2000000000000001E-5</v>
          </cell>
          <cell r="AF56">
            <v>8.2000000000000001E-5</v>
          </cell>
          <cell r="AG56">
            <v>8.2000000000000001E-5</v>
          </cell>
          <cell r="AH56">
            <v>8.2000000000000001E-5</v>
          </cell>
          <cell r="AI56">
            <v>8.2000000000000001E-5</v>
          </cell>
          <cell r="AJ56">
            <v>8.2000000000000001E-5</v>
          </cell>
          <cell r="AK56">
            <v>8.2000000000000001E-5</v>
          </cell>
          <cell r="AL56">
            <v>8.2000000000000001E-5</v>
          </cell>
          <cell r="AM56">
            <v>8.2000000000000001E-5</v>
          </cell>
          <cell r="AN56">
            <v>8.2000000000000001E-5</v>
          </cell>
          <cell r="AO56">
            <v>8.2000000000000001E-5</v>
          </cell>
          <cell r="AP56">
            <v>5.0600000000000005E-4</v>
          </cell>
          <cell r="AQ56">
            <v>5.0600000000000005E-4</v>
          </cell>
          <cell r="AR56">
            <v>5.0600000000000005E-4</v>
          </cell>
          <cell r="AS56">
            <v>5.0600000000000005E-4</v>
          </cell>
          <cell r="AT56">
            <v>5.0600000000000005E-4</v>
          </cell>
          <cell r="AU56">
            <v>6.5300000000000004E-4</v>
          </cell>
          <cell r="AV56">
            <v>6.5300000000000004E-4</v>
          </cell>
          <cell r="AW56">
            <v>6.5300000000000004E-4</v>
          </cell>
          <cell r="AX56">
            <v>6.5300000000000004E-4</v>
          </cell>
          <cell r="AY56">
            <v>6.5300000000000004E-4</v>
          </cell>
          <cell r="AZ56">
            <v>7.2599999999999997E-4</v>
          </cell>
          <cell r="BA56">
            <v>7.2599999999999997E-4</v>
          </cell>
          <cell r="BB56">
            <v>7.2599999999999997E-4</v>
          </cell>
          <cell r="BC56">
            <v>7.2599999999999997E-4</v>
          </cell>
          <cell r="BD56">
            <v>7.2599999999999997E-4</v>
          </cell>
          <cell r="BE56">
            <v>7.3800000000000005E-4</v>
          </cell>
          <cell r="BF56">
            <v>7.3800000000000005E-4</v>
          </cell>
          <cell r="BG56">
            <v>7.3800000000000005E-4</v>
          </cell>
          <cell r="BH56">
            <v>7.3800000000000005E-4</v>
          </cell>
          <cell r="BI56">
            <v>7.3800000000000005E-4</v>
          </cell>
          <cell r="BJ56">
            <v>8.8699999999999998E-4</v>
          </cell>
          <cell r="BK56">
            <v>8.8699999999999998E-4</v>
          </cell>
          <cell r="BL56">
            <v>8.8699999999999998E-4</v>
          </cell>
          <cell r="BM56">
            <v>8.8699999999999998E-4</v>
          </cell>
          <cell r="BN56">
            <v>8.8699999999999998E-4</v>
          </cell>
          <cell r="BO56">
            <v>8.5400000000000005E-4</v>
          </cell>
          <cell r="BP56">
            <v>8.5400000000000005E-4</v>
          </cell>
          <cell r="BQ56">
            <v>8.5400000000000005E-4</v>
          </cell>
          <cell r="BR56">
            <v>8.5400000000000005E-4</v>
          </cell>
          <cell r="BS56">
            <v>8.5400000000000005E-4</v>
          </cell>
          <cell r="BT56">
            <v>7.0500000000000001E-4</v>
          </cell>
          <cell r="BU56">
            <v>7.0500000000000001E-4</v>
          </cell>
          <cell r="BV56">
            <v>7.0500000000000001E-4</v>
          </cell>
          <cell r="BW56">
            <v>7.0500000000000001E-4</v>
          </cell>
          <cell r="BX56">
            <v>7.0500000000000001E-4</v>
          </cell>
          <cell r="BY56">
            <v>5.1099999999999995E-4</v>
          </cell>
          <cell r="BZ56">
            <v>5.1099999999999995E-4</v>
          </cell>
          <cell r="CA56">
            <v>5.1099999999999995E-4</v>
          </cell>
          <cell r="CB56">
            <v>5.1099999999999995E-4</v>
          </cell>
          <cell r="CC56">
            <v>5.1099999999999995E-4</v>
          </cell>
          <cell r="CD56">
            <v>5.1099999999999995E-4</v>
          </cell>
          <cell r="CE56">
            <v>5.1099999999999995E-4</v>
          </cell>
          <cell r="CF56">
            <v>5.1099999999999995E-4</v>
          </cell>
          <cell r="CG56">
            <v>5.1099999999999995E-4</v>
          </cell>
          <cell r="CH56">
            <v>5.1099999999999995E-4</v>
          </cell>
          <cell r="CI56">
            <v>5.1099999999999995E-4</v>
          </cell>
          <cell r="CJ56">
            <v>5.1099999999999995E-4</v>
          </cell>
          <cell r="CK56">
            <v>5.1099999999999995E-4</v>
          </cell>
          <cell r="CL56">
            <v>5.1099999999999995E-4</v>
          </cell>
          <cell r="CM56">
            <v>5.1099999999999995E-4</v>
          </cell>
          <cell r="CN56">
            <v>5.1099999999999995E-4</v>
          </cell>
          <cell r="CO56">
            <v>5.1099999999999995E-4</v>
          </cell>
          <cell r="CP56">
            <v>5.1099999999999995E-4</v>
          </cell>
          <cell r="CQ56">
            <v>5.1099999999999995E-4</v>
          </cell>
          <cell r="CR56">
            <v>5.1099999999999995E-4</v>
          </cell>
          <cell r="CS56">
            <v>5.1099999999999995E-4</v>
          </cell>
          <cell r="CT56">
            <v>5.1099999999999995E-4</v>
          </cell>
          <cell r="CU56">
            <v>5.1099999999999995E-4</v>
          </cell>
          <cell r="CV56">
            <v>5.1099999999999995E-4</v>
          </cell>
          <cell r="CW56">
            <v>5.1099999999999995E-4</v>
          </cell>
        </row>
        <row r="57">
          <cell r="A57" t="str">
            <v>ERITREA</v>
          </cell>
          <cell r="B57" t="e">
            <v>#VALUE!</v>
          </cell>
          <cell r="C57" t="e">
            <v>#VALUE!</v>
          </cell>
          <cell r="D57" t="e">
            <v>#VALUE!</v>
          </cell>
          <cell r="E57" t="e">
            <v>#VALUE!</v>
          </cell>
          <cell r="F57" t="e">
            <v>#VALUE!</v>
          </cell>
          <cell r="G57" t="e">
            <v>#VALUE!</v>
          </cell>
          <cell r="H57" t="e">
            <v>#VALUE!</v>
          </cell>
          <cell r="I57" t="e">
            <v>#VALUE!</v>
          </cell>
          <cell r="J57" t="e">
            <v>#VALUE!</v>
          </cell>
          <cell r="K57" t="e">
            <v>#VALUE!</v>
          </cell>
          <cell r="L57" t="e">
            <v>#VALUE!</v>
          </cell>
          <cell r="M57" t="e">
            <v>#VALUE!</v>
          </cell>
          <cell r="N57" t="e">
            <v>#VALUE!</v>
          </cell>
          <cell r="O57" t="e">
            <v>#VALUE!</v>
          </cell>
          <cell r="P57" t="e">
            <v>#VALUE!</v>
          </cell>
          <cell r="Q57">
            <v>3.8000000000000002E-5</v>
          </cell>
          <cell r="R57">
            <v>3.8000000000000002E-5</v>
          </cell>
          <cell r="S57">
            <v>3.8000000000000002E-5</v>
          </cell>
          <cell r="T57">
            <v>3.8000000000000002E-5</v>
          </cell>
          <cell r="U57">
            <v>3.8000000000000002E-5</v>
          </cell>
          <cell r="V57">
            <v>3.8000000000000002E-5</v>
          </cell>
          <cell r="W57">
            <v>3.8000000000000002E-5</v>
          </cell>
          <cell r="X57">
            <v>3.8000000000000002E-5</v>
          </cell>
          <cell r="Y57">
            <v>3.8000000000000002E-5</v>
          </cell>
          <cell r="Z57">
            <v>3.8000000000000002E-5</v>
          </cell>
          <cell r="AA57">
            <v>3.8000000000000002E-5</v>
          </cell>
          <cell r="AB57">
            <v>3.8000000000000002E-5</v>
          </cell>
          <cell r="AC57">
            <v>3.8000000000000002E-5</v>
          </cell>
          <cell r="AD57">
            <v>3.8000000000000002E-5</v>
          </cell>
          <cell r="AE57">
            <v>3.8000000000000002E-5</v>
          </cell>
          <cell r="AF57">
            <v>3.8000000000000002E-5</v>
          </cell>
          <cell r="AG57">
            <v>3.8000000000000002E-5</v>
          </cell>
          <cell r="AH57">
            <v>3.8000000000000002E-5</v>
          </cell>
          <cell r="AI57">
            <v>3.8000000000000002E-5</v>
          </cell>
          <cell r="AJ57">
            <v>3.8000000000000002E-5</v>
          </cell>
          <cell r="AK57">
            <v>3.8000000000000002E-5</v>
          </cell>
          <cell r="AL57">
            <v>3.8000000000000002E-5</v>
          </cell>
          <cell r="AM57">
            <v>3.8000000000000002E-5</v>
          </cell>
          <cell r="AN57">
            <v>3.8000000000000002E-5</v>
          </cell>
          <cell r="AO57">
            <v>3.8000000000000002E-5</v>
          </cell>
          <cell r="AP57">
            <v>2.23E-4</v>
          </cell>
          <cell r="AQ57">
            <v>2.23E-4</v>
          </cell>
          <cell r="AR57">
            <v>2.23E-4</v>
          </cell>
          <cell r="AS57">
            <v>2.23E-4</v>
          </cell>
          <cell r="AT57">
            <v>2.23E-4</v>
          </cell>
          <cell r="AU57">
            <v>3.86E-4</v>
          </cell>
          <cell r="AV57">
            <v>3.86E-4</v>
          </cell>
          <cell r="AW57">
            <v>3.86E-4</v>
          </cell>
          <cell r="AX57">
            <v>3.86E-4</v>
          </cell>
          <cell r="AY57">
            <v>3.86E-4</v>
          </cell>
          <cell r="AZ57">
            <v>5.4000000000000001E-4</v>
          </cell>
          <cell r="BA57">
            <v>5.4000000000000001E-4</v>
          </cell>
          <cell r="BB57">
            <v>5.4000000000000001E-4</v>
          </cell>
          <cell r="BC57">
            <v>5.4000000000000001E-4</v>
          </cell>
          <cell r="BD57">
            <v>5.4000000000000001E-4</v>
          </cell>
          <cell r="BE57">
            <v>6.1200000000000002E-4</v>
          </cell>
          <cell r="BF57">
            <v>6.1200000000000002E-4</v>
          </cell>
          <cell r="BG57">
            <v>6.1200000000000002E-4</v>
          </cell>
          <cell r="BH57">
            <v>6.1200000000000002E-4</v>
          </cell>
          <cell r="BI57">
            <v>6.1200000000000002E-4</v>
          </cell>
          <cell r="BJ57">
            <v>6.6699999999999995E-4</v>
          </cell>
          <cell r="BK57">
            <v>6.6699999999999995E-4</v>
          </cell>
          <cell r="BL57">
            <v>6.6699999999999995E-4</v>
          </cell>
          <cell r="BM57">
            <v>6.6699999999999995E-4</v>
          </cell>
          <cell r="BN57">
            <v>6.6699999999999995E-4</v>
          </cell>
          <cell r="BO57">
            <v>6.7000000000000002E-4</v>
          </cell>
          <cell r="BP57">
            <v>6.7000000000000002E-4</v>
          </cell>
          <cell r="BQ57">
            <v>6.7000000000000002E-4</v>
          </cell>
          <cell r="BR57">
            <v>6.7000000000000002E-4</v>
          </cell>
          <cell r="BS57">
            <v>6.7000000000000002E-4</v>
          </cell>
          <cell r="BT57">
            <v>6.5099999999999999E-4</v>
          </cell>
          <cell r="BU57">
            <v>6.5099999999999999E-4</v>
          </cell>
          <cell r="BV57">
            <v>6.5099999999999999E-4</v>
          </cell>
          <cell r="BW57">
            <v>6.5099999999999999E-4</v>
          </cell>
          <cell r="BX57">
            <v>6.5099999999999999E-4</v>
          </cell>
          <cell r="BY57">
            <v>6.0700000000000001E-4</v>
          </cell>
          <cell r="BZ57">
            <v>6.0700000000000001E-4</v>
          </cell>
          <cell r="CA57">
            <v>6.0700000000000001E-4</v>
          </cell>
          <cell r="CB57">
            <v>6.0700000000000001E-4</v>
          </cell>
          <cell r="CC57">
            <v>6.0700000000000001E-4</v>
          </cell>
          <cell r="CD57">
            <v>6.0700000000000001E-4</v>
          </cell>
          <cell r="CE57">
            <v>6.0700000000000001E-4</v>
          </cell>
          <cell r="CF57">
            <v>6.0700000000000001E-4</v>
          </cell>
          <cell r="CG57">
            <v>6.0700000000000001E-4</v>
          </cell>
          <cell r="CH57">
            <v>6.0700000000000001E-4</v>
          </cell>
          <cell r="CI57">
            <v>6.0700000000000001E-4</v>
          </cell>
          <cell r="CJ57">
            <v>6.0700000000000001E-4</v>
          </cell>
          <cell r="CK57">
            <v>6.0700000000000001E-4</v>
          </cell>
          <cell r="CL57">
            <v>6.0700000000000001E-4</v>
          </cell>
          <cell r="CM57">
            <v>6.0700000000000001E-4</v>
          </cell>
          <cell r="CN57">
            <v>6.0700000000000001E-4</v>
          </cell>
          <cell r="CO57">
            <v>6.0700000000000001E-4</v>
          </cell>
          <cell r="CP57">
            <v>6.0700000000000001E-4</v>
          </cell>
          <cell r="CQ57">
            <v>6.0700000000000001E-4</v>
          </cell>
          <cell r="CR57">
            <v>6.0700000000000001E-4</v>
          </cell>
          <cell r="CS57">
            <v>6.0700000000000001E-4</v>
          </cell>
          <cell r="CT57">
            <v>6.0700000000000001E-4</v>
          </cell>
          <cell r="CU57">
            <v>6.0700000000000001E-4</v>
          </cell>
          <cell r="CV57">
            <v>6.0700000000000001E-4</v>
          </cell>
          <cell r="CW57">
            <v>6.0700000000000001E-4</v>
          </cell>
        </row>
        <row r="58">
          <cell r="A58" t="str">
            <v>ESTONIA</v>
          </cell>
          <cell r="B58" t="e">
            <v>#VALUE!</v>
          </cell>
          <cell r="C58" t="e">
            <v>#VALUE!</v>
          </cell>
          <cell r="D58" t="e">
            <v>#VALUE!</v>
          </cell>
          <cell r="E58" t="e">
            <v>#VALUE!</v>
          </cell>
          <cell r="F58" t="e">
            <v>#VALUE!</v>
          </cell>
          <cell r="G58" t="e">
            <v>#VALUE!</v>
          </cell>
          <cell r="H58" t="e">
            <v>#VALUE!</v>
          </cell>
          <cell r="I58" t="e">
            <v>#VALUE!</v>
          </cell>
          <cell r="J58" t="e">
            <v>#VALUE!</v>
          </cell>
          <cell r="K58" t="e">
            <v>#VALUE!</v>
          </cell>
          <cell r="L58" t="e">
            <v>#VALUE!</v>
          </cell>
          <cell r="M58" t="e">
            <v>#VALUE!</v>
          </cell>
          <cell r="N58" t="e">
            <v>#VALUE!</v>
          </cell>
          <cell r="O58" t="e">
            <v>#VALUE!</v>
          </cell>
          <cell r="P58" t="e">
            <v>#VALUE!</v>
          </cell>
          <cell r="Q58">
            <v>1.85E-4</v>
          </cell>
          <cell r="R58">
            <v>1.85E-4</v>
          </cell>
          <cell r="S58">
            <v>1.85E-4</v>
          </cell>
          <cell r="T58">
            <v>1.85E-4</v>
          </cell>
          <cell r="U58">
            <v>1.85E-4</v>
          </cell>
          <cell r="V58">
            <v>1.85E-4</v>
          </cell>
          <cell r="W58">
            <v>1.85E-4</v>
          </cell>
          <cell r="X58">
            <v>1.85E-4</v>
          </cell>
          <cell r="Y58">
            <v>1.85E-4</v>
          </cell>
          <cell r="Z58">
            <v>1.85E-4</v>
          </cell>
          <cell r="AA58">
            <v>1.85E-4</v>
          </cell>
          <cell r="AB58">
            <v>1.85E-4</v>
          </cell>
          <cell r="AC58">
            <v>1.85E-4</v>
          </cell>
          <cell r="AD58">
            <v>1.85E-4</v>
          </cell>
          <cell r="AE58">
            <v>1.85E-4</v>
          </cell>
          <cell r="AF58">
            <v>1.85E-4</v>
          </cell>
          <cell r="AG58">
            <v>1.85E-4</v>
          </cell>
          <cell r="AH58">
            <v>1.85E-4</v>
          </cell>
          <cell r="AI58">
            <v>1.85E-4</v>
          </cell>
          <cell r="AJ58">
            <v>1.85E-4</v>
          </cell>
          <cell r="AK58">
            <v>1.85E-4</v>
          </cell>
          <cell r="AL58">
            <v>1.85E-4</v>
          </cell>
          <cell r="AM58">
            <v>1.85E-4</v>
          </cell>
          <cell r="AN58">
            <v>1.85E-4</v>
          </cell>
          <cell r="AO58">
            <v>1.85E-4</v>
          </cell>
          <cell r="AP58">
            <v>4.4200000000000001E-4</v>
          </cell>
          <cell r="AQ58">
            <v>4.4200000000000001E-4</v>
          </cell>
          <cell r="AR58">
            <v>4.4200000000000001E-4</v>
          </cell>
          <cell r="AS58">
            <v>4.4200000000000001E-4</v>
          </cell>
          <cell r="AT58">
            <v>4.4200000000000001E-4</v>
          </cell>
          <cell r="AU58">
            <v>4.7199999999999998E-4</v>
          </cell>
          <cell r="AV58">
            <v>4.7199999999999998E-4</v>
          </cell>
          <cell r="AW58">
            <v>4.7199999999999998E-4</v>
          </cell>
          <cell r="AX58">
            <v>4.7199999999999998E-4</v>
          </cell>
          <cell r="AY58">
            <v>4.7199999999999998E-4</v>
          </cell>
          <cell r="AZ58">
            <v>4.64E-4</v>
          </cell>
          <cell r="BA58">
            <v>4.64E-4</v>
          </cell>
          <cell r="BB58">
            <v>4.64E-4</v>
          </cell>
          <cell r="BC58">
            <v>4.64E-4</v>
          </cell>
          <cell r="BD58">
            <v>4.64E-4</v>
          </cell>
          <cell r="BE58">
            <v>4.26E-4</v>
          </cell>
          <cell r="BF58">
            <v>4.26E-4</v>
          </cell>
          <cell r="BG58">
            <v>4.26E-4</v>
          </cell>
          <cell r="BH58">
            <v>4.26E-4</v>
          </cell>
          <cell r="BI58">
            <v>4.26E-4</v>
          </cell>
          <cell r="BJ58">
            <v>3.7800000000000003E-4</v>
          </cell>
          <cell r="BK58">
            <v>3.7800000000000003E-4</v>
          </cell>
          <cell r="BL58">
            <v>3.7800000000000003E-4</v>
          </cell>
          <cell r="BM58">
            <v>3.7800000000000003E-4</v>
          </cell>
          <cell r="BN58">
            <v>3.7800000000000003E-4</v>
          </cell>
          <cell r="BO58">
            <v>3.4299999999999999E-4</v>
          </cell>
          <cell r="BP58">
            <v>3.4299999999999999E-4</v>
          </cell>
          <cell r="BQ58">
            <v>3.4299999999999999E-4</v>
          </cell>
          <cell r="BR58">
            <v>3.4299999999999999E-4</v>
          </cell>
          <cell r="BS58">
            <v>3.4299999999999999E-4</v>
          </cell>
          <cell r="BT58">
            <v>2.8699999999999998E-4</v>
          </cell>
          <cell r="BU58">
            <v>2.8699999999999998E-4</v>
          </cell>
          <cell r="BV58">
            <v>2.8699999999999998E-4</v>
          </cell>
          <cell r="BW58">
            <v>2.8699999999999998E-4</v>
          </cell>
          <cell r="BX58">
            <v>2.8699999999999998E-4</v>
          </cell>
          <cell r="BY58">
            <v>2.13E-4</v>
          </cell>
          <cell r="BZ58">
            <v>2.13E-4</v>
          </cell>
          <cell r="CA58">
            <v>2.13E-4</v>
          </cell>
          <cell r="CB58">
            <v>2.13E-4</v>
          </cell>
          <cell r="CC58">
            <v>2.13E-4</v>
          </cell>
          <cell r="CD58">
            <v>2.13E-4</v>
          </cell>
          <cell r="CE58">
            <v>2.13E-4</v>
          </cell>
          <cell r="CF58">
            <v>2.13E-4</v>
          </cell>
          <cell r="CG58">
            <v>2.13E-4</v>
          </cell>
          <cell r="CH58">
            <v>2.13E-4</v>
          </cell>
          <cell r="CI58">
            <v>2.13E-4</v>
          </cell>
          <cell r="CJ58">
            <v>2.13E-4</v>
          </cell>
          <cell r="CK58">
            <v>2.13E-4</v>
          </cell>
          <cell r="CL58">
            <v>2.13E-4</v>
          </cell>
          <cell r="CM58">
            <v>2.13E-4</v>
          </cell>
          <cell r="CN58">
            <v>2.13E-4</v>
          </cell>
          <cell r="CO58">
            <v>2.13E-4</v>
          </cell>
          <cell r="CP58">
            <v>2.13E-4</v>
          </cell>
          <cell r="CQ58">
            <v>2.13E-4</v>
          </cell>
          <cell r="CR58">
            <v>2.13E-4</v>
          </cell>
          <cell r="CS58">
            <v>2.13E-4</v>
          </cell>
          <cell r="CT58">
            <v>2.13E-4</v>
          </cell>
          <cell r="CU58">
            <v>2.13E-4</v>
          </cell>
          <cell r="CV58">
            <v>2.13E-4</v>
          </cell>
          <cell r="CW58">
            <v>2.13E-4</v>
          </cell>
        </row>
        <row r="59">
          <cell r="A59" t="str">
            <v>ETHIOPIA</v>
          </cell>
          <cell r="B59" t="e">
            <v>#VALUE!</v>
          </cell>
          <cell r="C59" t="e">
            <v>#VALUE!</v>
          </cell>
          <cell r="D59" t="e">
            <v>#VALUE!</v>
          </cell>
          <cell r="E59" t="e">
            <v>#VALUE!</v>
          </cell>
          <cell r="F59" t="e">
            <v>#VALUE!</v>
          </cell>
          <cell r="G59" t="e">
            <v>#VALUE!</v>
          </cell>
          <cell r="H59" t="e">
            <v>#VALUE!</v>
          </cell>
          <cell r="I59" t="e">
            <v>#VALUE!</v>
          </cell>
          <cell r="J59" t="e">
            <v>#VALUE!</v>
          </cell>
          <cell r="K59" t="e">
            <v>#VALUE!</v>
          </cell>
          <cell r="L59" t="e">
            <v>#VALUE!</v>
          </cell>
          <cell r="M59" t="e">
            <v>#VALUE!</v>
          </cell>
          <cell r="N59" t="e">
            <v>#VALUE!</v>
          </cell>
          <cell r="O59" t="e">
            <v>#VALUE!</v>
          </cell>
          <cell r="P59" t="e">
            <v>#VALUE!</v>
          </cell>
          <cell r="Q59">
            <v>5.3999999999999998E-5</v>
          </cell>
          <cell r="R59">
            <v>5.3999999999999998E-5</v>
          </cell>
          <cell r="S59">
            <v>5.3999999999999998E-5</v>
          </cell>
          <cell r="T59">
            <v>5.3999999999999998E-5</v>
          </cell>
          <cell r="U59">
            <v>5.3999999999999998E-5</v>
          </cell>
          <cell r="V59">
            <v>5.3999999999999998E-5</v>
          </cell>
          <cell r="W59">
            <v>5.3999999999999998E-5</v>
          </cell>
          <cell r="X59">
            <v>5.3999999999999998E-5</v>
          </cell>
          <cell r="Y59">
            <v>5.3999999999999998E-5</v>
          </cell>
          <cell r="Z59">
            <v>5.3999999999999998E-5</v>
          </cell>
          <cell r="AA59">
            <v>5.3999999999999998E-5</v>
          </cell>
          <cell r="AB59">
            <v>5.3999999999999998E-5</v>
          </cell>
          <cell r="AC59">
            <v>5.3999999999999998E-5</v>
          </cell>
          <cell r="AD59">
            <v>5.3999999999999998E-5</v>
          </cell>
          <cell r="AE59">
            <v>5.3999999999999998E-5</v>
          </cell>
          <cell r="AF59">
            <v>5.3999999999999998E-5</v>
          </cell>
          <cell r="AG59">
            <v>5.3999999999999998E-5</v>
          </cell>
          <cell r="AH59">
            <v>5.3999999999999998E-5</v>
          </cell>
          <cell r="AI59">
            <v>5.3999999999999998E-5</v>
          </cell>
          <cell r="AJ59">
            <v>5.3999999999999998E-5</v>
          </cell>
          <cell r="AK59">
            <v>5.3999999999999998E-5</v>
          </cell>
          <cell r="AL59">
            <v>5.3999999999999998E-5</v>
          </cell>
          <cell r="AM59">
            <v>5.3999999999999998E-5</v>
          </cell>
          <cell r="AN59">
            <v>5.3999999999999998E-5</v>
          </cell>
          <cell r="AO59">
            <v>5.3999999999999998E-5</v>
          </cell>
          <cell r="AP59">
            <v>3.7399999999999998E-4</v>
          </cell>
          <cell r="AQ59">
            <v>3.7399999999999998E-4</v>
          </cell>
          <cell r="AR59">
            <v>3.7399999999999998E-4</v>
          </cell>
          <cell r="AS59">
            <v>3.7399999999999998E-4</v>
          </cell>
          <cell r="AT59">
            <v>3.7399999999999998E-4</v>
          </cell>
          <cell r="AU59">
            <v>6.3199999999999997E-4</v>
          </cell>
          <cell r="AV59">
            <v>6.3199999999999997E-4</v>
          </cell>
          <cell r="AW59">
            <v>6.3199999999999997E-4</v>
          </cell>
          <cell r="AX59">
            <v>6.3199999999999997E-4</v>
          </cell>
          <cell r="AY59">
            <v>6.3199999999999997E-4</v>
          </cell>
          <cell r="AZ59">
            <v>8.5700000000000001E-4</v>
          </cell>
          <cell r="BA59">
            <v>8.5700000000000001E-4</v>
          </cell>
          <cell r="BB59">
            <v>8.5700000000000001E-4</v>
          </cell>
          <cell r="BC59">
            <v>8.5700000000000001E-4</v>
          </cell>
          <cell r="BD59">
            <v>8.5700000000000001E-4</v>
          </cell>
          <cell r="BE59">
            <v>9.810000000000001E-4</v>
          </cell>
          <cell r="BF59">
            <v>9.810000000000001E-4</v>
          </cell>
          <cell r="BG59">
            <v>9.810000000000001E-4</v>
          </cell>
          <cell r="BH59">
            <v>9.810000000000001E-4</v>
          </cell>
          <cell r="BI59">
            <v>9.810000000000001E-4</v>
          </cell>
          <cell r="BJ59">
            <v>1.024E-3</v>
          </cell>
          <cell r="BK59">
            <v>1.024E-3</v>
          </cell>
          <cell r="BL59">
            <v>1.024E-3</v>
          </cell>
          <cell r="BM59">
            <v>1.024E-3</v>
          </cell>
          <cell r="BN59">
            <v>1.024E-3</v>
          </cell>
          <cell r="BO59">
            <v>9.859999999999999E-4</v>
          </cell>
          <cell r="BP59">
            <v>9.859999999999999E-4</v>
          </cell>
          <cell r="BQ59">
            <v>9.859999999999999E-4</v>
          </cell>
          <cell r="BR59">
            <v>9.859999999999999E-4</v>
          </cell>
          <cell r="BS59">
            <v>9.859999999999999E-4</v>
          </cell>
          <cell r="BT59">
            <v>8.6700000000000004E-4</v>
          </cell>
          <cell r="BU59">
            <v>8.6700000000000004E-4</v>
          </cell>
          <cell r="BV59">
            <v>8.6700000000000004E-4</v>
          </cell>
          <cell r="BW59">
            <v>8.6700000000000004E-4</v>
          </cell>
          <cell r="BX59">
            <v>8.6700000000000004E-4</v>
          </cell>
          <cell r="BY59">
            <v>6.7199999999999996E-4</v>
          </cell>
          <cell r="BZ59">
            <v>6.7199999999999996E-4</v>
          </cell>
          <cell r="CA59">
            <v>6.7199999999999996E-4</v>
          </cell>
          <cell r="CB59">
            <v>6.7199999999999996E-4</v>
          </cell>
          <cell r="CC59">
            <v>6.7199999999999996E-4</v>
          </cell>
          <cell r="CD59">
            <v>6.7199999999999996E-4</v>
          </cell>
          <cell r="CE59">
            <v>6.7199999999999996E-4</v>
          </cell>
          <cell r="CF59">
            <v>6.7199999999999996E-4</v>
          </cell>
          <cell r="CG59">
            <v>6.7199999999999996E-4</v>
          </cell>
          <cell r="CH59">
            <v>6.7199999999999996E-4</v>
          </cell>
          <cell r="CI59">
            <v>6.7199999999999996E-4</v>
          </cell>
          <cell r="CJ59">
            <v>6.7199999999999996E-4</v>
          </cell>
          <cell r="CK59">
            <v>6.7199999999999996E-4</v>
          </cell>
          <cell r="CL59">
            <v>6.7199999999999996E-4</v>
          </cell>
          <cell r="CM59">
            <v>6.7199999999999996E-4</v>
          </cell>
          <cell r="CN59">
            <v>6.7199999999999996E-4</v>
          </cell>
          <cell r="CO59">
            <v>6.7199999999999996E-4</v>
          </cell>
          <cell r="CP59">
            <v>6.7199999999999996E-4</v>
          </cell>
          <cell r="CQ59">
            <v>6.7199999999999996E-4</v>
          </cell>
          <cell r="CR59">
            <v>6.7199999999999996E-4</v>
          </cell>
          <cell r="CS59">
            <v>6.7199999999999996E-4</v>
          </cell>
          <cell r="CT59">
            <v>6.7199999999999996E-4</v>
          </cell>
          <cell r="CU59">
            <v>6.7199999999999996E-4</v>
          </cell>
          <cell r="CV59">
            <v>6.7199999999999996E-4</v>
          </cell>
          <cell r="CW59">
            <v>6.7199999999999996E-4</v>
          </cell>
        </row>
        <row r="60">
          <cell r="A60" t="str">
            <v>FIJI</v>
          </cell>
          <cell r="B60" t="e">
            <v>#VALUE!</v>
          </cell>
          <cell r="C60" t="e">
            <v>#VALUE!</v>
          </cell>
          <cell r="D60" t="e">
            <v>#VALUE!</v>
          </cell>
          <cell r="E60" t="e">
            <v>#VALUE!</v>
          </cell>
          <cell r="F60" t="e">
            <v>#VALUE!</v>
          </cell>
          <cell r="G60" t="e">
            <v>#VALUE!</v>
          </cell>
          <cell r="H60" t="e">
            <v>#VALUE!</v>
          </cell>
          <cell r="I60" t="e">
            <v>#VALUE!</v>
          </cell>
          <cell r="J60" t="e">
            <v>#VALUE!</v>
          </cell>
          <cell r="K60" t="e">
            <v>#VALUE!</v>
          </cell>
          <cell r="L60" t="e">
            <v>#VALUE!</v>
          </cell>
          <cell r="M60" t="e">
            <v>#VALUE!</v>
          </cell>
          <cell r="N60" t="e">
            <v>#VALUE!</v>
          </cell>
          <cell r="O60" t="e">
            <v>#VALUE!</v>
          </cell>
          <cell r="P60" t="e">
            <v>#VALUE!</v>
          </cell>
          <cell r="Q60">
            <v>2.12E-4</v>
          </cell>
          <cell r="R60">
            <v>2.12E-4</v>
          </cell>
          <cell r="S60">
            <v>2.12E-4</v>
          </cell>
          <cell r="T60">
            <v>2.12E-4</v>
          </cell>
          <cell r="U60">
            <v>2.12E-4</v>
          </cell>
          <cell r="V60">
            <v>2.12E-4</v>
          </cell>
          <cell r="W60">
            <v>2.12E-4</v>
          </cell>
          <cell r="X60">
            <v>2.12E-4</v>
          </cell>
          <cell r="Y60">
            <v>2.12E-4</v>
          </cell>
          <cell r="Z60">
            <v>2.12E-4</v>
          </cell>
          <cell r="AA60">
            <v>2.12E-4</v>
          </cell>
          <cell r="AB60">
            <v>2.12E-4</v>
          </cell>
          <cell r="AC60">
            <v>2.12E-4</v>
          </cell>
          <cell r="AD60">
            <v>2.12E-4</v>
          </cell>
          <cell r="AE60">
            <v>2.12E-4</v>
          </cell>
          <cell r="AF60">
            <v>2.12E-4</v>
          </cell>
          <cell r="AG60">
            <v>2.12E-4</v>
          </cell>
          <cell r="AH60">
            <v>2.12E-4</v>
          </cell>
          <cell r="AI60">
            <v>2.12E-4</v>
          </cell>
          <cell r="AJ60">
            <v>2.12E-4</v>
          </cell>
          <cell r="AK60">
            <v>2.12E-4</v>
          </cell>
          <cell r="AL60">
            <v>2.12E-4</v>
          </cell>
          <cell r="AM60">
            <v>2.12E-4</v>
          </cell>
          <cell r="AN60">
            <v>2.12E-4</v>
          </cell>
          <cell r="AO60">
            <v>2.12E-4</v>
          </cell>
          <cell r="AP60">
            <v>1.016E-3</v>
          </cell>
          <cell r="AQ60">
            <v>1.016E-3</v>
          </cell>
          <cell r="AR60">
            <v>1.016E-3</v>
          </cell>
          <cell r="AS60">
            <v>1.016E-3</v>
          </cell>
          <cell r="AT60">
            <v>1.016E-3</v>
          </cell>
          <cell r="AU60">
            <v>9.6400000000000001E-4</v>
          </cell>
          <cell r="AV60">
            <v>9.6400000000000001E-4</v>
          </cell>
          <cell r="AW60">
            <v>9.6400000000000001E-4</v>
          </cell>
          <cell r="AX60">
            <v>9.6400000000000001E-4</v>
          </cell>
          <cell r="AY60">
            <v>9.6400000000000001E-4</v>
          </cell>
          <cell r="AZ60">
            <v>1.0020000000000001E-3</v>
          </cell>
          <cell r="BA60">
            <v>1.0020000000000001E-3</v>
          </cell>
          <cell r="BB60">
            <v>1.0020000000000001E-3</v>
          </cell>
          <cell r="BC60">
            <v>1.0020000000000001E-3</v>
          </cell>
          <cell r="BD60">
            <v>1.0020000000000001E-3</v>
          </cell>
          <cell r="BE60">
            <v>7.0200000000000004E-4</v>
          </cell>
          <cell r="BF60">
            <v>7.0200000000000004E-4</v>
          </cell>
          <cell r="BG60">
            <v>7.0200000000000004E-4</v>
          </cell>
          <cell r="BH60">
            <v>7.0200000000000004E-4</v>
          </cell>
          <cell r="BI60">
            <v>7.0200000000000004E-4</v>
          </cell>
          <cell r="BJ60">
            <v>1.2869999999999999E-3</v>
          </cell>
          <cell r="BK60">
            <v>1.2869999999999999E-3</v>
          </cell>
          <cell r="BL60">
            <v>1.2869999999999999E-3</v>
          </cell>
          <cell r="BM60">
            <v>1.2869999999999999E-3</v>
          </cell>
          <cell r="BN60">
            <v>1.2869999999999999E-3</v>
          </cell>
          <cell r="BO60">
            <v>7.4299999999999995E-4</v>
          </cell>
          <cell r="BP60">
            <v>7.4299999999999995E-4</v>
          </cell>
          <cell r="BQ60">
            <v>7.4299999999999995E-4</v>
          </cell>
          <cell r="BR60">
            <v>7.4299999999999995E-4</v>
          </cell>
          <cell r="BS60">
            <v>7.4299999999999995E-4</v>
          </cell>
          <cell r="BT60">
            <v>8.4699999999999999E-4</v>
          </cell>
          <cell r="BU60">
            <v>8.4699999999999999E-4</v>
          </cell>
          <cell r="BV60">
            <v>8.4699999999999999E-4</v>
          </cell>
          <cell r="BW60">
            <v>8.4699999999999999E-4</v>
          </cell>
          <cell r="BX60">
            <v>8.4699999999999999E-4</v>
          </cell>
          <cell r="BY60">
            <v>5.8100000000000003E-4</v>
          </cell>
          <cell r="BZ60">
            <v>5.8100000000000003E-4</v>
          </cell>
          <cell r="CA60">
            <v>5.8100000000000003E-4</v>
          </cell>
          <cell r="CB60">
            <v>5.8100000000000003E-4</v>
          </cell>
          <cell r="CC60">
            <v>5.8100000000000003E-4</v>
          </cell>
          <cell r="CD60">
            <v>5.8100000000000003E-4</v>
          </cell>
          <cell r="CE60">
            <v>5.8100000000000003E-4</v>
          </cell>
          <cell r="CF60">
            <v>5.8100000000000003E-4</v>
          </cell>
          <cell r="CG60">
            <v>5.8100000000000003E-4</v>
          </cell>
          <cell r="CH60">
            <v>5.8100000000000003E-4</v>
          </cell>
          <cell r="CI60">
            <v>5.8100000000000003E-4</v>
          </cell>
          <cell r="CJ60">
            <v>5.8100000000000003E-4</v>
          </cell>
          <cell r="CK60">
            <v>5.8100000000000003E-4</v>
          </cell>
          <cell r="CL60">
            <v>5.8100000000000003E-4</v>
          </cell>
          <cell r="CM60">
            <v>5.8100000000000003E-4</v>
          </cell>
          <cell r="CN60">
            <v>5.8100000000000003E-4</v>
          </cell>
          <cell r="CO60">
            <v>5.8100000000000003E-4</v>
          </cell>
          <cell r="CP60">
            <v>5.8100000000000003E-4</v>
          </cell>
          <cell r="CQ60">
            <v>5.8100000000000003E-4</v>
          </cell>
          <cell r="CR60">
            <v>5.8100000000000003E-4</v>
          </cell>
          <cell r="CS60">
            <v>5.8100000000000003E-4</v>
          </cell>
          <cell r="CT60">
            <v>5.8100000000000003E-4</v>
          </cell>
          <cell r="CU60">
            <v>5.8100000000000003E-4</v>
          </cell>
          <cell r="CV60">
            <v>5.8100000000000003E-4</v>
          </cell>
          <cell r="CW60">
            <v>5.8100000000000003E-4</v>
          </cell>
        </row>
        <row r="61">
          <cell r="A61" t="str">
            <v>FINLAND</v>
          </cell>
          <cell r="B61" t="e">
            <v>#VALUE!</v>
          </cell>
          <cell r="C61" t="e">
            <v>#VALUE!</v>
          </cell>
          <cell r="D61" t="e">
            <v>#VALUE!</v>
          </cell>
          <cell r="E61" t="e">
            <v>#VALUE!</v>
          </cell>
          <cell r="F61" t="e">
            <v>#VALUE!</v>
          </cell>
          <cell r="G61" t="e">
            <v>#VALUE!</v>
          </cell>
          <cell r="H61" t="e">
            <v>#VALUE!</v>
          </cell>
          <cell r="I61" t="e">
            <v>#VALUE!</v>
          </cell>
          <cell r="J61" t="e">
            <v>#VALUE!</v>
          </cell>
          <cell r="K61" t="e">
            <v>#VALUE!</v>
          </cell>
          <cell r="L61" t="e">
            <v>#VALUE!</v>
          </cell>
          <cell r="M61" t="e">
            <v>#VALUE!</v>
          </cell>
          <cell r="N61" t="e">
            <v>#VALUE!</v>
          </cell>
          <cell r="O61" t="e">
            <v>#VALUE!</v>
          </cell>
          <cell r="P61" t="e">
            <v>#VALUE!</v>
          </cell>
          <cell r="Q61">
            <v>5.8E-5</v>
          </cell>
          <cell r="R61">
            <v>5.8E-5</v>
          </cell>
          <cell r="S61">
            <v>5.8E-5</v>
          </cell>
          <cell r="T61">
            <v>5.8E-5</v>
          </cell>
          <cell r="U61">
            <v>5.8E-5</v>
          </cell>
          <cell r="V61">
            <v>5.8E-5</v>
          </cell>
          <cell r="W61">
            <v>5.8E-5</v>
          </cell>
          <cell r="X61">
            <v>5.8E-5</v>
          </cell>
          <cell r="Y61">
            <v>5.8E-5</v>
          </cell>
          <cell r="Z61">
            <v>5.8E-5</v>
          </cell>
          <cell r="AA61">
            <v>5.8E-5</v>
          </cell>
          <cell r="AB61">
            <v>5.8E-5</v>
          </cell>
          <cell r="AC61">
            <v>5.8E-5</v>
          </cell>
          <cell r="AD61">
            <v>5.8E-5</v>
          </cell>
          <cell r="AE61">
            <v>5.8E-5</v>
          </cell>
          <cell r="AF61">
            <v>5.8E-5</v>
          </cell>
          <cell r="AG61">
            <v>5.8E-5</v>
          </cell>
          <cell r="AH61">
            <v>5.8E-5</v>
          </cell>
          <cell r="AI61">
            <v>5.8E-5</v>
          </cell>
          <cell r="AJ61">
            <v>5.8E-5</v>
          </cell>
          <cell r="AK61">
            <v>5.8E-5</v>
          </cell>
          <cell r="AL61">
            <v>5.8E-5</v>
          </cell>
          <cell r="AM61">
            <v>5.8E-5</v>
          </cell>
          <cell r="AN61">
            <v>5.8E-5</v>
          </cell>
          <cell r="AO61">
            <v>5.8E-5</v>
          </cell>
          <cell r="AP61">
            <v>9.7999999999999997E-5</v>
          </cell>
          <cell r="AQ61">
            <v>9.7999999999999997E-5</v>
          </cell>
          <cell r="AR61">
            <v>9.7999999999999997E-5</v>
          </cell>
          <cell r="AS61">
            <v>9.7999999999999997E-5</v>
          </cell>
          <cell r="AT61">
            <v>9.7999999999999997E-5</v>
          </cell>
          <cell r="AU61">
            <v>8.2000000000000001E-5</v>
          </cell>
          <cell r="AV61">
            <v>8.2000000000000001E-5</v>
          </cell>
          <cell r="AW61">
            <v>8.2000000000000001E-5</v>
          </cell>
          <cell r="AX61">
            <v>8.2000000000000001E-5</v>
          </cell>
          <cell r="AY61">
            <v>8.2000000000000001E-5</v>
          </cell>
          <cell r="AZ61">
            <v>6.3999999999999997E-5</v>
          </cell>
          <cell r="BA61">
            <v>6.3999999999999997E-5</v>
          </cell>
          <cell r="BB61">
            <v>6.3999999999999997E-5</v>
          </cell>
          <cell r="BC61">
            <v>6.3999999999999997E-5</v>
          </cell>
          <cell r="BD61">
            <v>6.3999999999999997E-5</v>
          </cell>
          <cell r="BE61">
            <v>5.3000000000000001E-5</v>
          </cell>
          <cell r="BF61">
            <v>5.3000000000000001E-5</v>
          </cell>
          <cell r="BG61">
            <v>5.3000000000000001E-5</v>
          </cell>
          <cell r="BH61">
            <v>5.3000000000000001E-5</v>
          </cell>
          <cell r="BI61">
            <v>5.3000000000000001E-5</v>
          </cell>
          <cell r="BJ61">
            <v>4.8999999999999998E-5</v>
          </cell>
          <cell r="BK61">
            <v>4.8999999999999998E-5</v>
          </cell>
          <cell r="BL61">
            <v>4.8999999999999998E-5</v>
          </cell>
          <cell r="BM61">
            <v>4.8999999999999998E-5</v>
          </cell>
          <cell r="BN61">
            <v>4.8999999999999998E-5</v>
          </cell>
          <cell r="BO61">
            <v>4.8000000000000001E-5</v>
          </cell>
          <cell r="BP61">
            <v>4.8000000000000001E-5</v>
          </cell>
          <cell r="BQ61">
            <v>4.8000000000000001E-5</v>
          </cell>
          <cell r="BR61">
            <v>4.8000000000000001E-5</v>
          </cell>
          <cell r="BS61">
            <v>4.8000000000000001E-5</v>
          </cell>
          <cell r="BT61">
            <v>4.8999999999999998E-5</v>
          </cell>
          <cell r="BU61">
            <v>4.8999999999999998E-5</v>
          </cell>
          <cell r="BV61">
            <v>4.8999999999999998E-5</v>
          </cell>
          <cell r="BW61">
            <v>4.8999999999999998E-5</v>
          </cell>
          <cell r="BX61">
            <v>4.8999999999999998E-5</v>
          </cell>
          <cell r="BY61">
            <v>6.7000000000000002E-5</v>
          </cell>
          <cell r="BZ61">
            <v>6.7000000000000002E-5</v>
          </cell>
          <cell r="CA61">
            <v>6.7000000000000002E-5</v>
          </cell>
          <cell r="CB61">
            <v>6.7000000000000002E-5</v>
          </cell>
          <cell r="CC61">
            <v>6.7000000000000002E-5</v>
          </cell>
          <cell r="CD61">
            <v>6.7000000000000002E-5</v>
          </cell>
          <cell r="CE61">
            <v>6.7000000000000002E-5</v>
          </cell>
          <cell r="CF61">
            <v>6.7000000000000002E-5</v>
          </cell>
          <cell r="CG61">
            <v>6.7000000000000002E-5</v>
          </cell>
          <cell r="CH61">
            <v>6.7000000000000002E-5</v>
          </cell>
          <cell r="CI61">
            <v>6.7000000000000002E-5</v>
          </cell>
          <cell r="CJ61">
            <v>6.7000000000000002E-5</v>
          </cell>
          <cell r="CK61">
            <v>6.7000000000000002E-5</v>
          </cell>
          <cell r="CL61">
            <v>6.7000000000000002E-5</v>
          </cell>
          <cell r="CM61">
            <v>6.7000000000000002E-5</v>
          </cell>
          <cell r="CN61">
            <v>6.7000000000000002E-5</v>
          </cell>
          <cell r="CO61">
            <v>6.7000000000000002E-5</v>
          </cell>
          <cell r="CP61">
            <v>6.7000000000000002E-5</v>
          </cell>
          <cell r="CQ61">
            <v>6.7000000000000002E-5</v>
          </cell>
          <cell r="CR61">
            <v>6.7000000000000002E-5</v>
          </cell>
          <cell r="CS61">
            <v>6.7000000000000002E-5</v>
          </cell>
          <cell r="CT61">
            <v>6.7000000000000002E-5</v>
          </cell>
          <cell r="CU61">
            <v>6.7000000000000002E-5</v>
          </cell>
          <cell r="CV61">
            <v>6.7000000000000002E-5</v>
          </cell>
          <cell r="CW61">
            <v>6.7000000000000002E-5</v>
          </cell>
        </row>
        <row r="62">
          <cell r="A62" t="str">
            <v>FRANCE</v>
          </cell>
          <cell r="B62" t="e">
            <v>#VALUE!</v>
          </cell>
          <cell r="C62" t="e">
            <v>#VALUE!</v>
          </cell>
          <cell r="D62" t="e">
            <v>#VALUE!</v>
          </cell>
          <cell r="E62" t="e">
            <v>#VALUE!</v>
          </cell>
          <cell r="F62" t="e">
            <v>#VALUE!</v>
          </cell>
          <cell r="G62" t="e">
            <v>#VALUE!</v>
          </cell>
          <cell r="H62" t="e">
            <v>#VALUE!</v>
          </cell>
          <cell r="I62" t="e">
            <v>#VALUE!</v>
          </cell>
          <cell r="J62" t="e">
            <v>#VALUE!</v>
          </cell>
          <cell r="K62" t="e">
            <v>#VALUE!</v>
          </cell>
          <cell r="L62" t="e">
            <v>#VALUE!</v>
          </cell>
          <cell r="M62" t="e">
            <v>#VALUE!</v>
          </cell>
          <cell r="N62" t="e">
            <v>#VALUE!</v>
          </cell>
          <cell r="O62" t="e">
            <v>#VALUE!</v>
          </cell>
          <cell r="P62" t="e">
            <v>#VALUE!</v>
          </cell>
          <cell r="Q62">
            <v>6.7000000000000002E-5</v>
          </cell>
          <cell r="R62">
            <v>6.7000000000000002E-5</v>
          </cell>
          <cell r="S62">
            <v>6.7000000000000002E-5</v>
          </cell>
          <cell r="T62">
            <v>6.7000000000000002E-5</v>
          </cell>
          <cell r="U62">
            <v>6.7000000000000002E-5</v>
          </cell>
          <cell r="V62">
            <v>6.7000000000000002E-5</v>
          </cell>
          <cell r="W62">
            <v>6.7000000000000002E-5</v>
          </cell>
          <cell r="X62">
            <v>6.7000000000000002E-5</v>
          </cell>
          <cell r="Y62">
            <v>6.7000000000000002E-5</v>
          </cell>
          <cell r="Z62">
            <v>6.7000000000000002E-5</v>
          </cell>
          <cell r="AA62">
            <v>6.7000000000000002E-5</v>
          </cell>
          <cell r="AB62">
            <v>6.7000000000000002E-5</v>
          </cell>
          <cell r="AC62">
            <v>6.7000000000000002E-5</v>
          </cell>
          <cell r="AD62">
            <v>6.7000000000000002E-5</v>
          </cell>
          <cell r="AE62">
            <v>6.7000000000000002E-5</v>
          </cell>
          <cell r="AF62">
            <v>6.7000000000000002E-5</v>
          </cell>
          <cell r="AG62">
            <v>6.7000000000000002E-5</v>
          </cell>
          <cell r="AH62">
            <v>6.7000000000000002E-5</v>
          </cell>
          <cell r="AI62">
            <v>6.7000000000000002E-5</v>
          </cell>
          <cell r="AJ62">
            <v>6.7000000000000002E-5</v>
          </cell>
          <cell r="AK62">
            <v>6.7000000000000002E-5</v>
          </cell>
          <cell r="AL62">
            <v>6.7000000000000002E-5</v>
          </cell>
          <cell r="AM62">
            <v>6.7000000000000002E-5</v>
          </cell>
          <cell r="AN62">
            <v>6.7000000000000002E-5</v>
          </cell>
          <cell r="AO62">
            <v>6.7000000000000002E-5</v>
          </cell>
          <cell r="AP62">
            <v>1.63E-4</v>
          </cell>
          <cell r="AQ62">
            <v>1.63E-4</v>
          </cell>
          <cell r="AR62">
            <v>1.63E-4</v>
          </cell>
          <cell r="AS62">
            <v>1.63E-4</v>
          </cell>
          <cell r="AT62">
            <v>1.63E-4</v>
          </cell>
          <cell r="AU62">
            <v>1.6100000000000001E-4</v>
          </cell>
          <cell r="AV62">
            <v>1.6100000000000001E-4</v>
          </cell>
          <cell r="AW62">
            <v>1.6100000000000001E-4</v>
          </cell>
          <cell r="AX62">
            <v>1.6100000000000001E-4</v>
          </cell>
          <cell r="AY62">
            <v>1.6100000000000001E-4</v>
          </cell>
          <cell r="AZ62">
            <v>1.3200000000000001E-4</v>
          </cell>
          <cell r="BA62">
            <v>1.3200000000000001E-4</v>
          </cell>
          <cell r="BB62">
            <v>1.3200000000000001E-4</v>
          </cell>
          <cell r="BC62">
            <v>1.3200000000000001E-4</v>
          </cell>
          <cell r="BD62">
            <v>1.3200000000000001E-4</v>
          </cell>
          <cell r="BE62">
            <v>1.12E-4</v>
          </cell>
          <cell r="BF62">
            <v>1.12E-4</v>
          </cell>
          <cell r="BG62">
            <v>1.12E-4</v>
          </cell>
          <cell r="BH62">
            <v>1.12E-4</v>
          </cell>
          <cell r="BI62">
            <v>1.12E-4</v>
          </cell>
          <cell r="BJ62">
            <v>1E-4</v>
          </cell>
          <cell r="BK62">
            <v>1E-4</v>
          </cell>
          <cell r="BL62">
            <v>1E-4</v>
          </cell>
          <cell r="BM62">
            <v>1E-4</v>
          </cell>
          <cell r="BN62">
            <v>1E-4</v>
          </cell>
          <cell r="BO62">
            <v>1.1400000000000001E-4</v>
          </cell>
          <cell r="BP62">
            <v>1.1400000000000001E-4</v>
          </cell>
          <cell r="BQ62">
            <v>1.1400000000000001E-4</v>
          </cell>
          <cell r="BR62">
            <v>1.1400000000000001E-4</v>
          </cell>
          <cell r="BS62">
            <v>1.1400000000000001E-4</v>
          </cell>
          <cell r="BT62">
            <v>1.2999999999999999E-4</v>
          </cell>
          <cell r="BU62">
            <v>1.2999999999999999E-4</v>
          </cell>
          <cell r="BV62">
            <v>1.2999999999999999E-4</v>
          </cell>
          <cell r="BW62">
            <v>1.2999999999999999E-4</v>
          </cell>
          <cell r="BX62">
            <v>1.2999999999999999E-4</v>
          </cell>
          <cell r="BY62">
            <v>1.22E-4</v>
          </cell>
          <cell r="BZ62">
            <v>1.22E-4</v>
          </cell>
          <cell r="CA62">
            <v>1.22E-4</v>
          </cell>
          <cell r="CB62">
            <v>1.22E-4</v>
          </cell>
          <cell r="CC62">
            <v>1.22E-4</v>
          </cell>
          <cell r="CD62">
            <v>1.22E-4</v>
          </cell>
          <cell r="CE62">
            <v>1.22E-4</v>
          </cell>
          <cell r="CF62">
            <v>1.22E-4</v>
          </cell>
          <cell r="CG62">
            <v>1.22E-4</v>
          </cell>
          <cell r="CH62">
            <v>1.22E-4</v>
          </cell>
          <cell r="CI62">
            <v>1.22E-4</v>
          </cell>
          <cell r="CJ62">
            <v>1.22E-4</v>
          </cell>
          <cell r="CK62">
            <v>1.22E-4</v>
          </cell>
          <cell r="CL62">
            <v>1.22E-4</v>
          </cell>
          <cell r="CM62">
            <v>1.22E-4</v>
          </cell>
          <cell r="CN62">
            <v>1.22E-4</v>
          </cell>
          <cell r="CO62">
            <v>1.22E-4</v>
          </cell>
          <cell r="CP62">
            <v>1.22E-4</v>
          </cell>
          <cell r="CQ62">
            <v>1.22E-4</v>
          </cell>
          <cell r="CR62">
            <v>1.22E-4</v>
          </cell>
          <cell r="CS62">
            <v>1.22E-4</v>
          </cell>
          <cell r="CT62">
            <v>1.22E-4</v>
          </cell>
          <cell r="CU62">
            <v>1.22E-4</v>
          </cell>
          <cell r="CV62">
            <v>1.22E-4</v>
          </cell>
          <cell r="CW62">
            <v>1.22E-4</v>
          </cell>
        </row>
        <row r="63">
          <cell r="A63" t="str">
            <v>GABON</v>
          </cell>
          <cell r="B63" t="e">
            <v>#VALUE!</v>
          </cell>
          <cell r="C63" t="e">
            <v>#VALUE!</v>
          </cell>
          <cell r="D63" t="e">
            <v>#VALUE!</v>
          </cell>
          <cell r="E63" t="e">
            <v>#VALUE!</v>
          </cell>
          <cell r="F63" t="e">
            <v>#VALUE!</v>
          </cell>
          <cell r="G63" t="e">
            <v>#VALUE!</v>
          </cell>
          <cell r="H63" t="e">
            <v>#VALUE!</v>
          </cell>
          <cell r="I63" t="e">
            <v>#VALUE!</v>
          </cell>
          <cell r="J63" t="e">
            <v>#VALUE!</v>
          </cell>
          <cell r="K63" t="e">
            <v>#VALUE!</v>
          </cell>
          <cell r="L63" t="e">
            <v>#VALUE!</v>
          </cell>
          <cell r="M63" t="e">
            <v>#VALUE!</v>
          </cell>
          <cell r="N63" t="e">
            <v>#VALUE!</v>
          </cell>
          <cell r="O63" t="e">
            <v>#VALUE!</v>
          </cell>
          <cell r="P63" t="e">
            <v>#VALUE!</v>
          </cell>
          <cell r="Q63">
            <v>7.4999999999999993E-5</v>
          </cell>
          <cell r="R63">
            <v>7.4999999999999993E-5</v>
          </cell>
          <cell r="S63">
            <v>7.4999999999999993E-5</v>
          </cell>
          <cell r="T63">
            <v>7.4999999999999993E-5</v>
          </cell>
          <cell r="U63">
            <v>7.4999999999999993E-5</v>
          </cell>
          <cell r="V63">
            <v>7.4999999999999993E-5</v>
          </cell>
          <cell r="W63">
            <v>7.4999999999999993E-5</v>
          </cell>
          <cell r="X63">
            <v>7.4999999999999993E-5</v>
          </cell>
          <cell r="Y63">
            <v>7.4999999999999993E-5</v>
          </cell>
          <cell r="Z63">
            <v>7.4999999999999993E-5</v>
          </cell>
          <cell r="AA63">
            <v>7.4999999999999993E-5</v>
          </cell>
          <cell r="AB63">
            <v>7.4999999999999993E-5</v>
          </cell>
          <cell r="AC63">
            <v>7.4999999999999993E-5</v>
          </cell>
          <cell r="AD63">
            <v>7.4999999999999993E-5</v>
          </cell>
          <cell r="AE63">
            <v>7.4999999999999993E-5</v>
          </cell>
          <cell r="AF63">
            <v>7.4999999999999993E-5</v>
          </cell>
          <cell r="AG63">
            <v>7.4999999999999993E-5</v>
          </cell>
          <cell r="AH63">
            <v>7.4999999999999993E-5</v>
          </cell>
          <cell r="AI63">
            <v>7.4999999999999993E-5</v>
          </cell>
          <cell r="AJ63">
            <v>7.4999999999999993E-5</v>
          </cell>
          <cell r="AK63">
            <v>7.4999999999999993E-5</v>
          </cell>
          <cell r="AL63">
            <v>7.4999999999999993E-5</v>
          </cell>
          <cell r="AM63">
            <v>7.4999999999999993E-5</v>
          </cell>
          <cell r="AN63">
            <v>7.4999999999999993E-5</v>
          </cell>
          <cell r="AO63">
            <v>7.4999999999999993E-5</v>
          </cell>
          <cell r="AP63">
            <v>3.8099999999999999E-4</v>
          </cell>
          <cell r="AQ63">
            <v>3.8099999999999999E-4</v>
          </cell>
          <cell r="AR63">
            <v>3.8099999999999999E-4</v>
          </cell>
          <cell r="AS63">
            <v>3.8099999999999999E-4</v>
          </cell>
          <cell r="AT63">
            <v>3.8099999999999999E-4</v>
          </cell>
          <cell r="AU63">
            <v>4.8500000000000003E-4</v>
          </cell>
          <cell r="AV63">
            <v>4.8500000000000003E-4</v>
          </cell>
          <cell r="AW63">
            <v>4.8500000000000003E-4</v>
          </cell>
          <cell r="AX63">
            <v>4.8500000000000003E-4</v>
          </cell>
          <cell r="AY63">
            <v>4.8500000000000003E-4</v>
          </cell>
          <cell r="AZ63">
            <v>5.7600000000000001E-4</v>
          </cell>
          <cell r="BA63">
            <v>5.7600000000000001E-4</v>
          </cell>
          <cell r="BB63">
            <v>5.7600000000000001E-4</v>
          </cell>
          <cell r="BC63">
            <v>5.7600000000000001E-4</v>
          </cell>
          <cell r="BD63">
            <v>5.7600000000000001E-4</v>
          </cell>
          <cell r="BE63">
            <v>6.3400000000000001E-4</v>
          </cell>
          <cell r="BF63">
            <v>6.3400000000000001E-4</v>
          </cell>
          <cell r="BG63">
            <v>6.3400000000000001E-4</v>
          </cell>
          <cell r="BH63">
            <v>6.3400000000000001E-4</v>
          </cell>
          <cell r="BI63">
            <v>6.3400000000000001E-4</v>
          </cell>
          <cell r="BJ63">
            <v>6.7100000000000005E-4</v>
          </cell>
          <cell r="BK63">
            <v>6.7100000000000005E-4</v>
          </cell>
          <cell r="BL63">
            <v>6.7100000000000005E-4</v>
          </cell>
          <cell r="BM63">
            <v>6.7100000000000005E-4</v>
          </cell>
          <cell r="BN63">
            <v>6.7100000000000005E-4</v>
          </cell>
          <cell r="BO63">
            <v>6.4099999999999997E-4</v>
          </cell>
          <cell r="BP63">
            <v>6.4099999999999997E-4</v>
          </cell>
          <cell r="BQ63">
            <v>6.4099999999999997E-4</v>
          </cell>
          <cell r="BR63">
            <v>6.4099999999999997E-4</v>
          </cell>
          <cell r="BS63">
            <v>6.4099999999999997E-4</v>
          </cell>
          <cell r="BT63">
            <v>5.3899999999999998E-4</v>
          </cell>
          <cell r="BU63">
            <v>5.3899999999999998E-4</v>
          </cell>
          <cell r="BV63">
            <v>5.3899999999999998E-4</v>
          </cell>
          <cell r="BW63">
            <v>5.3899999999999998E-4</v>
          </cell>
          <cell r="BX63">
            <v>5.3899999999999998E-4</v>
          </cell>
          <cell r="BY63">
            <v>4.15E-4</v>
          </cell>
          <cell r="BZ63">
            <v>4.15E-4</v>
          </cell>
          <cell r="CA63">
            <v>4.15E-4</v>
          </cell>
          <cell r="CB63">
            <v>4.15E-4</v>
          </cell>
          <cell r="CC63">
            <v>4.15E-4</v>
          </cell>
          <cell r="CD63">
            <v>4.15E-4</v>
          </cell>
          <cell r="CE63">
            <v>4.15E-4</v>
          </cell>
          <cell r="CF63">
            <v>4.15E-4</v>
          </cell>
          <cell r="CG63">
            <v>4.15E-4</v>
          </cell>
          <cell r="CH63">
            <v>4.15E-4</v>
          </cell>
          <cell r="CI63">
            <v>4.15E-4</v>
          </cell>
          <cell r="CJ63">
            <v>4.15E-4</v>
          </cell>
          <cell r="CK63">
            <v>4.15E-4</v>
          </cell>
          <cell r="CL63">
            <v>4.15E-4</v>
          </cell>
          <cell r="CM63">
            <v>4.15E-4</v>
          </cell>
          <cell r="CN63">
            <v>4.15E-4</v>
          </cell>
          <cell r="CO63">
            <v>4.15E-4</v>
          </cell>
          <cell r="CP63">
            <v>4.15E-4</v>
          </cell>
          <cell r="CQ63">
            <v>4.15E-4</v>
          </cell>
          <cell r="CR63">
            <v>4.15E-4</v>
          </cell>
          <cell r="CS63">
            <v>4.15E-4</v>
          </cell>
          <cell r="CT63">
            <v>4.15E-4</v>
          </cell>
          <cell r="CU63">
            <v>4.15E-4</v>
          </cell>
          <cell r="CV63">
            <v>4.15E-4</v>
          </cell>
          <cell r="CW63">
            <v>4.15E-4</v>
          </cell>
        </row>
        <row r="64">
          <cell r="A64" t="str">
            <v>GAMBIA</v>
          </cell>
          <cell r="B64" t="e">
            <v>#VALUE!</v>
          </cell>
          <cell r="C64" t="e">
            <v>#VALUE!</v>
          </cell>
          <cell r="D64" t="e">
            <v>#VALUE!</v>
          </cell>
          <cell r="E64" t="e">
            <v>#VALUE!</v>
          </cell>
          <cell r="F64" t="e">
            <v>#VALUE!</v>
          </cell>
          <cell r="G64" t="e">
            <v>#VALUE!</v>
          </cell>
          <cell r="H64" t="e">
            <v>#VALUE!</v>
          </cell>
          <cell r="I64" t="e">
            <v>#VALUE!</v>
          </cell>
          <cell r="J64" t="e">
            <v>#VALUE!</v>
          </cell>
          <cell r="K64" t="e">
            <v>#VALUE!</v>
          </cell>
          <cell r="L64" t="e">
            <v>#VALUE!</v>
          </cell>
          <cell r="M64" t="e">
            <v>#VALUE!</v>
          </cell>
          <cell r="N64" t="e">
            <v>#VALUE!</v>
          </cell>
          <cell r="O64" t="e">
            <v>#VALUE!</v>
          </cell>
          <cell r="P64" t="e">
            <v>#VALUE!</v>
          </cell>
          <cell r="Q64">
            <v>6.2000000000000003E-5</v>
          </cell>
          <cell r="R64">
            <v>6.2000000000000003E-5</v>
          </cell>
          <cell r="S64">
            <v>6.2000000000000003E-5</v>
          </cell>
          <cell r="T64">
            <v>6.2000000000000003E-5</v>
          </cell>
          <cell r="U64">
            <v>6.2000000000000003E-5</v>
          </cell>
          <cell r="V64">
            <v>6.2000000000000003E-5</v>
          </cell>
          <cell r="W64">
            <v>6.2000000000000003E-5</v>
          </cell>
          <cell r="X64">
            <v>6.2000000000000003E-5</v>
          </cell>
          <cell r="Y64">
            <v>6.2000000000000003E-5</v>
          </cell>
          <cell r="Z64">
            <v>6.2000000000000003E-5</v>
          </cell>
          <cell r="AA64">
            <v>6.2000000000000003E-5</v>
          </cell>
          <cell r="AB64">
            <v>6.2000000000000003E-5</v>
          </cell>
          <cell r="AC64">
            <v>6.2000000000000003E-5</v>
          </cell>
          <cell r="AD64">
            <v>6.2000000000000003E-5</v>
          </cell>
          <cell r="AE64">
            <v>6.2000000000000003E-5</v>
          </cell>
          <cell r="AF64">
            <v>6.2000000000000003E-5</v>
          </cell>
          <cell r="AG64">
            <v>6.2000000000000003E-5</v>
          </cell>
          <cell r="AH64">
            <v>6.2000000000000003E-5</v>
          </cell>
          <cell r="AI64">
            <v>6.2000000000000003E-5</v>
          </cell>
          <cell r="AJ64">
            <v>6.2000000000000003E-5</v>
          </cell>
          <cell r="AK64">
            <v>6.2000000000000003E-5</v>
          </cell>
          <cell r="AL64">
            <v>6.2000000000000003E-5</v>
          </cell>
          <cell r="AM64">
            <v>6.2000000000000003E-5</v>
          </cell>
          <cell r="AN64">
            <v>6.2000000000000003E-5</v>
          </cell>
          <cell r="AO64">
            <v>6.2000000000000003E-5</v>
          </cell>
          <cell r="AP64">
            <v>2.5099999999999998E-4</v>
          </cell>
          <cell r="AQ64">
            <v>2.5099999999999998E-4</v>
          </cell>
          <cell r="AR64">
            <v>2.5099999999999998E-4</v>
          </cell>
          <cell r="AS64">
            <v>2.5099999999999998E-4</v>
          </cell>
          <cell r="AT64">
            <v>2.5099999999999998E-4</v>
          </cell>
          <cell r="AU64">
            <v>3.77E-4</v>
          </cell>
          <cell r="AV64">
            <v>3.77E-4</v>
          </cell>
          <cell r="AW64">
            <v>3.77E-4</v>
          </cell>
          <cell r="AX64">
            <v>3.77E-4</v>
          </cell>
          <cell r="AY64">
            <v>3.77E-4</v>
          </cell>
          <cell r="AZ64">
            <v>3.3599999999999998E-4</v>
          </cell>
          <cell r="BA64">
            <v>3.3599999999999998E-4</v>
          </cell>
          <cell r="BB64">
            <v>3.3599999999999998E-4</v>
          </cell>
          <cell r="BC64">
            <v>3.3599999999999998E-4</v>
          </cell>
          <cell r="BD64">
            <v>3.3599999999999998E-4</v>
          </cell>
          <cell r="BE64">
            <v>2.2499999999999999E-4</v>
          </cell>
          <cell r="BF64">
            <v>2.2499999999999999E-4</v>
          </cell>
          <cell r="BG64">
            <v>2.2499999999999999E-4</v>
          </cell>
          <cell r="BH64">
            <v>2.2499999999999999E-4</v>
          </cell>
          <cell r="BI64">
            <v>2.2499999999999999E-4</v>
          </cell>
          <cell r="BJ64">
            <v>5.1599999999999997E-4</v>
          </cell>
          <cell r="BK64">
            <v>5.1599999999999997E-4</v>
          </cell>
          <cell r="BL64">
            <v>5.1599999999999997E-4</v>
          </cell>
          <cell r="BM64">
            <v>5.1599999999999997E-4</v>
          </cell>
          <cell r="BN64">
            <v>5.1599999999999997E-4</v>
          </cell>
          <cell r="BO64">
            <v>4.5800000000000002E-4</v>
          </cell>
          <cell r="BP64">
            <v>4.5800000000000002E-4</v>
          </cell>
          <cell r="BQ64">
            <v>4.5800000000000002E-4</v>
          </cell>
          <cell r="BR64">
            <v>4.5800000000000002E-4</v>
          </cell>
          <cell r="BS64">
            <v>4.5800000000000002E-4</v>
          </cell>
          <cell r="BT64">
            <v>5.0500000000000002E-4</v>
          </cell>
          <cell r="BU64">
            <v>5.0500000000000002E-4</v>
          </cell>
          <cell r="BV64">
            <v>5.0500000000000002E-4</v>
          </cell>
          <cell r="BW64">
            <v>5.0500000000000002E-4</v>
          </cell>
          <cell r="BX64">
            <v>5.0500000000000002E-4</v>
          </cell>
          <cell r="BY64">
            <v>6.5059999999999996E-3</v>
          </cell>
          <cell r="BZ64">
            <v>6.5059999999999996E-3</v>
          </cell>
          <cell r="CA64">
            <v>6.5059999999999996E-3</v>
          </cell>
          <cell r="CB64">
            <v>6.5059999999999996E-3</v>
          </cell>
          <cell r="CC64">
            <v>6.5059999999999996E-3</v>
          </cell>
          <cell r="CD64">
            <v>6.5059999999999996E-3</v>
          </cell>
          <cell r="CE64">
            <v>6.5059999999999996E-3</v>
          </cell>
          <cell r="CF64">
            <v>6.5059999999999996E-3</v>
          </cell>
          <cell r="CG64">
            <v>6.5059999999999996E-3</v>
          </cell>
          <cell r="CH64">
            <v>6.5059999999999996E-3</v>
          </cell>
          <cell r="CI64">
            <v>6.5059999999999996E-3</v>
          </cell>
          <cell r="CJ64">
            <v>6.5059999999999996E-3</v>
          </cell>
          <cell r="CK64">
            <v>6.5059999999999996E-3</v>
          </cell>
          <cell r="CL64">
            <v>6.5059999999999996E-3</v>
          </cell>
          <cell r="CM64">
            <v>6.5059999999999996E-3</v>
          </cell>
          <cell r="CN64">
            <v>6.5059999999999996E-3</v>
          </cell>
          <cell r="CO64">
            <v>6.5059999999999996E-3</v>
          </cell>
          <cell r="CP64">
            <v>6.5059999999999996E-3</v>
          </cell>
          <cell r="CQ64">
            <v>6.5059999999999996E-3</v>
          </cell>
          <cell r="CR64">
            <v>6.5059999999999996E-3</v>
          </cell>
          <cell r="CS64">
            <v>6.5059999999999996E-3</v>
          </cell>
          <cell r="CT64">
            <v>6.5059999999999996E-3</v>
          </cell>
          <cell r="CU64">
            <v>6.5059999999999996E-3</v>
          </cell>
          <cell r="CV64">
            <v>6.5059999999999996E-3</v>
          </cell>
          <cell r="CW64">
            <v>6.5059999999999996E-3</v>
          </cell>
        </row>
        <row r="65">
          <cell r="A65" t="str">
            <v>GEORGIA</v>
          </cell>
          <cell r="B65" t="e">
            <v>#VALUE!</v>
          </cell>
          <cell r="C65" t="e">
            <v>#VALUE!</v>
          </cell>
          <cell r="D65" t="e">
            <v>#VALUE!</v>
          </cell>
          <cell r="E65" t="e">
            <v>#VALUE!</v>
          </cell>
          <cell r="F65" t="e">
            <v>#VALUE!</v>
          </cell>
          <cell r="G65" t="e">
            <v>#VALUE!</v>
          </cell>
          <cell r="H65" t="e">
            <v>#VALUE!</v>
          </cell>
          <cell r="I65" t="e">
            <v>#VALUE!</v>
          </cell>
          <cell r="J65" t="e">
            <v>#VALUE!</v>
          </cell>
          <cell r="K65" t="e">
            <v>#VALUE!</v>
          </cell>
          <cell r="L65" t="e">
            <v>#VALUE!</v>
          </cell>
          <cell r="M65" t="e">
            <v>#VALUE!</v>
          </cell>
          <cell r="N65" t="e">
            <v>#VALUE!</v>
          </cell>
          <cell r="O65" t="e">
            <v>#VALUE!</v>
          </cell>
          <cell r="P65" t="e">
            <v>#VALUE!</v>
          </cell>
          <cell r="Q65">
            <v>9.7E-5</v>
          </cell>
          <cell r="R65">
            <v>9.7E-5</v>
          </cell>
          <cell r="S65">
            <v>9.7E-5</v>
          </cell>
          <cell r="T65">
            <v>9.7E-5</v>
          </cell>
          <cell r="U65">
            <v>9.7E-5</v>
          </cell>
          <cell r="V65">
            <v>9.7E-5</v>
          </cell>
          <cell r="W65">
            <v>9.7E-5</v>
          </cell>
          <cell r="X65">
            <v>9.7E-5</v>
          </cell>
          <cell r="Y65">
            <v>9.7E-5</v>
          </cell>
          <cell r="Z65">
            <v>9.7E-5</v>
          </cell>
          <cell r="AA65">
            <v>9.7E-5</v>
          </cell>
          <cell r="AB65">
            <v>9.7E-5</v>
          </cell>
          <cell r="AC65">
            <v>9.7E-5</v>
          </cell>
          <cell r="AD65">
            <v>9.7E-5</v>
          </cell>
          <cell r="AE65">
            <v>9.7E-5</v>
          </cell>
          <cell r="AF65">
            <v>9.7E-5</v>
          </cell>
          <cell r="AG65">
            <v>9.7E-5</v>
          </cell>
          <cell r="AH65">
            <v>9.7E-5</v>
          </cell>
          <cell r="AI65">
            <v>9.7E-5</v>
          </cell>
          <cell r="AJ65">
            <v>9.7E-5</v>
          </cell>
          <cell r="AK65">
            <v>9.7E-5</v>
          </cell>
          <cell r="AL65">
            <v>9.7E-5</v>
          </cell>
          <cell r="AM65">
            <v>9.7E-5</v>
          </cell>
          <cell r="AN65">
            <v>9.7E-5</v>
          </cell>
          <cell r="AO65">
            <v>9.7E-5</v>
          </cell>
          <cell r="AP65">
            <v>3.8699999999999997E-4</v>
          </cell>
          <cell r="AQ65">
            <v>3.8699999999999997E-4</v>
          </cell>
          <cell r="AR65">
            <v>3.8699999999999997E-4</v>
          </cell>
          <cell r="AS65">
            <v>3.8699999999999997E-4</v>
          </cell>
          <cell r="AT65">
            <v>3.8699999999999997E-4</v>
          </cell>
          <cell r="AU65">
            <v>4.06E-4</v>
          </cell>
          <cell r="AV65">
            <v>4.06E-4</v>
          </cell>
          <cell r="AW65">
            <v>4.06E-4</v>
          </cell>
          <cell r="AX65">
            <v>4.06E-4</v>
          </cell>
          <cell r="AY65">
            <v>4.06E-4</v>
          </cell>
          <cell r="AZ65">
            <v>4.0099999999999999E-4</v>
          </cell>
          <cell r="BA65">
            <v>4.0099999999999999E-4</v>
          </cell>
          <cell r="BB65">
            <v>4.0099999999999999E-4</v>
          </cell>
          <cell r="BC65">
            <v>4.0099999999999999E-4</v>
          </cell>
          <cell r="BD65">
            <v>4.0099999999999999E-4</v>
          </cell>
          <cell r="BE65">
            <v>3.5199999999999999E-4</v>
          </cell>
          <cell r="BF65">
            <v>3.5199999999999999E-4</v>
          </cell>
          <cell r="BG65">
            <v>3.5199999999999999E-4</v>
          </cell>
          <cell r="BH65">
            <v>3.5199999999999999E-4</v>
          </cell>
          <cell r="BI65">
            <v>3.5199999999999999E-4</v>
          </cell>
          <cell r="BJ65">
            <v>2.7799999999999998E-4</v>
          </cell>
          <cell r="BK65">
            <v>2.7799999999999998E-4</v>
          </cell>
          <cell r="BL65">
            <v>2.7799999999999998E-4</v>
          </cell>
          <cell r="BM65">
            <v>2.7799999999999998E-4</v>
          </cell>
          <cell r="BN65">
            <v>2.7799999999999998E-4</v>
          </cell>
          <cell r="BO65">
            <v>2.1699999999999999E-4</v>
          </cell>
          <cell r="BP65">
            <v>2.1699999999999999E-4</v>
          </cell>
          <cell r="BQ65">
            <v>2.1699999999999999E-4</v>
          </cell>
          <cell r="BR65">
            <v>2.1699999999999999E-4</v>
          </cell>
          <cell r="BS65">
            <v>2.1699999999999999E-4</v>
          </cell>
          <cell r="BT65">
            <v>1.7100000000000001E-4</v>
          </cell>
          <cell r="BU65">
            <v>1.7100000000000001E-4</v>
          </cell>
          <cell r="BV65">
            <v>1.7100000000000001E-4</v>
          </cell>
          <cell r="BW65">
            <v>1.7100000000000001E-4</v>
          </cell>
          <cell r="BX65">
            <v>1.7100000000000001E-4</v>
          </cell>
          <cell r="BY65">
            <v>1.4200000000000001E-4</v>
          </cell>
          <cell r="BZ65">
            <v>1.4200000000000001E-4</v>
          </cell>
          <cell r="CA65">
            <v>1.4200000000000001E-4</v>
          </cell>
          <cell r="CB65">
            <v>1.4200000000000001E-4</v>
          </cell>
          <cell r="CC65">
            <v>1.4200000000000001E-4</v>
          </cell>
          <cell r="CD65">
            <v>1.4200000000000001E-4</v>
          </cell>
          <cell r="CE65">
            <v>1.4200000000000001E-4</v>
          </cell>
          <cell r="CF65">
            <v>1.4200000000000001E-4</v>
          </cell>
          <cell r="CG65">
            <v>1.4200000000000001E-4</v>
          </cell>
          <cell r="CH65">
            <v>1.4200000000000001E-4</v>
          </cell>
          <cell r="CI65">
            <v>1.4200000000000001E-4</v>
          </cell>
          <cell r="CJ65">
            <v>1.4200000000000001E-4</v>
          </cell>
          <cell r="CK65">
            <v>1.4200000000000001E-4</v>
          </cell>
          <cell r="CL65">
            <v>1.4200000000000001E-4</v>
          </cell>
          <cell r="CM65">
            <v>1.4200000000000001E-4</v>
          </cell>
          <cell r="CN65">
            <v>1.4200000000000001E-4</v>
          </cell>
          <cell r="CO65">
            <v>1.4200000000000001E-4</v>
          </cell>
          <cell r="CP65">
            <v>1.4200000000000001E-4</v>
          </cell>
          <cell r="CQ65">
            <v>1.4200000000000001E-4</v>
          </cell>
          <cell r="CR65">
            <v>1.4200000000000001E-4</v>
          </cell>
          <cell r="CS65">
            <v>1.4200000000000001E-4</v>
          </cell>
          <cell r="CT65">
            <v>1.4200000000000001E-4</v>
          </cell>
          <cell r="CU65">
            <v>1.4200000000000001E-4</v>
          </cell>
          <cell r="CV65">
            <v>1.4200000000000001E-4</v>
          </cell>
          <cell r="CW65">
            <v>1.4200000000000001E-4</v>
          </cell>
        </row>
        <row r="66">
          <cell r="A66" t="str">
            <v>GERMANY</v>
          </cell>
          <cell r="B66" t="e">
            <v>#VALUE!</v>
          </cell>
          <cell r="C66" t="e">
            <v>#VALUE!</v>
          </cell>
          <cell r="D66" t="e">
            <v>#VALUE!</v>
          </cell>
          <cell r="E66" t="e">
            <v>#VALUE!</v>
          </cell>
          <cell r="F66" t="e">
            <v>#VALUE!</v>
          </cell>
          <cell r="G66" t="e">
            <v>#VALUE!</v>
          </cell>
          <cell r="H66" t="e">
            <v>#VALUE!</v>
          </cell>
          <cell r="I66" t="e">
            <v>#VALUE!</v>
          </cell>
          <cell r="J66" t="e">
            <v>#VALUE!</v>
          </cell>
          <cell r="K66" t="e">
            <v>#VALUE!</v>
          </cell>
          <cell r="L66" t="e">
            <v>#VALUE!</v>
          </cell>
          <cell r="M66" t="e">
            <v>#VALUE!</v>
          </cell>
          <cell r="N66" t="e">
            <v>#VALUE!</v>
          </cell>
          <cell r="O66" t="e">
            <v>#VALUE!</v>
          </cell>
          <cell r="P66" t="e">
            <v>#VALUE!</v>
          </cell>
          <cell r="Q66">
            <v>7.7999999999999999E-5</v>
          </cell>
          <cell r="R66">
            <v>7.7999999999999999E-5</v>
          </cell>
          <cell r="S66">
            <v>7.7999999999999999E-5</v>
          </cell>
          <cell r="T66">
            <v>7.7999999999999999E-5</v>
          </cell>
          <cell r="U66">
            <v>7.7999999999999999E-5</v>
          </cell>
          <cell r="V66">
            <v>7.7999999999999999E-5</v>
          </cell>
          <cell r="W66">
            <v>7.7999999999999999E-5</v>
          </cell>
          <cell r="X66">
            <v>7.7999999999999999E-5</v>
          </cell>
          <cell r="Y66">
            <v>7.7999999999999999E-5</v>
          </cell>
          <cell r="Z66">
            <v>7.7999999999999999E-5</v>
          </cell>
          <cell r="AA66">
            <v>7.7999999999999999E-5</v>
          </cell>
          <cell r="AB66">
            <v>7.7999999999999999E-5</v>
          </cell>
          <cell r="AC66">
            <v>7.7999999999999999E-5</v>
          </cell>
          <cell r="AD66">
            <v>7.7999999999999999E-5</v>
          </cell>
          <cell r="AE66">
            <v>7.7999999999999999E-5</v>
          </cell>
          <cell r="AF66">
            <v>7.7999999999999999E-5</v>
          </cell>
          <cell r="AG66">
            <v>7.7999999999999999E-5</v>
          </cell>
          <cell r="AH66">
            <v>7.7999999999999999E-5</v>
          </cell>
          <cell r="AI66">
            <v>7.7999999999999999E-5</v>
          </cell>
          <cell r="AJ66">
            <v>7.7999999999999999E-5</v>
          </cell>
          <cell r="AK66">
            <v>7.7999999999999999E-5</v>
          </cell>
          <cell r="AL66">
            <v>7.7999999999999999E-5</v>
          </cell>
          <cell r="AM66">
            <v>7.7999999999999999E-5</v>
          </cell>
          <cell r="AN66">
            <v>7.7999999999999999E-5</v>
          </cell>
          <cell r="AO66">
            <v>7.7999999999999999E-5</v>
          </cell>
          <cell r="AP66">
            <v>1.83E-4</v>
          </cell>
          <cell r="AQ66">
            <v>1.83E-4</v>
          </cell>
          <cell r="AR66">
            <v>1.83E-4</v>
          </cell>
          <cell r="AS66">
            <v>1.83E-4</v>
          </cell>
          <cell r="AT66">
            <v>1.83E-4</v>
          </cell>
          <cell r="AU66">
            <v>1.8599999999999999E-4</v>
          </cell>
          <cell r="AV66">
            <v>1.8599999999999999E-4</v>
          </cell>
          <cell r="AW66">
            <v>1.8599999999999999E-4</v>
          </cell>
          <cell r="AX66">
            <v>1.8599999999999999E-4</v>
          </cell>
          <cell r="AY66">
            <v>1.8599999999999999E-4</v>
          </cell>
          <cell r="AZ66">
            <v>1.7000000000000001E-4</v>
          </cell>
          <cell r="BA66">
            <v>1.7000000000000001E-4</v>
          </cell>
          <cell r="BB66">
            <v>1.7000000000000001E-4</v>
          </cell>
          <cell r="BC66">
            <v>1.7000000000000001E-4</v>
          </cell>
          <cell r="BD66">
            <v>1.7000000000000001E-4</v>
          </cell>
          <cell r="BE66">
            <v>1.56E-4</v>
          </cell>
          <cell r="BF66">
            <v>1.56E-4</v>
          </cell>
          <cell r="BG66">
            <v>1.56E-4</v>
          </cell>
          <cell r="BH66">
            <v>1.56E-4</v>
          </cell>
          <cell r="BI66">
            <v>1.56E-4</v>
          </cell>
          <cell r="BJ66">
            <v>1.4300000000000001E-4</v>
          </cell>
          <cell r="BK66">
            <v>1.4300000000000001E-4</v>
          </cell>
          <cell r="BL66">
            <v>1.4300000000000001E-4</v>
          </cell>
          <cell r="BM66">
            <v>1.4300000000000001E-4</v>
          </cell>
          <cell r="BN66">
            <v>1.4300000000000001E-4</v>
          </cell>
          <cell r="BO66">
            <v>1.4200000000000001E-4</v>
          </cell>
          <cell r="BP66">
            <v>1.4200000000000001E-4</v>
          </cell>
          <cell r="BQ66">
            <v>1.4200000000000001E-4</v>
          </cell>
          <cell r="BR66">
            <v>1.4200000000000001E-4</v>
          </cell>
          <cell r="BS66">
            <v>1.4200000000000001E-4</v>
          </cell>
          <cell r="BT66">
            <v>1.46E-4</v>
          </cell>
          <cell r="BU66">
            <v>1.46E-4</v>
          </cell>
          <cell r="BV66">
            <v>1.46E-4</v>
          </cell>
          <cell r="BW66">
            <v>1.46E-4</v>
          </cell>
          <cell r="BX66">
            <v>1.46E-4</v>
          </cell>
          <cell r="BY66">
            <v>1.6899999999999999E-4</v>
          </cell>
          <cell r="BZ66">
            <v>1.6899999999999999E-4</v>
          </cell>
          <cell r="CA66">
            <v>1.6899999999999999E-4</v>
          </cell>
          <cell r="CB66">
            <v>1.6899999999999999E-4</v>
          </cell>
          <cell r="CC66">
            <v>1.6899999999999999E-4</v>
          </cell>
          <cell r="CD66">
            <v>1.6899999999999999E-4</v>
          </cell>
          <cell r="CE66">
            <v>1.6899999999999999E-4</v>
          </cell>
          <cell r="CF66">
            <v>1.6899999999999999E-4</v>
          </cell>
          <cell r="CG66">
            <v>1.6899999999999999E-4</v>
          </cell>
          <cell r="CH66">
            <v>1.6899999999999999E-4</v>
          </cell>
          <cell r="CI66">
            <v>1.6899999999999999E-4</v>
          </cell>
          <cell r="CJ66">
            <v>1.6899999999999999E-4</v>
          </cell>
          <cell r="CK66">
            <v>1.6899999999999999E-4</v>
          </cell>
          <cell r="CL66">
            <v>1.6899999999999999E-4</v>
          </cell>
          <cell r="CM66">
            <v>1.6899999999999999E-4</v>
          </cell>
          <cell r="CN66">
            <v>1.6899999999999999E-4</v>
          </cell>
          <cell r="CO66">
            <v>1.6899999999999999E-4</v>
          </cell>
          <cell r="CP66">
            <v>1.6899999999999999E-4</v>
          </cell>
          <cell r="CQ66">
            <v>1.6899999999999999E-4</v>
          </cell>
          <cell r="CR66">
            <v>1.6899999999999999E-4</v>
          </cell>
          <cell r="CS66">
            <v>1.6899999999999999E-4</v>
          </cell>
          <cell r="CT66">
            <v>1.6899999999999999E-4</v>
          </cell>
          <cell r="CU66">
            <v>1.6899999999999999E-4</v>
          </cell>
          <cell r="CV66">
            <v>1.6899999999999999E-4</v>
          </cell>
          <cell r="CW66">
            <v>1.6899999999999999E-4</v>
          </cell>
        </row>
        <row r="67">
          <cell r="A67" t="str">
            <v>GHANA</v>
          </cell>
          <cell r="B67" t="e">
            <v>#VALUE!</v>
          </cell>
          <cell r="C67" t="e">
            <v>#VALUE!</v>
          </cell>
          <cell r="D67" t="e">
            <v>#VALUE!</v>
          </cell>
          <cell r="E67" t="e">
            <v>#VALUE!</v>
          </cell>
          <cell r="F67" t="e">
            <v>#VALUE!</v>
          </cell>
          <cell r="G67" t="e">
            <v>#VALUE!</v>
          </cell>
          <cell r="H67" t="e">
            <v>#VALUE!</v>
          </cell>
          <cell r="I67" t="e">
            <v>#VALUE!</v>
          </cell>
          <cell r="J67" t="e">
            <v>#VALUE!</v>
          </cell>
          <cell r="K67" t="e">
            <v>#VALUE!</v>
          </cell>
          <cell r="L67" t="e">
            <v>#VALUE!</v>
          </cell>
          <cell r="M67" t="e">
            <v>#VALUE!</v>
          </cell>
          <cell r="N67" t="e">
            <v>#VALUE!</v>
          </cell>
          <cell r="O67" t="e">
            <v>#VALUE!</v>
          </cell>
          <cell r="P67" t="e">
            <v>#VALUE!</v>
          </cell>
          <cell r="Q67">
            <v>1.0399999999999999E-4</v>
          </cell>
          <cell r="R67">
            <v>1.0399999999999999E-4</v>
          </cell>
          <cell r="S67">
            <v>1.0399999999999999E-4</v>
          </cell>
          <cell r="T67">
            <v>1.0399999999999999E-4</v>
          </cell>
          <cell r="U67">
            <v>1.0399999999999999E-4</v>
          </cell>
          <cell r="V67">
            <v>1.0399999999999999E-4</v>
          </cell>
          <cell r="W67">
            <v>1.0399999999999999E-4</v>
          </cell>
          <cell r="X67">
            <v>1.0399999999999999E-4</v>
          </cell>
          <cell r="Y67">
            <v>1.0399999999999999E-4</v>
          </cell>
          <cell r="Z67">
            <v>1.0399999999999999E-4</v>
          </cell>
          <cell r="AA67">
            <v>1.0399999999999999E-4</v>
          </cell>
          <cell r="AB67">
            <v>1.0399999999999999E-4</v>
          </cell>
          <cell r="AC67">
            <v>1.0399999999999999E-4</v>
          </cell>
          <cell r="AD67">
            <v>1.0399999999999999E-4</v>
          </cell>
          <cell r="AE67">
            <v>1.0399999999999999E-4</v>
          </cell>
          <cell r="AF67">
            <v>1.0399999999999999E-4</v>
          </cell>
          <cell r="AG67">
            <v>1.0399999999999999E-4</v>
          </cell>
          <cell r="AH67">
            <v>1.0399999999999999E-4</v>
          </cell>
          <cell r="AI67">
            <v>1.0399999999999999E-4</v>
          </cell>
          <cell r="AJ67">
            <v>1.0399999999999999E-4</v>
          </cell>
          <cell r="AK67">
            <v>1.0399999999999999E-4</v>
          </cell>
          <cell r="AL67">
            <v>1.0399999999999999E-4</v>
          </cell>
          <cell r="AM67">
            <v>1.0399999999999999E-4</v>
          </cell>
          <cell r="AN67">
            <v>1.0399999999999999E-4</v>
          </cell>
          <cell r="AO67">
            <v>1.0399999999999999E-4</v>
          </cell>
          <cell r="AP67">
            <v>4.9399999999999997E-4</v>
          </cell>
          <cell r="AQ67">
            <v>4.9399999999999997E-4</v>
          </cell>
          <cell r="AR67">
            <v>4.9399999999999997E-4</v>
          </cell>
          <cell r="AS67">
            <v>4.9399999999999997E-4</v>
          </cell>
          <cell r="AT67">
            <v>4.9399999999999997E-4</v>
          </cell>
          <cell r="AU67">
            <v>6.2699999999999995E-4</v>
          </cell>
          <cell r="AV67">
            <v>6.2699999999999995E-4</v>
          </cell>
          <cell r="AW67">
            <v>6.2699999999999995E-4</v>
          </cell>
          <cell r="AX67">
            <v>6.2699999999999995E-4</v>
          </cell>
          <cell r="AY67">
            <v>6.2699999999999995E-4</v>
          </cell>
          <cell r="AZ67">
            <v>8.0199999999999998E-4</v>
          </cell>
          <cell r="BA67">
            <v>8.0199999999999998E-4</v>
          </cell>
          <cell r="BB67">
            <v>8.0199999999999998E-4</v>
          </cell>
          <cell r="BC67">
            <v>8.0199999999999998E-4</v>
          </cell>
          <cell r="BD67">
            <v>8.0199999999999998E-4</v>
          </cell>
          <cell r="BE67">
            <v>1.013E-3</v>
          </cell>
          <cell r="BF67">
            <v>1.013E-3</v>
          </cell>
          <cell r="BG67">
            <v>1.013E-3</v>
          </cell>
          <cell r="BH67">
            <v>1.013E-3</v>
          </cell>
          <cell r="BI67">
            <v>1.013E-3</v>
          </cell>
          <cell r="BJ67">
            <v>1.0839999999999999E-3</v>
          </cell>
          <cell r="BK67">
            <v>1.0839999999999999E-3</v>
          </cell>
          <cell r="BL67">
            <v>1.0839999999999999E-3</v>
          </cell>
          <cell r="BM67">
            <v>1.0839999999999999E-3</v>
          </cell>
          <cell r="BN67">
            <v>1.0839999999999999E-3</v>
          </cell>
          <cell r="BO67">
            <v>1.356E-3</v>
          </cell>
          <cell r="BP67">
            <v>1.356E-3</v>
          </cell>
          <cell r="BQ67">
            <v>1.356E-3</v>
          </cell>
          <cell r="BR67">
            <v>1.356E-3</v>
          </cell>
          <cell r="BS67">
            <v>1.356E-3</v>
          </cell>
          <cell r="BT67">
            <v>1.7930000000000001E-3</v>
          </cell>
          <cell r="BU67">
            <v>1.7930000000000001E-3</v>
          </cell>
          <cell r="BV67">
            <v>1.7930000000000001E-3</v>
          </cell>
          <cell r="BW67">
            <v>1.7930000000000001E-3</v>
          </cell>
          <cell r="BX67">
            <v>1.7930000000000001E-3</v>
          </cell>
          <cell r="BY67">
            <v>2.3930000000000002E-3</v>
          </cell>
          <cell r="BZ67">
            <v>2.3930000000000002E-3</v>
          </cell>
          <cell r="CA67">
            <v>2.3930000000000002E-3</v>
          </cell>
          <cell r="CB67">
            <v>2.3930000000000002E-3</v>
          </cell>
          <cell r="CC67">
            <v>2.3930000000000002E-3</v>
          </cell>
          <cell r="CD67">
            <v>2.3930000000000002E-3</v>
          </cell>
          <cell r="CE67">
            <v>2.3930000000000002E-3</v>
          </cell>
          <cell r="CF67">
            <v>2.3930000000000002E-3</v>
          </cell>
          <cell r="CG67">
            <v>2.3930000000000002E-3</v>
          </cell>
          <cell r="CH67">
            <v>2.3930000000000002E-3</v>
          </cell>
          <cell r="CI67">
            <v>2.3930000000000002E-3</v>
          </cell>
          <cell r="CJ67">
            <v>2.3930000000000002E-3</v>
          </cell>
          <cell r="CK67">
            <v>2.3930000000000002E-3</v>
          </cell>
          <cell r="CL67">
            <v>2.3930000000000002E-3</v>
          </cell>
          <cell r="CM67">
            <v>2.3930000000000002E-3</v>
          </cell>
          <cell r="CN67">
            <v>2.3930000000000002E-3</v>
          </cell>
          <cell r="CO67">
            <v>2.3930000000000002E-3</v>
          </cell>
          <cell r="CP67">
            <v>2.3930000000000002E-3</v>
          </cell>
          <cell r="CQ67">
            <v>2.3930000000000002E-3</v>
          </cell>
          <cell r="CR67">
            <v>2.3930000000000002E-3</v>
          </cell>
          <cell r="CS67">
            <v>2.3930000000000002E-3</v>
          </cell>
          <cell r="CT67">
            <v>2.3930000000000002E-3</v>
          </cell>
          <cell r="CU67">
            <v>2.3930000000000002E-3</v>
          </cell>
          <cell r="CV67">
            <v>2.3930000000000002E-3</v>
          </cell>
          <cell r="CW67">
            <v>2.3930000000000002E-3</v>
          </cell>
        </row>
        <row r="68">
          <cell r="A68" t="str">
            <v>GREECE</v>
          </cell>
          <cell r="B68" t="e">
            <v>#VALUE!</v>
          </cell>
          <cell r="C68" t="e">
            <v>#VALUE!</v>
          </cell>
          <cell r="D68" t="e">
            <v>#VALUE!</v>
          </cell>
          <cell r="E68" t="e">
            <v>#VALUE!</v>
          </cell>
          <cell r="F68" t="e">
            <v>#VALUE!</v>
          </cell>
          <cell r="G68" t="e">
            <v>#VALUE!</v>
          </cell>
          <cell r="H68" t="e">
            <v>#VALUE!</v>
          </cell>
          <cell r="I68" t="e">
            <v>#VALUE!</v>
          </cell>
          <cell r="J68" t="e">
            <v>#VALUE!</v>
          </cell>
          <cell r="K68" t="e">
            <v>#VALUE!</v>
          </cell>
          <cell r="L68" t="e">
            <v>#VALUE!</v>
          </cell>
          <cell r="M68" t="e">
            <v>#VALUE!</v>
          </cell>
          <cell r="N68" t="e">
            <v>#VALUE!</v>
          </cell>
          <cell r="O68" t="e">
            <v>#VALUE!</v>
          </cell>
          <cell r="P68" t="e">
            <v>#VALUE!</v>
          </cell>
          <cell r="Q68">
            <v>3.8000000000000002E-5</v>
          </cell>
          <cell r="R68">
            <v>3.8000000000000002E-5</v>
          </cell>
          <cell r="S68">
            <v>3.8000000000000002E-5</v>
          </cell>
          <cell r="T68">
            <v>3.8000000000000002E-5</v>
          </cell>
          <cell r="U68">
            <v>3.8000000000000002E-5</v>
          </cell>
          <cell r="V68">
            <v>3.8000000000000002E-5</v>
          </cell>
          <cell r="W68">
            <v>3.8000000000000002E-5</v>
          </cell>
          <cell r="X68">
            <v>3.8000000000000002E-5</v>
          </cell>
          <cell r="Y68">
            <v>3.8000000000000002E-5</v>
          </cell>
          <cell r="Z68">
            <v>3.8000000000000002E-5</v>
          </cell>
          <cell r="AA68">
            <v>3.8000000000000002E-5</v>
          </cell>
          <cell r="AB68">
            <v>3.8000000000000002E-5</v>
          </cell>
          <cell r="AC68">
            <v>3.8000000000000002E-5</v>
          </cell>
          <cell r="AD68">
            <v>3.8000000000000002E-5</v>
          </cell>
          <cell r="AE68">
            <v>3.8000000000000002E-5</v>
          </cell>
          <cell r="AF68">
            <v>3.8000000000000002E-5</v>
          </cell>
          <cell r="AG68">
            <v>3.8000000000000002E-5</v>
          </cell>
          <cell r="AH68">
            <v>3.8000000000000002E-5</v>
          </cell>
          <cell r="AI68">
            <v>3.8000000000000002E-5</v>
          </cell>
          <cell r="AJ68">
            <v>3.8000000000000002E-5</v>
          </cell>
          <cell r="AK68">
            <v>3.8000000000000002E-5</v>
          </cell>
          <cell r="AL68">
            <v>3.8000000000000002E-5</v>
          </cell>
          <cell r="AM68">
            <v>3.8000000000000002E-5</v>
          </cell>
          <cell r="AN68">
            <v>3.8000000000000002E-5</v>
          </cell>
          <cell r="AO68">
            <v>3.8000000000000002E-5</v>
          </cell>
          <cell r="AP68">
            <v>1.15E-4</v>
          </cell>
          <cell r="AQ68">
            <v>1.15E-4</v>
          </cell>
          <cell r="AR68">
            <v>1.15E-4</v>
          </cell>
          <cell r="AS68">
            <v>1.15E-4</v>
          </cell>
          <cell r="AT68">
            <v>1.15E-4</v>
          </cell>
          <cell r="AU68">
            <v>1.4200000000000001E-4</v>
          </cell>
          <cell r="AV68">
            <v>1.4200000000000001E-4</v>
          </cell>
          <cell r="AW68">
            <v>1.4200000000000001E-4</v>
          </cell>
          <cell r="AX68">
            <v>1.4200000000000001E-4</v>
          </cell>
          <cell r="AY68">
            <v>1.4200000000000001E-4</v>
          </cell>
          <cell r="AZ68">
            <v>1.4899999999999999E-4</v>
          </cell>
          <cell r="BA68">
            <v>1.4899999999999999E-4</v>
          </cell>
          <cell r="BB68">
            <v>1.4899999999999999E-4</v>
          </cell>
          <cell r="BC68">
            <v>1.4899999999999999E-4</v>
          </cell>
          <cell r="BD68">
            <v>1.4899999999999999E-4</v>
          </cell>
          <cell r="BE68">
            <v>1.2799999999999999E-4</v>
          </cell>
          <cell r="BF68">
            <v>1.2799999999999999E-4</v>
          </cell>
          <cell r="BG68">
            <v>1.2799999999999999E-4</v>
          </cell>
          <cell r="BH68">
            <v>1.2799999999999999E-4</v>
          </cell>
          <cell r="BI68">
            <v>1.2799999999999999E-4</v>
          </cell>
          <cell r="BJ68">
            <v>1.01E-4</v>
          </cell>
          <cell r="BK68">
            <v>1.01E-4</v>
          </cell>
          <cell r="BL68">
            <v>1.01E-4</v>
          </cell>
          <cell r="BM68">
            <v>1.01E-4</v>
          </cell>
          <cell r="BN68">
            <v>1.01E-4</v>
          </cell>
          <cell r="BO68">
            <v>8.2999999999999998E-5</v>
          </cell>
          <cell r="BP68">
            <v>8.2999999999999998E-5</v>
          </cell>
          <cell r="BQ68">
            <v>8.2999999999999998E-5</v>
          </cell>
          <cell r="BR68">
            <v>8.2999999999999998E-5</v>
          </cell>
          <cell r="BS68">
            <v>8.2999999999999998E-5</v>
          </cell>
          <cell r="BT68">
            <v>6.9999999999999994E-5</v>
          </cell>
          <cell r="BU68">
            <v>6.9999999999999994E-5</v>
          </cell>
          <cell r="BV68">
            <v>6.9999999999999994E-5</v>
          </cell>
          <cell r="BW68">
            <v>6.9999999999999994E-5</v>
          </cell>
          <cell r="BX68">
            <v>6.9999999999999994E-5</v>
          </cell>
          <cell r="BY68">
            <v>9.2999999999999997E-5</v>
          </cell>
          <cell r="BZ68">
            <v>9.2999999999999997E-5</v>
          </cell>
          <cell r="CA68">
            <v>9.2999999999999997E-5</v>
          </cell>
          <cell r="CB68">
            <v>9.2999999999999997E-5</v>
          </cell>
          <cell r="CC68">
            <v>9.2999999999999997E-5</v>
          </cell>
          <cell r="CD68">
            <v>9.2999999999999997E-5</v>
          </cell>
          <cell r="CE68">
            <v>9.2999999999999997E-5</v>
          </cell>
          <cell r="CF68">
            <v>9.2999999999999997E-5</v>
          </cell>
          <cell r="CG68">
            <v>9.2999999999999997E-5</v>
          </cell>
          <cell r="CH68">
            <v>9.2999999999999997E-5</v>
          </cell>
          <cell r="CI68">
            <v>9.2999999999999997E-5</v>
          </cell>
          <cell r="CJ68">
            <v>9.2999999999999997E-5</v>
          </cell>
          <cell r="CK68">
            <v>9.2999999999999997E-5</v>
          </cell>
          <cell r="CL68">
            <v>9.2999999999999997E-5</v>
          </cell>
          <cell r="CM68">
            <v>9.2999999999999997E-5</v>
          </cell>
          <cell r="CN68">
            <v>9.2999999999999997E-5</v>
          </cell>
          <cell r="CO68">
            <v>9.2999999999999997E-5</v>
          </cell>
          <cell r="CP68">
            <v>9.2999999999999997E-5</v>
          </cell>
          <cell r="CQ68">
            <v>9.2999999999999997E-5</v>
          </cell>
          <cell r="CR68">
            <v>9.2999999999999997E-5</v>
          </cell>
          <cell r="CS68">
            <v>9.2999999999999997E-5</v>
          </cell>
          <cell r="CT68">
            <v>9.2999999999999997E-5</v>
          </cell>
          <cell r="CU68">
            <v>9.2999999999999997E-5</v>
          </cell>
          <cell r="CV68">
            <v>9.2999999999999997E-5</v>
          </cell>
          <cell r="CW68">
            <v>9.2999999999999997E-5</v>
          </cell>
        </row>
        <row r="69">
          <cell r="A69" t="str">
            <v>GRENADA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1.25E-4</v>
          </cell>
          <cell r="R69">
            <v>1.25E-4</v>
          </cell>
          <cell r="S69">
            <v>1.25E-4</v>
          </cell>
          <cell r="T69">
            <v>1.25E-4</v>
          </cell>
          <cell r="U69">
            <v>1.25E-4</v>
          </cell>
          <cell r="V69">
            <v>1.25E-4</v>
          </cell>
          <cell r="W69">
            <v>1.25E-4</v>
          </cell>
          <cell r="X69">
            <v>1.25E-4</v>
          </cell>
          <cell r="Y69">
            <v>1.25E-4</v>
          </cell>
          <cell r="Z69">
            <v>1.25E-4</v>
          </cell>
          <cell r="AA69">
            <v>1.25E-4</v>
          </cell>
          <cell r="AB69">
            <v>1.25E-4</v>
          </cell>
          <cell r="AC69">
            <v>1.25E-4</v>
          </cell>
          <cell r="AD69">
            <v>1.25E-4</v>
          </cell>
          <cell r="AE69">
            <v>1.25E-4</v>
          </cell>
          <cell r="AF69">
            <v>1.25E-4</v>
          </cell>
          <cell r="AG69">
            <v>1.25E-4</v>
          </cell>
          <cell r="AH69">
            <v>1.25E-4</v>
          </cell>
          <cell r="AI69">
            <v>1.25E-4</v>
          </cell>
          <cell r="AJ69">
            <v>1.25E-4</v>
          </cell>
          <cell r="AK69">
            <v>1.25E-4</v>
          </cell>
          <cell r="AL69">
            <v>1.25E-4</v>
          </cell>
          <cell r="AM69">
            <v>1.25E-4</v>
          </cell>
          <cell r="AN69">
            <v>1.25E-4</v>
          </cell>
          <cell r="AO69">
            <v>1.25E-4</v>
          </cell>
          <cell r="AP69">
            <v>3.1500000000000001E-4</v>
          </cell>
          <cell r="AQ69">
            <v>3.1500000000000001E-4</v>
          </cell>
          <cell r="AR69">
            <v>3.1500000000000001E-4</v>
          </cell>
          <cell r="AS69">
            <v>3.1500000000000001E-4</v>
          </cell>
          <cell r="AT69">
            <v>3.1500000000000001E-4</v>
          </cell>
          <cell r="AU69">
            <v>3.21E-4</v>
          </cell>
          <cell r="AV69">
            <v>3.21E-4</v>
          </cell>
          <cell r="AW69">
            <v>3.21E-4</v>
          </cell>
          <cell r="AX69">
            <v>3.21E-4</v>
          </cell>
          <cell r="AY69">
            <v>3.21E-4</v>
          </cell>
          <cell r="AZ69">
            <v>3.1100000000000002E-4</v>
          </cell>
          <cell r="BA69">
            <v>3.1100000000000002E-4</v>
          </cell>
          <cell r="BB69">
            <v>3.1100000000000002E-4</v>
          </cell>
          <cell r="BC69">
            <v>3.1100000000000002E-4</v>
          </cell>
          <cell r="BD69">
            <v>3.1100000000000002E-4</v>
          </cell>
          <cell r="BE69">
            <v>3.1199999999999999E-4</v>
          </cell>
          <cell r="BF69">
            <v>3.1199999999999999E-4</v>
          </cell>
          <cell r="BG69">
            <v>3.1199999999999999E-4</v>
          </cell>
          <cell r="BH69">
            <v>3.1199999999999999E-4</v>
          </cell>
          <cell r="BI69">
            <v>3.1199999999999999E-4</v>
          </cell>
          <cell r="BJ69">
            <v>3.1599999999999998E-4</v>
          </cell>
          <cell r="BK69">
            <v>3.1599999999999998E-4</v>
          </cell>
          <cell r="BL69">
            <v>3.1599999999999998E-4</v>
          </cell>
          <cell r="BM69">
            <v>3.1599999999999998E-4</v>
          </cell>
          <cell r="BN69">
            <v>3.1599999999999998E-4</v>
          </cell>
          <cell r="BO69">
            <v>3.3199999999999999E-4</v>
          </cell>
          <cell r="BP69">
            <v>3.3199999999999999E-4</v>
          </cell>
          <cell r="BQ69">
            <v>3.3199999999999999E-4</v>
          </cell>
          <cell r="BR69">
            <v>3.3199999999999999E-4</v>
          </cell>
          <cell r="BS69">
            <v>3.3199999999999999E-4</v>
          </cell>
          <cell r="BT69">
            <v>3.6299999999999999E-4</v>
          </cell>
          <cell r="BU69">
            <v>3.6299999999999999E-4</v>
          </cell>
          <cell r="BV69">
            <v>3.6299999999999999E-4</v>
          </cell>
          <cell r="BW69">
            <v>3.6299999999999999E-4</v>
          </cell>
          <cell r="BX69">
            <v>3.6299999999999999E-4</v>
          </cell>
          <cell r="BY69">
            <v>3.3599999999999998E-4</v>
          </cell>
          <cell r="BZ69">
            <v>3.3599999999999998E-4</v>
          </cell>
          <cell r="CA69">
            <v>3.3599999999999998E-4</v>
          </cell>
          <cell r="CB69">
            <v>3.3599999999999998E-4</v>
          </cell>
          <cell r="CC69">
            <v>3.3599999999999998E-4</v>
          </cell>
          <cell r="CD69">
            <v>3.3599999999999998E-4</v>
          </cell>
          <cell r="CE69">
            <v>3.3599999999999998E-4</v>
          </cell>
          <cell r="CF69">
            <v>3.3599999999999998E-4</v>
          </cell>
          <cell r="CG69">
            <v>3.3599999999999998E-4</v>
          </cell>
          <cell r="CH69">
            <v>3.3599999999999998E-4</v>
          </cell>
          <cell r="CI69">
            <v>3.3599999999999998E-4</v>
          </cell>
          <cell r="CJ69">
            <v>3.3599999999999998E-4</v>
          </cell>
          <cell r="CK69">
            <v>3.3599999999999998E-4</v>
          </cell>
          <cell r="CL69">
            <v>3.3599999999999998E-4</v>
          </cell>
          <cell r="CM69">
            <v>3.3599999999999998E-4</v>
          </cell>
          <cell r="CN69">
            <v>3.3599999999999998E-4</v>
          </cell>
          <cell r="CO69">
            <v>3.3599999999999998E-4</v>
          </cell>
          <cell r="CP69">
            <v>3.3599999999999998E-4</v>
          </cell>
          <cell r="CQ69">
            <v>3.3599999999999998E-4</v>
          </cell>
          <cell r="CR69">
            <v>3.3599999999999998E-4</v>
          </cell>
          <cell r="CS69">
            <v>3.3599999999999998E-4</v>
          </cell>
          <cell r="CT69">
            <v>3.3599999999999998E-4</v>
          </cell>
          <cell r="CU69">
            <v>3.3599999999999998E-4</v>
          </cell>
          <cell r="CV69">
            <v>3.3599999999999998E-4</v>
          </cell>
          <cell r="CW69">
            <v>3.3599999999999998E-4</v>
          </cell>
        </row>
        <row r="70">
          <cell r="A70" t="str">
            <v>GUATEMALA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2.1599999999999999E-4</v>
          </cell>
          <cell r="R70">
            <v>2.1599999999999999E-4</v>
          </cell>
          <cell r="S70">
            <v>2.1599999999999999E-4</v>
          </cell>
          <cell r="T70">
            <v>2.1599999999999999E-4</v>
          </cell>
          <cell r="U70">
            <v>2.1599999999999999E-4</v>
          </cell>
          <cell r="V70">
            <v>2.1599999999999999E-4</v>
          </cell>
          <cell r="W70">
            <v>2.1599999999999999E-4</v>
          </cell>
          <cell r="X70">
            <v>2.1599999999999999E-4</v>
          </cell>
          <cell r="Y70">
            <v>2.1599999999999999E-4</v>
          </cell>
          <cell r="Z70">
            <v>2.1599999999999999E-4</v>
          </cell>
          <cell r="AA70">
            <v>2.1599999999999999E-4</v>
          </cell>
          <cell r="AB70">
            <v>2.1599999999999999E-4</v>
          </cell>
          <cell r="AC70">
            <v>2.1599999999999999E-4</v>
          </cell>
          <cell r="AD70">
            <v>2.1599999999999999E-4</v>
          </cell>
          <cell r="AE70">
            <v>2.1599999999999999E-4</v>
          </cell>
          <cell r="AF70">
            <v>2.1599999999999999E-4</v>
          </cell>
          <cell r="AG70">
            <v>2.1599999999999999E-4</v>
          </cell>
          <cell r="AH70">
            <v>2.1599999999999999E-4</v>
          </cell>
          <cell r="AI70">
            <v>2.1599999999999999E-4</v>
          </cell>
          <cell r="AJ70">
            <v>2.1599999999999999E-4</v>
          </cell>
          <cell r="AK70">
            <v>2.1599999999999999E-4</v>
          </cell>
          <cell r="AL70">
            <v>2.1599999999999999E-4</v>
          </cell>
          <cell r="AM70">
            <v>2.1599999999999999E-4</v>
          </cell>
          <cell r="AN70">
            <v>2.1599999999999999E-4</v>
          </cell>
          <cell r="AO70">
            <v>2.1599999999999999E-4</v>
          </cell>
          <cell r="AP70">
            <v>6.2200000000000005E-4</v>
          </cell>
          <cell r="AQ70">
            <v>6.2200000000000005E-4</v>
          </cell>
          <cell r="AR70">
            <v>6.2200000000000005E-4</v>
          </cell>
          <cell r="AS70">
            <v>6.2200000000000005E-4</v>
          </cell>
          <cell r="AT70">
            <v>6.2200000000000005E-4</v>
          </cell>
          <cell r="AU70">
            <v>6.0300000000000002E-4</v>
          </cell>
          <cell r="AV70">
            <v>6.0300000000000002E-4</v>
          </cell>
          <cell r="AW70">
            <v>6.0300000000000002E-4</v>
          </cell>
          <cell r="AX70">
            <v>6.0300000000000002E-4</v>
          </cell>
          <cell r="AY70">
            <v>6.0300000000000002E-4</v>
          </cell>
          <cell r="AZ70">
            <v>5.04E-4</v>
          </cell>
          <cell r="BA70">
            <v>5.04E-4</v>
          </cell>
          <cell r="BB70">
            <v>5.04E-4</v>
          </cell>
          <cell r="BC70">
            <v>5.04E-4</v>
          </cell>
          <cell r="BD70">
            <v>5.04E-4</v>
          </cell>
          <cell r="BE70">
            <v>3.7300000000000001E-4</v>
          </cell>
          <cell r="BF70">
            <v>3.7300000000000001E-4</v>
          </cell>
          <cell r="BG70">
            <v>3.7300000000000001E-4</v>
          </cell>
          <cell r="BH70">
            <v>3.7300000000000001E-4</v>
          </cell>
          <cell r="BI70">
            <v>3.7300000000000001E-4</v>
          </cell>
          <cell r="BJ70">
            <v>2.8600000000000001E-4</v>
          </cell>
          <cell r="BK70">
            <v>2.8600000000000001E-4</v>
          </cell>
          <cell r="BL70">
            <v>2.8600000000000001E-4</v>
          </cell>
          <cell r="BM70">
            <v>2.8600000000000001E-4</v>
          </cell>
          <cell r="BN70">
            <v>2.8600000000000001E-4</v>
          </cell>
          <cell r="BO70">
            <v>2.43E-4</v>
          </cell>
          <cell r="BP70">
            <v>2.43E-4</v>
          </cell>
          <cell r="BQ70">
            <v>2.43E-4</v>
          </cell>
          <cell r="BR70">
            <v>2.43E-4</v>
          </cell>
          <cell r="BS70">
            <v>2.43E-4</v>
          </cell>
          <cell r="BT70">
            <v>2.42E-4</v>
          </cell>
          <cell r="BU70">
            <v>2.42E-4</v>
          </cell>
          <cell r="BV70">
            <v>2.42E-4</v>
          </cell>
          <cell r="BW70">
            <v>2.42E-4</v>
          </cell>
          <cell r="BX70">
            <v>2.42E-4</v>
          </cell>
          <cell r="BY70">
            <v>2.7700000000000001E-4</v>
          </cell>
          <cell r="BZ70">
            <v>2.7700000000000001E-4</v>
          </cell>
          <cell r="CA70">
            <v>2.7700000000000001E-4</v>
          </cell>
          <cell r="CB70">
            <v>2.7700000000000001E-4</v>
          </cell>
          <cell r="CC70">
            <v>2.7700000000000001E-4</v>
          </cell>
          <cell r="CD70">
            <v>2.7700000000000001E-4</v>
          </cell>
          <cell r="CE70">
            <v>2.7700000000000001E-4</v>
          </cell>
          <cell r="CF70">
            <v>2.7700000000000001E-4</v>
          </cell>
          <cell r="CG70">
            <v>2.7700000000000001E-4</v>
          </cell>
          <cell r="CH70">
            <v>2.7700000000000001E-4</v>
          </cell>
          <cell r="CI70">
            <v>2.7700000000000001E-4</v>
          </cell>
          <cell r="CJ70">
            <v>2.7700000000000001E-4</v>
          </cell>
          <cell r="CK70">
            <v>2.7700000000000001E-4</v>
          </cell>
          <cell r="CL70">
            <v>2.7700000000000001E-4</v>
          </cell>
          <cell r="CM70">
            <v>2.7700000000000001E-4</v>
          </cell>
          <cell r="CN70">
            <v>2.7700000000000001E-4</v>
          </cell>
          <cell r="CO70">
            <v>2.7700000000000001E-4</v>
          </cell>
          <cell r="CP70">
            <v>2.7700000000000001E-4</v>
          </cell>
          <cell r="CQ70">
            <v>2.7700000000000001E-4</v>
          </cell>
          <cell r="CR70">
            <v>2.7700000000000001E-4</v>
          </cell>
          <cell r="CS70">
            <v>2.7700000000000001E-4</v>
          </cell>
          <cell r="CT70">
            <v>2.7700000000000001E-4</v>
          </cell>
          <cell r="CU70">
            <v>2.7700000000000001E-4</v>
          </cell>
          <cell r="CV70">
            <v>2.7700000000000001E-4</v>
          </cell>
          <cell r="CW70">
            <v>2.7700000000000001E-4</v>
          </cell>
        </row>
        <row r="71">
          <cell r="A71" t="str">
            <v>GUINEA</v>
          </cell>
          <cell r="B71" t="e">
            <v>#VALUE!</v>
          </cell>
          <cell r="C71" t="e">
            <v>#VALUE!</v>
          </cell>
          <cell r="D71" t="e">
            <v>#VALUE!</v>
          </cell>
          <cell r="E71" t="e">
            <v>#VALUE!</v>
          </cell>
          <cell r="F71" t="e">
            <v>#VALUE!</v>
          </cell>
          <cell r="G71" t="e">
            <v>#VALUE!</v>
          </cell>
          <cell r="H71" t="e">
            <v>#VALUE!</v>
          </cell>
          <cell r="I71" t="e">
            <v>#VALUE!</v>
          </cell>
          <cell r="J71" t="e">
            <v>#VALUE!</v>
          </cell>
          <cell r="K71" t="e">
            <v>#VALUE!</v>
          </cell>
          <cell r="L71" t="e">
            <v>#VALUE!</v>
          </cell>
          <cell r="M71" t="e">
            <v>#VALUE!</v>
          </cell>
          <cell r="N71" t="e">
            <v>#VALUE!</v>
          </cell>
          <cell r="O71" t="e">
            <v>#VALUE!</v>
          </cell>
          <cell r="P71" t="e">
            <v>#VALUE!</v>
          </cell>
          <cell r="Q71">
            <v>9.7E-5</v>
          </cell>
          <cell r="R71">
            <v>9.7E-5</v>
          </cell>
          <cell r="S71">
            <v>9.7E-5</v>
          </cell>
          <cell r="T71">
            <v>9.7E-5</v>
          </cell>
          <cell r="U71">
            <v>9.7E-5</v>
          </cell>
          <cell r="V71">
            <v>9.7E-5</v>
          </cell>
          <cell r="W71">
            <v>9.7E-5</v>
          </cell>
          <cell r="X71">
            <v>9.7E-5</v>
          </cell>
          <cell r="Y71">
            <v>9.7E-5</v>
          </cell>
          <cell r="Z71">
            <v>9.7E-5</v>
          </cell>
          <cell r="AA71">
            <v>9.7E-5</v>
          </cell>
          <cell r="AB71">
            <v>9.7E-5</v>
          </cell>
          <cell r="AC71">
            <v>9.7E-5</v>
          </cell>
          <cell r="AD71">
            <v>9.7E-5</v>
          </cell>
          <cell r="AE71">
            <v>9.7E-5</v>
          </cell>
          <cell r="AF71">
            <v>9.7E-5</v>
          </cell>
          <cell r="AG71">
            <v>9.7E-5</v>
          </cell>
          <cell r="AH71">
            <v>9.7E-5</v>
          </cell>
          <cell r="AI71">
            <v>9.7E-5</v>
          </cell>
          <cell r="AJ71">
            <v>9.7E-5</v>
          </cell>
          <cell r="AK71">
            <v>9.7E-5</v>
          </cell>
          <cell r="AL71">
            <v>9.7E-5</v>
          </cell>
          <cell r="AM71">
            <v>9.7E-5</v>
          </cell>
          <cell r="AN71">
            <v>9.7E-5</v>
          </cell>
          <cell r="AO71">
            <v>9.7E-5</v>
          </cell>
          <cell r="AP71">
            <v>5.2099999999999998E-4</v>
          </cell>
          <cell r="AQ71">
            <v>5.2099999999999998E-4</v>
          </cell>
          <cell r="AR71">
            <v>5.2099999999999998E-4</v>
          </cell>
          <cell r="AS71">
            <v>5.2099999999999998E-4</v>
          </cell>
          <cell r="AT71">
            <v>5.2099999999999998E-4</v>
          </cell>
          <cell r="AU71">
            <v>6.8300000000000001E-4</v>
          </cell>
          <cell r="AV71">
            <v>6.8300000000000001E-4</v>
          </cell>
          <cell r="AW71">
            <v>6.8300000000000001E-4</v>
          </cell>
          <cell r="AX71">
            <v>6.8300000000000001E-4</v>
          </cell>
          <cell r="AY71">
            <v>6.8300000000000001E-4</v>
          </cell>
          <cell r="AZ71">
            <v>9.0799999999999995E-4</v>
          </cell>
          <cell r="BA71">
            <v>9.0799999999999995E-4</v>
          </cell>
          <cell r="BB71">
            <v>9.0799999999999995E-4</v>
          </cell>
          <cell r="BC71">
            <v>9.0799999999999995E-4</v>
          </cell>
          <cell r="BD71">
            <v>9.0799999999999995E-4</v>
          </cell>
          <cell r="BE71">
            <v>1.1280000000000001E-3</v>
          </cell>
          <cell r="BF71">
            <v>1.1280000000000001E-3</v>
          </cell>
          <cell r="BG71">
            <v>1.1280000000000001E-3</v>
          </cell>
          <cell r="BH71">
            <v>1.1280000000000001E-3</v>
          </cell>
          <cell r="BI71">
            <v>1.1280000000000001E-3</v>
          </cell>
          <cell r="BJ71">
            <v>1.431E-3</v>
          </cell>
          <cell r="BK71">
            <v>1.431E-3</v>
          </cell>
          <cell r="BL71">
            <v>1.431E-3</v>
          </cell>
          <cell r="BM71">
            <v>1.431E-3</v>
          </cell>
          <cell r="BN71">
            <v>1.431E-3</v>
          </cell>
          <cell r="BO71">
            <v>1.6850000000000001E-3</v>
          </cell>
          <cell r="BP71">
            <v>1.6850000000000001E-3</v>
          </cell>
          <cell r="BQ71">
            <v>1.6850000000000001E-3</v>
          </cell>
          <cell r="BR71">
            <v>1.6850000000000001E-3</v>
          </cell>
          <cell r="BS71">
            <v>1.6850000000000001E-3</v>
          </cell>
          <cell r="BT71">
            <v>1.872E-3</v>
          </cell>
          <cell r="BU71">
            <v>1.872E-3</v>
          </cell>
          <cell r="BV71">
            <v>1.872E-3</v>
          </cell>
          <cell r="BW71">
            <v>1.872E-3</v>
          </cell>
          <cell r="BX71">
            <v>1.872E-3</v>
          </cell>
          <cell r="BY71">
            <v>2.0240000000000002E-3</v>
          </cell>
          <cell r="BZ71">
            <v>2.0240000000000002E-3</v>
          </cell>
          <cell r="CA71">
            <v>2.0240000000000002E-3</v>
          </cell>
          <cell r="CB71">
            <v>2.0240000000000002E-3</v>
          </cell>
          <cell r="CC71">
            <v>2.0240000000000002E-3</v>
          </cell>
          <cell r="CD71">
            <v>2.0240000000000002E-3</v>
          </cell>
          <cell r="CE71">
            <v>2.0240000000000002E-3</v>
          </cell>
          <cell r="CF71">
            <v>2.0240000000000002E-3</v>
          </cell>
          <cell r="CG71">
            <v>2.0240000000000002E-3</v>
          </cell>
          <cell r="CH71">
            <v>2.0240000000000002E-3</v>
          </cell>
          <cell r="CI71">
            <v>2.0240000000000002E-3</v>
          </cell>
          <cell r="CJ71">
            <v>2.0240000000000002E-3</v>
          </cell>
          <cell r="CK71">
            <v>2.0240000000000002E-3</v>
          </cell>
          <cell r="CL71">
            <v>2.0240000000000002E-3</v>
          </cell>
          <cell r="CM71">
            <v>2.0240000000000002E-3</v>
          </cell>
          <cell r="CN71">
            <v>2.0240000000000002E-3</v>
          </cell>
          <cell r="CO71">
            <v>2.0240000000000002E-3</v>
          </cell>
          <cell r="CP71">
            <v>2.0240000000000002E-3</v>
          </cell>
          <cell r="CQ71">
            <v>2.0240000000000002E-3</v>
          </cell>
          <cell r="CR71">
            <v>2.0240000000000002E-3</v>
          </cell>
          <cell r="CS71">
            <v>2.0240000000000002E-3</v>
          </cell>
          <cell r="CT71">
            <v>2.0240000000000002E-3</v>
          </cell>
          <cell r="CU71">
            <v>2.0240000000000002E-3</v>
          </cell>
          <cell r="CV71">
            <v>2.0240000000000002E-3</v>
          </cell>
          <cell r="CW71">
            <v>2.0240000000000002E-3</v>
          </cell>
        </row>
        <row r="72">
          <cell r="A72" t="str">
            <v>GUINEA0BISSAU</v>
          </cell>
          <cell r="B72" t="e">
            <v>#VALUE!</v>
          </cell>
          <cell r="C72" t="e">
            <v>#VALUE!</v>
          </cell>
          <cell r="D72" t="e">
            <v>#VALUE!</v>
          </cell>
          <cell r="E72" t="e">
            <v>#VALUE!</v>
          </cell>
          <cell r="F72" t="e">
            <v>#VALUE!</v>
          </cell>
          <cell r="G72" t="e">
            <v>#VALUE!</v>
          </cell>
          <cell r="H72" t="e">
            <v>#VALUE!</v>
          </cell>
          <cell r="I72" t="e">
            <v>#VALUE!</v>
          </cell>
          <cell r="J72" t="e">
            <v>#VALUE!</v>
          </cell>
          <cell r="K72" t="e">
            <v>#VALUE!</v>
          </cell>
          <cell r="L72" t="e">
            <v>#VALUE!</v>
          </cell>
          <cell r="M72" t="e">
            <v>#VALUE!</v>
          </cell>
          <cell r="N72" t="e">
            <v>#VALUE!</v>
          </cell>
          <cell r="O72" t="e">
            <v>#VALUE!</v>
          </cell>
          <cell r="P72" t="e">
            <v>#VALUE!</v>
          </cell>
          <cell r="Q72">
            <v>7.4999999999999993E-5</v>
          </cell>
          <cell r="R72">
            <v>7.4999999999999993E-5</v>
          </cell>
          <cell r="S72">
            <v>7.4999999999999993E-5</v>
          </cell>
          <cell r="T72">
            <v>7.4999999999999993E-5</v>
          </cell>
          <cell r="U72">
            <v>7.4999999999999993E-5</v>
          </cell>
          <cell r="V72">
            <v>7.4999999999999993E-5</v>
          </cell>
          <cell r="W72">
            <v>7.4999999999999993E-5</v>
          </cell>
          <cell r="X72">
            <v>7.4999999999999993E-5</v>
          </cell>
          <cell r="Y72">
            <v>7.4999999999999993E-5</v>
          </cell>
          <cell r="Z72">
            <v>7.4999999999999993E-5</v>
          </cell>
          <cell r="AA72">
            <v>7.4999999999999993E-5</v>
          </cell>
          <cell r="AB72">
            <v>7.4999999999999993E-5</v>
          </cell>
          <cell r="AC72">
            <v>7.4999999999999993E-5</v>
          </cell>
          <cell r="AD72">
            <v>7.4999999999999993E-5</v>
          </cell>
          <cell r="AE72">
            <v>7.4999999999999993E-5</v>
          </cell>
          <cell r="AF72">
            <v>7.4999999999999993E-5</v>
          </cell>
          <cell r="AG72">
            <v>7.4999999999999993E-5</v>
          </cell>
          <cell r="AH72">
            <v>7.4999999999999993E-5</v>
          </cell>
          <cell r="AI72">
            <v>7.4999999999999993E-5</v>
          </cell>
          <cell r="AJ72">
            <v>7.4999999999999993E-5</v>
          </cell>
          <cell r="AK72">
            <v>7.4999999999999993E-5</v>
          </cell>
          <cell r="AL72">
            <v>7.4999999999999993E-5</v>
          </cell>
          <cell r="AM72">
            <v>7.4999999999999993E-5</v>
          </cell>
          <cell r="AN72">
            <v>7.4999999999999993E-5</v>
          </cell>
          <cell r="AO72">
            <v>7.4999999999999993E-5</v>
          </cell>
          <cell r="AP72">
            <v>4.2200000000000001E-4</v>
          </cell>
          <cell r="AQ72">
            <v>4.2200000000000001E-4</v>
          </cell>
          <cell r="AR72">
            <v>4.2200000000000001E-4</v>
          </cell>
          <cell r="AS72">
            <v>4.2200000000000001E-4</v>
          </cell>
          <cell r="AT72">
            <v>4.2200000000000001E-4</v>
          </cell>
          <cell r="AU72">
            <v>6.0499999999999996E-4</v>
          </cell>
          <cell r="AV72">
            <v>6.0499999999999996E-4</v>
          </cell>
          <cell r="AW72">
            <v>6.0499999999999996E-4</v>
          </cell>
          <cell r="AX72">
            <v>6.0499999999999996E-4</v>
          </cell>
          <cell r="AY72">
            <v>6.0499999999999996E-4</v>
          </cell>
          <cell r="AZ72">
            <v>7.2199999999999999E-4</v>
          </cell>
          <cell r="BA72">
            <v>7.2199999999999999E-4</v>
          </cell>
          <cell r="BB72">
            <v>7.2199999999999999E-4</v>
          </cell>
          <cell r="BC72">
            <v>7.2199999999999999E-4</v>
          </cell>
          <cell r="BD72">
            <v>7.2199999999999999E-4</v>
          </cell>
          <cell r="BE72">
            <v>8.4599999999999996E-4</v>
          </cell>
          <cell r="BF72">
            <v>8.4599999999999996E-4</v>
          </cell>
          <cell r="BG72">
            <v>8.4599999999999996E-4</v>
          </cell>
          <cell r="BH72">
            <v>8.4599999999999996E-4</v>
          </cell>
          <cell r="BI72">
            <v>8.4599999999999996E-4</v>
          </cell>
          <cell r="BJ72">
            <v>9.9200000000000004E-4</v>
          </cell>
          <cell r="BK72">
            <v>9.9200000000000004E-4</v>
          </cell>
          <cell r="BL72">
            <v>9.9200000000000004E-4</v>
          </cell>
          <cell r="BM72">
            <v>9.9200000000000004E-4</v>
          </cell>
          <cell r="BN72">
            <v>9.9200000000000004E-4</v>
          </cell>
          <cell r="BO72">
            <v>1.09E-3</v>
          </cell>
          <cell r="BP72">
            <v>1.09E-3</v>
          </cell>
          <cell r="BQ72">
            <v>1.09E-3</v>
          </cell>
          <cell r="BR72">
            <v>1.09E-3</v>
          </cell>
          <cell r="BS72">
            <v>1.09E-3</v>
          </cell>
          <cell r="BT72">
            <v>1.0759999999999999E-3</v>
          </cell>
          <cell r="BU72">
            <v>1.0759999999999999E-3</v>
          </cell>
          <cell r="BV72">
            <v>1.0759999999999999E-3</v>
          </cell>
          <cell r="BW72">
            <v>1.0759999999999999E-3</v>
          </cell>
          <cell r="BX72">
            <v>1.0759999999999999E-3</v>
          </cell>
          <cell r="BY72">
            <v>2.2369999999999998E-3</v>
          </cell>
          <cell r="BZ72">
            <v>2.2369999999999998E-3</v>
          </cell>
          <cell r="CA72">
            <v>2.2369999999999998E-3</v>
          </cell>
          <cell r="CB72">
            <v>2.2369999999999998E-3</v>
          </cell>
          <cell r="CC72">
            <v>2.2369999999999998E-3</v>
          </cell>
          <cell r="CD72">
            <v>2.2369999999999998E-3</v>
          </cell>
          <cell r="CE72">
            <v>2.2369999999999998E-3</v>
          </cell>
          <cell r="CF72">
            <v>2.2369999999999998E-3</v>
          </cell>
          <cell r="CG72">
            <v>2.2369999999999998E-3</v>
          </cell>
          <cell r="CH72">
            <v>2.2369999999999998E-3</v>
          </cell>
          <cell r="CI72">
            <v>2.2369999999999998E-3</v>
          </cell>
          <cell r="CJ72">
            <v>2.2369999999999998E-3</v>
          </cell>
          <cell r="CK72">
            <v>2.2369999999999998E-3</v>
          </cell>
          <cell r="CL72">
            <v>2.2369999999999998E-3</v>
          </cell>
          <cell r="CM72">
            <v>2.2369999999999998E-3</v>
          </cell>
          <cell r="CN72">
            <v>2.2369999999999998E-3</v>
          </cell>
          <cell r="CO72">
            <v>2.2369999999999998E-3</v>
          </cell>
          <cell r="CP72">
            <v>2.2369999999999998E-3</v>
          </cell>
          <cell r="CQ72">
            <v>2.2369999999999998E-3</v>
          </cell>
          <cell r="CR72">
            <v>2.2369999999999998E-3</v>
          </cell>
          <cell r="CS72">
            <v>2.2369999999999998E-3</v>
          </cell>
          <cell r="CT72">
            <v>2.2369999999999998E-3</v>
          </cell>
          <cell r="CU72">
            <v>2.2369999999999998E-3</v>
          </cell>
          <cell r="CV72">
            <v>2.2369999999999998E-3</v>
          </cell>
          <cell r="CW72">
            <v>2.2369999999999998E-3</v>
          </cell>
        </row>
        <row r="73">
          <cell r="A73" t="str">
            <v>GUYANA</v>
          </cell>
          <cell r="B73" t="e">
            <v>#VALUE!</v>
          </cell>
          <cell r="C73" t="e">
            <v>#VALUE!</v>
          </cell>
          <cell r="D73" t="e">
            <v>#VALUE!</v>
          </cell>
          <cell r="E73" t="e">
            <v>#VALUE!</v>
          </cell>
          <cell r="F73" t="e">
            <v>#VALUE!</v>
          </cell>
          <cell r="G73" t="e">
            <v>#VALUE!</v>
          </cell>
          <cell r="H73" t="e">
            <v>#VALUE!</v>
          </cell>
          <cell r="I73" t="e">
            <v>#VALUE!</v>
          </cell>
          <cell r="J73" t="e">
            <v>#VALUE!</v>
          </cell>
          <cell r="K73" t="e">
            <v>#VALUE!</v>
          </cell>
          <cell r="L73" t="e">
            <v>#VALUE!</v>
          </cell>
          <cell r="M73" t="e">
            <v>#VALUE!</v>
          </cell>
          <cell r="N73" t="e">
            <v>#VALUE!</v>
          </cell>
          <cell r="O73" t="e">
            <v>#VALUE!</v>
          </cell>
          <cell r="P73" t="e">
            <v>#VALUE!</v>
          </cell>
          <cell r="Q73">
            <v>2.0100000000000001E-4</v>
          </cell>
          <cell r="R73">
            <v>2.0100000000000001E-4</v>
          </cell>
          <cell r="S73">
            <v>2.0100000000000001E-4</v>
          </cell>
          <cell r="T73">
            <v>2.0100000000000001E-4</v>
          </cell>
          <cell r="U73">
            <v>2.0100000000000001E-4</v>
          </cell>
          <cell r="V73">
            <v>2.0100000000000001E-4</v>
          </cell>
          <cell r="W73">
            <v>2.0100000000000001E-4</v>
          </cell>
          <cell r="X73">
            <v>2.0100000000000001E-4</v>
          </cell>
          <cell r="Y73">
            <v>2.0100000000000001E-4</v>
          </cell>
          <cell r="Z73">
            <v>2.0100000000000001E-4</v>
          </cell>
          <cell r="AA73">
            <v>2.0100000000000001E-4</v>
          </cell>
          <cell r="AB73">
            <v>2.0100000000000001E-4</v>
          </cell>
          <cell r="AC73">
            <v>2.0100000000000001E-4</v>
          </cell>
          <cell r="AD73">
            <v>2.0100000000000001E-4</v>
          </cell>
          <cell r="AE73">
            <v>2.0100000000000001E-4</v>
          </cell>
          <cell r="AF73">
            <v>2.0100000000000001E-4</v>
          </cell>
          <cell r="AG73">
            <v>2.0100000000000001E-4</v>
          </cell>
          <cell r="AH73">
            <v>2.0100000000000001E-4</v>
          </cell>
          <cell r="AI73">
            <v>2.0100000000000001E-4</v>
          </cell>
          <cell r="AJ73">
            <v>2.0100000000000001E-4</v>
          </cell>
          <cell r="AK73">
            <v>2.0100000000000001E-4</v>
          </cell>
          <cell r="AL73">
            <v>2.0100000000000001E-4</v>
          </cell>
          <cell r="AM73">
            <v>2.0100000000000001E-4</v>
          </cell>
          <cell r="AN73">
            <v>2.0100000000000001E-4</v>
          </cell>
          <cell r="AO73">
            <v>2.0100000000000001E-4</v>
          </cell>
          <cell r="AP73">
            <v>8.92E-4</v>
          </cell>
          <cell r="AQ73">
            <v>8.92E-4</v>
          </cell>
          <cell r="AR73">
            <v>8.92E-4</v>
          </cell>
          <cell r="AS73">
            <v>8.92E-4</v>
          </cell>
          <cell r="AT73">
            <v>8.92E-4</v>
          </cell>
          <cell r="AU73">
            <v>1.01E-3</v>
          </cell>
          <cell r="AV73">
            <v>1.01E-3</v>
          </cell>
          <cell r="AW73">
            <v>1.01E-3</v>
          </cell>
          <cell r="AX73">
            <v>1.01E-3</v>
          </cell>
          <cell r="AY73">
            <v>1.01E-3</v>
          </cell>
          <cell r="AZ73">
            <v>1.188E-3</v>
          </cell>
          <cell r="BA73">
            <v>1.188E-3</v>
          </cell>
          <cell r="BB73">
            <v>1.188E-3</v>
          </cell>
          <cell r="BC73">
            <v>1.188E-3</v>
          </cell>
          <cell r="BD73">
            <v>1.188E-3</v>
          </cell>
          <cell r="BE73">
            <v>1.423E-3</v>
          </cell>
          <cell r="BF73">
            <v>1.423E-3</v>
          </cell>
          <cell r="BG73">
            <v>1.423E-3</v>
          </cell>
          <cell r="BH73">
            <v>1.423E-3</v>
          </cell>
          <cell r="BI73">
            <v>1.423E-3</v>
          </cell>
          <cell r="BJ73">
            <v>1.521E-3</v>
          </cell>
          <cell r="BK73">
            <v>1.521E-3</v>
          </cell>
          <cell r="BL73">
            <v>1.521E-3</v>
          </cell>
          <cell r="BM73">
            <v>1.521E-3</v>
          </cell>
          <cell r="BN73">
            <v>1.521E-3</v>
          </cell>
          <cell r="BO73">
            <v>1.5219999999999999E-3</v>
          </cell>
          <cell r="BP73">
            <v>1.5219999999999999E-3</v>
          </cell>
          <cell r="BQ73">
            <v>1.5219999999999999E-3</v>
          </cell>
          <cell r="BR73">
            <v>1.5219999999999999E-3</v>
          </cell>
          <cell r="BS73">
            <v>1.5219999999999999E-3</v>
          </cell>
          <cell r="BT73">
            <v>1.405E-3</v>
          </cell>
          <cell r="BU73">
            <v>1.405E-3</v>
          </cell>
          <cell r="BV73">
            <v>1.405E-3</v>
          </cell>
          <cell r="BW73">
            <v>1.405E-3</v>
          </cell>
          <cell r="BX73">
            <v>1.405E-3</v>
          </cell>
          <cell r="BY73">
            <v>1.457E-3</v>
          </cell>
          <cell r="BZ73">
            <v>1.457E-3</v>
          </cell>
          <cell r="CA73">
            <v>1.457E-3</v>
          </cell>
          <cell r="CB73">
            <v>1.457E-3</v>
          </cell>
          <cell r="CC73">
            <v>1.457E-3</v>
          </cell>
          <cell r="CD73">
            <v>1.457E-3</v>
          </cell>
          <cell r="CE73">
            <v>1.457E-3</v>
          </cell>
          <cell r="CF73">
            <v>1.457E-3</v>
          </cell>
          <cell r="CG73">
            <v>1.457E-3</v>
          </cell>
          <cell r="CH73">
            <v>1.457E-3</v>
          </cell>
          <cell r="CI73">
            <v>1.457E-3</v>
          </cell>
          <cell r="CJ73">
            <v>1.457E-3</v>
          </cell>
          <cell r="CK73">
            <v>1.457E-3</v>
          </cell>
          <cell r="CL73">
            <v>1.457E-3</v>
          </cell>
          <cell r="CM73">
            <v>1.457E-3</v>
          </cell>
          <cell r="CN73">
            <v>1.457E-3</v>
          </cell>
          <cell r="CO73">
            <v>1.457E-3</v>
          </cell>
          <cell r="CP73">
            <v>1.457E-3</v>
          </cell>
          <cell r="CQ73">
            <v>1.457E-3</v>
          </cell>
          <cell r="CR73">
            <v>1.457E-3</v>
          </cell>
          <cell r="CS73">
            <v>1.457E-3</v>
          </cell>
          <cell r="CT73">
            <v>1.457E-3</v>
          </cell>
          <cell r="CU73">
            <v>1.457E-3</v>
          </cell>
          <cell r="CV73">
            <v>1.457E-3</v>
          </cell>
          <cell r="CW73">
            <v>1.457E-3</v>
          </cell>
        </row>
        <row r="74">
          <cell r="A74" t="str">
            <v>HAITI</v>
          </cell>
          <cell r="B74">
            <v>5.0000000000000004E-6</v>
          </cell>
          <cell r="C74">
            <v>5.0000000000000004E-6</v>
          </cell>
          <cell r="D74">
            <v>5.0000000000000004E-6</v>
          </cell>
          <cell r="E74">
            <v>5.0000000000000004E-6</v>
          </cell>
          <cell r="F74">
            <v>5.0000000000000004E-6</v>
          </cell>
          <cell r="G74">
            <v>5.0000000000000004E-6</v>
          </cell>
          <cell r="H74">
            <v>5.0000000000000004E-6</v>
          </cell>
          <cell r="I74">
            <v>5.0000000000000004E-6</v>
          </cell>
          <cell r="J74">
            <v>5.0000000000000004E-6</v>
          </cell>
          <cell r="K74">
            <v>5.0000000000000004E-6</v>
          </cell>
          <cell r="L74">
            <v>5.0000000000000004E-6</v>
          </cell>
          <cell r="M74">
            <v>5.0000000000000004E-6</v>
          </cell>
          <cell r="N74">
            <v>5.0000000000000004E-6</v>
          </cell>
          <cell r="O74">
            <v>5.0000000000000004E-6</v>
          </cell>
          <cell r="P74">
            <v>5.0000000000000004E-6</v>
          </cell>
          <cell r="Q74">
            <v>1.5100000000000001E-4</v>
          </cell>
          <cell r="R74">
            <v>1.5100000000000001E-4</v>
          </cell>
          <cell r="S74">
            <v>1.5100000000000001E-4</v>
          </cell>
          <cell r="T74">
            <v>1.5100000000000001E-4</v>
          </cell>
          <cell r="U74">
            <v>1.5100000000000001E-4</v>
          </cell>
          <cell r="V74">
            <v>1.5100000000000001E-4</v>
          </cell>
          <cell r="W74">
            <v>1.5100000000000001E-4</v>
          </cell>
          <cell r="X74">
            <v>1.5100000000000001E-4</v>
          </cell>
          <cell r="Y74">
            <v>1.5100000000000001E-4</v>
          </cell>
          <cell r="Z74">
            <v>1.5100000000000001E-4</v>
          </cell>
          <cell r="AA74">
            <v>1.5100000000000001E-4</v>
          </cell>
          <cell r="AB74">
            <v>1.5100000000000001E-4</v>
          </cell>
          <cell r="AC74">
            <v>1.5100000000000001E-4</v>
          </cell>
          <cell r="AD74">
            <v>1.5100000000000001E-4</v>
          </cell>
          <cell r="AE74">
            <v>1.5100000000000001E-4</v>
          </cell>
          <cell r="AF74">
            <v>1.5100000000000001E-4</v>
          </cell>
          <cell r="AG74">
            <v>1.5100000000000001E-4</v>
          </cell>
          <cell r="AH74">
            <v>1.5100000000000001E-4</v>
          </cell>
          <cell r="AI74">
            <v>1.5100000000000001E-4</v>
          </cell>
          <cell r="AJ74">
            <v>1.5100000000000001E-4</v>
          </cell>
          <cell r="AK74">
            <v>1.5100000000000001E-4</v>
          </cell>
          <cell r="AL74">
            <v>1.5100000000000001E-4</v>
          </cell>
          <cell r="AM74">
            <v>1.5100000000000001E-4</v>
          </cell>
          <cell r="AN74">
            <v>1.5100000000000001E-4</v>
          </cell>
          <cell r="AO74">
            <v>1.5100000000000001E-4</v>
          </cell>
          <cell r="AP74">
            <v>3.8099999999999999E-4</v>
          </cell>
          <cell r="AQ74">
            <v>3.8099999999999999E-4</v>
          </cell>
          <cell r="AR74">
            <v>3.8099999999999999E-4</v>
          </cell>
          <cell r="AS74">
            <v>3.8099999999999999E-4</v>
          </cell>
          <cell r="AT74">
            <v>3.8099999999999999E-4</v>
          </cell>
          <cell r="AU74">
            <v>3.79E-4</v>
          </cell>
          <cell r="AV74">
            <v>3.79E-4</v>
          </cell>
          <cell r="AW74">
            <v>3.79E-4</v>
          </cell>
          <cell r="AX74">
            <v>3.79E-4</v>
          </cell>
          <cell r="AY74">
            <v>3.79E-4</v>
          </cell>
          <cell r="AZ74">
            <v>2.8699999999999998E-4</v>
          </cell>
          <cell r="BA74">
            <v>2.8699999999999998E-4</v>
          </cell>
          <cell r="BB74">
            <v>2.8699999999999998E-4</v>
          </cell>
          <cell r="BC74">
            <v>2.8699999999999998E-4</v>
          </cell>
          <cell r="BD74">
            <v>2.8699999999999998E-4</v>
          </cell>
          <cell r="BE74">
            <v>2.7999999999999998E-4</v>
          </cell>
          <cell r="BF74">
            <v>2.7999999999999998E-4</v>
          </cell>
          <cell r="BG74">
            <v>2.7999999999999998E-4</v>
          </cell>
          <cell r="BH74">
            <v>2.7999999999999998E-4</v>
          </cell>
          <cell r="BI74">
            <v>2.7999999999999998E-4</v>
          </cell>
          <cell r="BJ74">
            <v>5.13E-4</v>
          </cell>
          <cell r="BK74">
            <v>5.13E-4</v>
          </cell>
          <cell r="BL74">
            <v>5.13E-4</v>
          </cell>
          <cell r="BM74">
            <v>5.13E-4</v>
          </cell>
          <cell r="BN74">
            <v>5.13E-4</v>
          </cell>
          <cell r="BO74">
            <v>0</v>
          </cell>
          <cell r="BP74">
            <v>0</v>
          </cell>
          <cell r="BQ74">
            <v>0</v>
          </cell>
          <cell r="BR74">
            <v>0</v>
          </cell>
          <cell r="BS74">
            <v>0</v>
          </cell>
          <cell r="BT74">
            <v>1.462E-3</v>
          </cell>
          <cell r="BU74">
            <v>1.462E-3</v>
          </cell>
          <cell r="BV74">
            <v>1.462E-3</v>
          </cell>
          <cell r="BW74">
            <v>1.462E-3</v>
          </cell>
          <cell r="BX74">
            <v>1.462E-3</v>
          </cell>
          <cell r="BY74">
            <v>2.1979999999999999E-3</v>
          </cell>
          <cell r="BZ74">
            <v>2.1979999999999999E-3</v>
          </cell>
          <cell r="CA74">
            <v>2.1979999999999999E-3</v>
          </cell>
          <cell r="CB74">
            <v>2.1979999999999999E-3</v>
          </cell>
          <cell r="CC74">
            <v>2.1979999999999999E-3</v>
          </cell>
          <cell r="CD74">
            <v>2.1979999999999999E-3</v>
          </cell>
          <cell r="CE74">
            <v>2.1979999999999999E-3</v>
          </cell>
          <cell r="CF74">
            <v>2.1979999999999999E-3</v>
          </cell>
          <cell r="CG74">
            <v>2.1979999999999999E-3</v>
          </cell>
          <cell r="CH74">
            <v>2.1979999999999999E-3</v>
          </cell>
          <cell r="CI74">
            <v>2.1979999999999999E-3</v>
          </cell>
          <cell r="CJ74">
            <v>2.1979999999999999E-3</v>
          </cell>
          <cell r="CK74">
            <v>2.1979999999999999E-3</v>
          </cell>
          <cell r="CL74">
            <v>2.1979999999999999E-3</v>
          </cell>
          <cell r="CM74">
            <v>2.1979999999999999E-3</v>
          </cell>
          <cell r="CN74">
            <v>2.1979999999999999E-3</v>
          </cell>
          <cell r="CO74">
            <v>2.1979999999999999E-3</v>
          </cell>
          <cell r="CP74">
            <v>2.1979999999999999E-3</v>
          </cell>
          <cell r="CQ74">
            <v>2.1979999999999999E-3</v>
          </cell>
          <cell r="CR74">
            <v>2.1979999999999999E-3</v>
          </cell>
          <cell r="CS74">
            <v>2.1979999999999999E-3</v>
          </cell>
          <cell r="CT74">
            <v>2.1979999999999999E-3</v>
          </cell>
          <cell r="CU74">
            <v>2.1979999999999999E-3</v>
          </cell>
          <cell r="CV74">
            <v>2.1979999999999999E-3</v>
          </cell>
          <cell r="CW74">
            <v>2.1979999999999999E-3</v>
          </cell>
        </row>
        <row r="75">
          <cell r="A75" t="str">
            <v>HONDURAS</v>
          </cell>
          <cell r="B75" t="e">
            <v>#VALUE!</v>
          </cell>
          <cell r="C75" t="e">
            <v>#VALUE!</v>
          </cell>
          <cell r="D75" t="e">
            <v>#VALUE!</v>
          </cell>
          <cell r="E75" t="e">
            <v>#VALUE!</v>
          </cell>
          <cell r="F75" t="e">
            <v>#VALUE!</v>
          </cell>
          <cell r="G75" t="e">
            <v>#VALUE!</v>
          </cell>
          <cell r="H75" t="e">
            <v>#VALUE!</v>
          </cell>
          <cell r="I75" t="e">
            <v>#VALUE!</v>
          </cell>
          <cell r="J75" t="e">
            <v>#VALUE!</v>
          </cell>
          <cell r="K75" t="e">
            <v>#VALUE!</v>
          </cell>
          <cell r="L75" t="e">
            <v>#VALUE!</v>
          </cell>
          <cell r="M75" t="e">
            <v>#VALUE!</v>
          </cell>
          <cell r="N75" t="e">
            <v>#VALUE!</v>
          </cell>
          <cell r="O75" t="e">
            <v>#VALUE!</v>
          </cell>
          <cell r="P75" t="e">
            <v>#VALUE!</v>
          </cell>
          <cell r="Q75">
            <v>2.6400000000000002E-4</v>
          </cell>
          <cell r="R75">
            <v>2.6400000000000002E-4</v>
          </cell>
          <cell r="S75">
            <v>2.6400000000000002E-4</v>
          </cell>
          <cell r="T75">
            <v>2.6400000000000002E-4</v>
          </cell>
          <cell r="U75">
            <v>2.6400000000000002E-4</v>
          </cell>
          <cell r="V75">
            <v>2.6400000000000002E-4</v>
          </cell>
          <cell r="W75">
            <v>2.6400000000000002E-4</v>
          </cell>
          <cell r="X75">
            <v>2.6400000000000002E-4</v>
          </cell>
          <cell r="Y75">
            <v>2.6400000000000002E-4</v>
          </cell>
          <cell r="Z75">
            <v>2.6400000000000002E-4</v>
          </cell>
          <cell r="AA75">
            <v>2.6400000000000002E-4</v>
          </cell>
          <cell r="AB75">
            <v>2.6400000000000002E-4</v>
          </cell>
          <cell r="AC75">
            <v>2.6400000000000002E-4</v>
          </cell>
          <cell r="AD75">
            <v>2.6400000000000002E-4</v>
          </cell>
          <cell r="AE75">
            <v>2.6400000000000002E-4</v>
          </cell>
          <cell r="AF75">
            <v>2.6400000000000002E-4</v>
          </cell>
          <cell r="AG75">
            <v>2.6400000000000002E-4</v>
          </cell>
          <cell r="AH75">
            <v>2.6400000000000002E-4</v>
          </cell>
          <cell r="AI75">
            <v>2.6400000000000002E-4</v>
          </cell>
          <cell r="AJ75">
            <v>2.6400000000000002E-4</v>
          </cell>
          <cell r="AK75">
            <v>2.6400000000000002E-4</v>
          </cell>
          <cell r="AL75">
            <v>2.6400000000000002E-4</v>
          </cell>
          <cell r="AM75">
            <v>2.6400000000000002E-4</v>
          </cell>
          <cell r="AN75">
            <v>2.6400000000000002E-4</v>
          </cell>
          <cell r="AO75">
            <v>2.6400000000000002E-4</v>
          </cell>
          <cell r="AP75">
            <v>7.3099999999999999E-4</v>
          </cell>
          <cell r="AQ75">
            <v>7.3099999999999999E-4</v>
          </cell>
          <cell r="AR75">
            <v>7.3099999999999999E-4</v>
          </cell>
          <cell r="AS75">
            <v>7.3099999999999999E-4</v>
          </cell>
          <cell r="AT75">
            <v>7.3099999999999999E-4</v>
          </cell>
          <cell r="AU75">
            <v>7.2599999999999997E-4</v>
          </cell>
          <cell r="AV75">
            <v>7.2599999999999997E-4</v>
          </cell>
          <cell r="AW75">
            <v>7.2599999999999997E-4</v>
          </cell>
          <cell r="AX75">
            <v>7.2599999999999997E-4</v>
          </cell>
          <cell r="AY75">
            <v>7.2599999999999997E-4</v>
          </cell>
          <cell r="AZ75">
            <v>6.5399999999999996E-4</v>
          </cell>
          <cell r="BA75">
            <v>6.5399999999999996E-4</v>
          </cell>
          <cell r="BB75">
            <v>6.5399999999999996E-4</v>
          </cell>
          <cell r="BC75">
            <v>6.5399999999999996E-4</v>
          </cell>
          <cell r="BD75">
            <v>6.5399999999999996E-4</v>
          </cell>
          <cell r="BE75">
            <v>5.7200000000000003E-4</v>
          </cell>
          <cell r="BF75">
            <v>5.7200000000000003E-4</v>
          </cell>
          <cell r="BG75">
            <v>5.7200000000000003E-4</v>
          </cell>
          <cell r="BH75">
            <v>5.7200000000000003E-4</v>
          </cell>
          <cell r="BI75">
            <v>5.7200000000000003E-4</v>
          </cell>
          <cell r="BJ75">
            <v>5.0500000000000002E-4</v>
          </cell>
          <cell r="BK75">
            <v>5.0500000000000002E-4</v>
          </cell>
          <cell r="BL75">
            <v>5.0500000000000002E-4</v>
          </cell>
          <cell r="BM75">
            <v>5.0500000000000002E-4</v>
          </cell>
          <cell r="BN75">
            <v>5.0500000000000002E-4</v>
          </cell>
          <cell r="BO75">
            <v>4.6700000000000002E-4</v>
          </cell>
          <cell r="BP75">
            <v>4.6700000000000002E-4</v>
          </cell>
          <cell r="BQ75">
            <v>4.6700000000000002E-4</v>
          </cell>
          <cell r="BR75">
            <v>4.6700000000000002E-4</v>
          </cell>
          <cell r="BS75">
            <v>4.6700000000000002E-4</v>
          </cell>
          <cell r="BT75">
            <v>4.6999999999999999E-4</v>
          </cell>
          <cell r="BU75">
            <v>4.6999999999999999E-4</v>
          </cell>
          <cell r="BV75">
            <v>4.6999999999999999E-4</v>
          </cell>
          <cell r="BW75">
            <v>4.6999999999999999E-4</v>
          </cell>
          <cell r="BX75">
            <v>4.6999999999999999E-4</v>
          </cell>
          <cell r="BY75">
            <v>4.86E-4</v>
          </cell>
          <cell r="BZ75">
            <v>4.86E-4</v>
          </cell>
          <cell r="CA75">
            <v>4.86E-4</v>
          </cell>
          <cell r="CB75">
            <v>4.86E-4</v>
          </cell>
          <cell r="CC75">
            <v>4.86E-4</v>
          </cell>
          <cell r="CD75">
            <v>4.86E-4</v>
          </cell>
          <cell r="CE75">
            <v>4.86E-4</v>
          </cell>
          <cell r="CF75">
            <v>4.86E-4</v>
          </cell>
          <cell r="CG75">
            <v>4.86E-4</v>
          </cell>
          <cell r="CH75">
            <v>4.86E-4</v>
          </cell>
          <cell r="CI75">
            <v>4.86E-4</v>
          </cell>
          <cell r="CJ75">
            <v>4.86E-4</v>
          </cell>
          <cell r="CK75">
            <v>4.86E-4</v>
          </cell>
          <cell r="CL75">
            <v>4.86E-4</v>
          </cell>
          <cell r="CM75">
            <v>4.86E-4</v>
          </cell>
          <cell r="CN75">
            <v>4.86E-4</v>
          </cell>
          <cell r="CO75">
            <v>4.86E-4</v>
          </cell>
          <cell r="CP75">
            <v>4.86E-4</v>
          </cell>
          <cell r="CQ75">
            <v>4.86E-4</v>
          </cell>
          <cell r="CR75">
            <v>4.86E-4</v>
          </cell>
          <cell r="CS75">
            <v>4.86E-4</v>
          </cell>
          <cell r="CT75">
            <v>4.86E-4</v>
          </cell>
          <cell r="CU75">
            <v>4.86E-4</v>
          </cell>
          <cell r="CV75">
            <v>4.86E-4</v>
          </cell>
          <cell r="CW75">
            <v>4.86E-4</v>
          </cell>
        </row>
        <row r="76">
          <cell r="A76" t="str">
            <v>HUNGARY</v>
          </cell>
          <cell r="B76" t="e">
            <v>#VALUE!</v>
          </cell>
          <cell r="C76" t="e">
            <v>#VALUE!</v>
          </cell>
          <cell r="D76" t="e">
            <v>#VALUE!</v>
          </cell>
          <cell r="E76" t="e">
            <v>#VALUE!</v>
          </cell>
          <cell r="F76" t="e">
            <v>#VALUE!</v>
          </cell>
          <cell r="G76" t="e">
            <v>#VALUE!</v>
          </cell>
          <cell r="H76" t="e">
            <v>#VALUE!</v>
          </cell>
          <cell r="I76" t="e">
            <v>#VALUE!</v>
          </cell>
          <cell r="J76" t="e">
            <v>#VALUE!</v>
          </cell>
          <cell r="K76" t="e">
            <v>#VALUE!</v>
          </cell>
          <cell r="L76" t="e">
            <v>#VALUE!</v>
          </cell>
          <cell r="M76" t="e">
            <v>#VALUE!</v>
          </cell>
          <cell r="N76" t="e">
            <v>#VALUE!</v>
          </cell>
          <cell r="O76" t="e">
            <v>#VALUE!</v>
          </cell>
          <cell r="P76" t="e">
            <v>#VALUE!</v>
          </cell>
          <cell r="Q76">
            <v>1.7799999999999999E-4</v>
          </cell>
          <cell r="R76">
            <v>1.7799999999999999E-4</v>
          </cell>
          <cell r="S76">
            <v>1.7799999999999999E-4</v>
          </cell>
          <cell r="T76">
            <v>1.7799999999999999E-4</v>
          </cell>
          <cell r="U76">
            <v>1.7799999999999999E-4</v>
          </cell>
          <cell r="V76">
            <v>1.7799999999999999E-4</v>
          </cell>
          <cell r="W76">
            <v>1.7799999999999999E-4</v>
          </cell>
          <cell r="X76">
            <v>1.7799999999999999E-4</v>
          </cell>
          <cell r="Y76">
            <v>1.7799999999999999E-4</v>
          </cell>
          <cell r="Z76">
            <v>1.7799999999999999E-4</v>
          </cell>
          <cell r="AA76">
            <v>1.7799999999999999E-4</v>
          </cell>
          <cell r="AB76">
            <v>1.7799999999999999E-4</v>
          </cell>
          <cell r="AC76">
            <v>1.7799999999999999E-4</v>
          </cell>
          <cell r="AD76">
            <v>1.7799999999999999E-4</v>
          </cell>
          <cell r="AE76">
            <v>1.7799999999999999E-4</v>
          </cell>
          <cell r="AF76">
            <v>1.7799999999999999E-4</v>
          </cell>
          <cell r="AG76">
            <v>1.7799999999999999E-4</v>
          </cell>
          <cell r="AH76">
            <v>1.7799999999999999E-4</v>
          </cell>
          <cell r="AI76">
            <v>1.7799999999999999E-4</v>
          </cell>
          <cell r="AJ76">
            <v>1.7799999999999999E-4</v>
          </cell>
          <cell r="AK76">
            <v>1.7799999999999999E-4</v>
          </cell>
          <cell r="AL76">
            <v>1.7799999999999999E-4</v>
          </cell>
          <cell r="AM76">
            <v>1.7799999999999999E-4</v>
          </cell>
          <cell r="AN76">
            <v>1.7799999999999999E-4</v>
          </cell>
          <cell r="AO76">
            <v>1.7799999999999999E-4</v>
          </cell>
          <cell r="AP76">
            <v>4.2200000000000001E-4</v>
          </cell>
          <cell r="AQ76">
            <v>4.2200000000000001E-4</v>
          </cell>
          <cell r="AR76">
            <v>4.2200000000000001E-4</v>
          </cell>
          <cell r="AS76">
            <v>4.2200000000000001E-4</v>
          </cell>
          <cell r="AT76">
            <v>4.2200000000000001E-4</v>
          </cell>
          <cell r="AU76">
            <v>4.46E-4</v>
          </cell>
          <cell r="AV76">
            <v>4.46E-4</v>
          </cell>
          <cell r="AW76">
            <v>4.46E-4</v>
          </cell>
          <cell r="AX76">
            <v>4.46E-4</v>
          </cell>
          <cell r="AY76">
            <v>4.46E-4</v>
          </cell>
          <cell r="AZ76">
            <v>4.2999999999999999E-4</v>
          </cell>
          <cell r="BA76">
            <v>4.2999999999999999E-4</v>
          </cell>
          <cell r="BB76">
            <v>4.2999999999999999E-4</v>
          </cell>
          <cell r="BC76">
            <v>4.2999999999999999E-4</v>
          </cell>
          <cell r="BD76">
            <v>4.2999999999999999E-4</v>
          </cell>
          <cell r="BE76">
            <v>3.6900000000000002E-4</v>
          </cell>
          <cell r="BF76">
            <v>3.6900000000000002E-4</v>
          </cell>
          <cell r="BG76">
            <v>3.6900000000000002E-4</v>
          </cell>
          <cell r="BH76">
            <v>3.6900000000000002E-4</v>
          </cell>
          <cell r="BI76">
            <v>3.6900000000000002E-4</v>
          </cell>
          <cell r="BJ76">
            <v>2.8899999999999998E-4</v>
          </cell>
          <cell r="BK76">
            <v>2.8899999999999998E-4</v>
          </cell>
          <cell r="BL76">
            <v>2.8899999999999998E-4</v>
          </cell>
          <cell r="BM76">
            <v>2.8899999999999998E-4</v>
          </cell>
          <cell r="BN76">
            <v>2.8899999999999998E-4</v>
          </cell>
          <cell r="BO76">
            <v>2.3499999999999999E-4</v>
          </cell>
          <cell r="BP76">
            <v>2.3499999999999999E-4</v>
          </cell>
          <cell r="BQ76">
            <v>2.3499999999999999E-4</v>
          </cell>
          <cell r="BR76">
            <v>2.3499999999999999E-4</v>
          </cell>
          <cell r="BS76">
            <v>2.3499999999999999E-4</v>
          </cell>
          <cell r="BT76">
            <v>1.8900000000000001E-4</v>
          </cell>
          <cell r="BU76">
            <v>1.8900000000000001E-4</v>
          </cell>
          <cell r="BV76">
            <v>1.8900000000000001E-4</v>
          </cell>
          <cell r="BW76">
            <v>1.8900000000000001E-4</v>
          </cell>
          <cell r="BX76">
            <v>1.8900000000000001E-4</v>
          </cell>
          <cell r="BY76">
            <v>1.5100000000000001E-4</v>
          </cell>
          <cell r="BZ76">
            <v>1.5100000000000001E-4</v>
          </cell>
          <cell r="CA76">
            <v>1.5100000000000001E-4</v>
          </cell>
          <cell r="CB76">
            <v>1.5100000000000001E-4</v>
          </cell>
          <cell r="CC76">
            <v>1.5100000000000001E-4</v>
          </cell>
          <cell r="CD76">
            <v>1.5100000000000001E-4</v>
          </cell>
          <cell r="CE76">
            <v>1.5100000000000001E-4</v>
          </cell>
          <cell r="CF76">
            <v>1.5100000000000001E-4</v>
          </cell>
          <cell r="CG76">
            <v>1.5100000000000001E-4</v>
          </cell>
          <cell r="CH76">
            <v>1.5100000000000001E-4</v>
          </cell>
          <cell r="CI76">
            <v>1.5100000000000001E-4</v>
          </cell>
          <cell r="CJ76">
            <v>1.5100000000000001E-4</v>
          </cell>
          <cell r="CK76">
            <v>1.5100000000000001E-4</v>
          </cell>
          <cell r="CL76">
            <v>1.5100000000000001E-4</v>
          </cell>
          <cell r="CM76">
            <v>1.5100000000000001E-4</v>
          </cell>
          <cell r="CN76">
            <v>1.5100000000000001E-4</v>
          </cell>
          <cell r="CO76">
            <v>1.5100000000000001E-4</v>
          </cell>
          <cell r="CP76">
            <v>1.5100000000000001E-4</v>
          </cell>
          <cell r="CQ76">
            <v>1.5100000000000001E-4</v>
          </cell>
          <cell r="CR76">
            <v>1.5100000000000001E-4</v>
          </cell>
          <cell r="CS76">
            <v>1.5100000000000001E-4</v>
          </cell>
          <cell r="CT76">
            <v>1.5100000000000001E-4</v>
          </cell>
          <cell r="CU76">
            <v>1.5100000000000001E-4</v>
          </cell>
          <cell r="CV76">
            <v>1.5100000000000001E-4</v>
          </cell>
          <cell r="CW76">
            <v>1.5100000000000001E-4</v>
          </cell>
        </row>
        <row r="77">
          <cell r="A77" t="str">
            <v>ICELAND</v>
          </cell>
          <cell r="B77" t="e">
            <v>#VALUE!</v>
          </cell>
          <cell r="C77" t="e">
            <v>#VALUE!</v>
          </cell>
          <cell r="D77" t="e">
            <v>#VALUE!</v>
          </cell>
          <cell r="E77" t="e">
            <v>#VALUE!</v>
          </cell>
          <cell r="F77" t="e">
            <v>#VALUE!</v>
          </cell>
          <cell r="G77" t="e">
            <v>#VALUE!</v>
          </cell>
          <cell r="H77" t="e">
            <v>#VALUE!</v>
          </cell>
          <cell r="I77" t="e">
            <v>#VALUE!</v>
          </cell>
          <cell r="J77" t="e">
            <v>#VALUE!</v>
          </cell>
          <cell r="K77" t="e">
            <v>#VALUE!</v>
          </cell>
          <cell r="L77" t="e">
            <v>#VALUE!</v>
          </cell>
          <cell r="M77" t="e">
            <v>#VALUE!</v>
          </cell>
          <cell r="N77" t="e">
            <v>#VALUE!</v>
          </cell>
          <cell r="O77" t="e">
            <v>#VALUE!</v>
          </cell>
          <cell r="P77" t="e">
            <v>#VALUE!</v>
          </cell>
          <cell r="Q77">
            <v>1.0399999999999999E-4</v>
          </cell>
          <cell r="R77">
            <v>1.0399999999999999E-4</v>
          </cell>
          <cell r="S77">
            <v>1.0399999999999999E-4</v>
          </cell>
          <cell r="T77">
            <v>1.0399999999999999E-4</v>
          </cell>
          <cell r="U77">
            <v>1.0399999999999999E-4</v>
          </cell>
          <cell r="V77">
            <v>1.0399999999999999E-4</v>
          </cell>
          <cell r="W77">
            <v>1.0399999999999999E-4</v>
          </cell>
          <cell r="X77">
            <v>1.0399999999999999E-4</v>
          </cell>
          <cell r="Y77">
            <v>1.0399999999999999E-4</v>
          </cell>
          <cell r="Z77">
            <v>1.0399999999999999E-4</v>
          </cell>
          <cell r="AA77">
            <v>1.0399999999999999E-4</v>
          </cell>
          <cell r="AB77">
            <v>1.0399999999999999E-4</v>
          </cell>
          <cell r="AC77">
            <v>1.0399999999999999E-4</v>
          </cell>
          <cell r="AD77">
            <v>1.0399999999999999E-4</v>
          </cell>
          <cell r="AE77">
            <v>1.0399999999999999E-4</v>
          </cell>
          <cell r="AF77">
            <v>1.0399999999999999E-4</v>
          </cell>
          <cell r="AG77">
            <v>1.0399999999999999E-4</v>
          </cell>
          <cell r="AH77">
            <v>1.0399999999999999E-4</v>
          </cell>
          <cell r="AI77">
            <v>1.0399999999999999E-4</v>
          </cell>
          <cell r="AJ77">
            <v>1.0399999999999999E-4</v>
          </cell>
          <cell r="AK77">
            <v>1.0399999999999999E-4</v>
          </cell>
          <cell r="AL77">
            <v>1.0399999999999999E-4</v>
          </cell>
          <cell r="AM77">
            <v>1.0399999999999999E-4</v>
          </cell>
          <cell r="AN77">
            <v>1.0399999999999999E-4</v>
          </cell>
          <cell r="AO77">
            <v>1.0399999999999999E-4</v>
          </cell>
          <cell r="AP77">
            <v>1.8900000000000001E-4</v>
          </cell>
          <cell r="AQ77">
            <v>1.8900000000000001E-4</v>
          </cell>
          <cell r="AR77">
            <v>1.8900000000000001E-4</v>
          </cell>
          <cell r="AS77">
            <v>1.8900000000000001E-4</v>
          </cell>
          <cell r="AT77">
            <v>1.8900000000000001E-4</v>
          </cell>
          <cell r="AU77">
            <v>1.8200000000000001E-4</v>
          </cell>
          <cell r="AV77">
            <v>1.8200000000000001E-4</v>
          </cell>
          <cell r="AW77">
            <v>1.8200000000000001E-4</v>
          </cell>
          <cell r="AX77">
            <v>1.8200000000000001E-4</v>
          </cell>
          <cell r="AY77">
            <v>1.8200000000000001E-4</v>
          </cell>
          <cell r="AZ77">
            <v>9.2E-5</v>
          </cell>
          <cell r="BA77">
            <v>9.2E-5</v>
          </cell>
          <cell r="BB77">
            <v>9.2E-5</v>
          </cell>
          <cell r="BC77">
            <v>9.2E-5</v>
          </cell>
          <cell r="BD77">
            <v>9.2E-5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0</v>
          </cell>
          <cell r="BR77">
            <v>0</v>
          </cell>
          <cell r="BS77">
            <v>0</v>
          </cell>
          <cell r="BT77" t="e">
            <v>#VALUE!</v>
          </cell>
          <cell r="BU77" t="e">
            <v>#VALUE!</v>
          </cell>
          <cell r="BV77" t="e">
            <v>#VALUE!</v>
          </cell>
          <cell r="BW77" t="e">
            <v>#VALUE!</v>
          </cell>
          <cell r="BX77" t="e">
            <v>#VALUE!</v>
          </cell>
          <cell r="BY77" t="e">
            <v>#VALUE!</v>
          </cell>
          <cell r="BZ77" t="e">
            <v>#VALUE!</v>
          </cell>
          <cell r="CA77" t="e">
            <v>#VALUE!</v>
          </cell>
          <cell r="CB77" t="e">
            <v>#VALUE!</v>
          </cell>
          <cell r="CC77" t="e">
            <v>#VALUE!</v>
          </cell>
          <cell r="CD77" t="e">
            <v>#VALUE!</v>
          </cell>
          <cell r="CE77" t="e">
            <v>#VALUE!</v>
          </cell>
          <cell r="CF77" t="e">
            <v>#VALUE!</v>
          </cell>
          <cell r="CG77" t="e">
            <v>#VALUE!</v>
          </cell>
          <cell r="CH77" t="e">
            <v>#VALUE!</v>
          </cell>
          <cell r="CI77" t="e">
            <v>#VALUE!</v>
          </cell>
          <cell r="CJ77" t="e">
            <v>#VALUE!</v>
          </cell>
          <cell r="CK77" t="e">
            <v>#VALUE!</v>
          </cell>
          <cell r="CL77" t="e">
            <v>#VALUE!</v>
          </cell>
          <cell r="CM77" t="e">
            <v>#VALUE!</v>
          </cell>
          <cell r="CN77" t="e">
            <v>#VALUE!</v>
          </cell>
          <cell r="CO77" t="e">
            <v>#VALUE!</v>
          </cell>
          <cell r="CP77" t="e">
            <v>#VALUE!</v>
          </cell>
          <cell r="CQ77" t="e">
            <v>#VALUE!</v>
          </cell>
          <cell r="CR77" t="e">
            <v>#VALUE!</v>
          </cell>
          <cell r="CS77" t="e">
            <v>#VALUE!</v>
          </cell>
          <cell r="CT77" t="e">
            <v>#VALUE!</v>
          </cell>
          <cell r="CU77" t="e">
            <v>#VALUE!</v>
          </cell>
          <cell r="CV77" t="e">
            <v>#VALUE!</v>
          </cell>
          <cell r="CW77" t="e">
            <v>#VALUE!</v>
          </cell>
        </row>
        <row r="78">
          <cell r="A78" t="str">
            <v>INDIA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7.3999999999999996E-5</v>
          </cell>
          <cell r="R78">
            <v>7.3999999999999996E-5</v>
          </cell>
          <cell r="S78">
            <v>7.3999999999999996E-5</v>
          </cell>
          <cell r="T78">
            <v>7.3999999999999996E-5</v>
          </cell>
          <cell r="U78">
            <v>7.3999999999999996E-5</v>
          </cell>
          <cell r="V78">
            <v>7.3999999999999996E-5</v>
          </cell>
          <cell r="W78">
            <v>7.3999999999999996E-5</v>
          </cell>
          <cell r="X78">
            <v>7.3999999999999996E-5</v>
          </cell>
          <cell r="Y78">
            <v>7.3999999999999996E-5</v>
          </cell>
          <cell r="Z78">
            <v>7.3999999999999996E-5</v>
          </cell>
          <cell r="AA78">
            <v>7.3999999999999996E-5</v>
          </cell>
          <cell r="AB78">
            <v>7.3999999999999996E-5</v>
          </cell>
          <cell r="AC78">
            <v>7.3999999999999996E-5</v>
          </cell>
          <cell r="AD78">
            <v>7.3999999999999996E-5</v>
          </cell>
          <cell r="AE78">
            <v>7.3999999999999996E-5</v>
          </cell>
          <cell r="AF78">
            <v>7.3999999999999996E-5</v>
          </cell>
          <cell r="AG78">
            <v>7.3999999999999996E-5</v>
          </cell>
          <cell r="AH78">
            <v>7.3999999999999996E-5</v>
          </cell>
          <cell r="AI78">
            <v>7.3999999999999996E-5</v>
          </cell>
          <cell r="AJ78">
            <v>7.3999999999999996E-5</v>
          </cell>
          <cell r="AK78">
            <v>7.3999999999999996E-5</v>
          </cell>
          <cell r="AL78">
            <v>7.3999999999999996E-5</v>
          </cell>
          <cell r="AM78">
            <v>7.3999999999999996E-5</v>
          </cell>
          <cell r="AN78">
            <v>7.3999999999999996E-5</v>
          </cell>
          <cell r="AO78">
            <v>7.3999999999999996E-5</v>
          </cell>
          <cell r="AP78">
            <v>4.1899999999999999E-4</v>
          </cell>
          <cell r="AQ78">
            <v>4.1899999999999999E-4</v>
          </cell>
          <cell r="AR78">
            <v>4.1899999999999999E-4</v>
          </cell>
          <cell r="AS78">
            <v>4.1899999999999999E-4</v>
          </cell>
          <cell r="AT78">
            <v>4.1899999999999999E-4</v>
          </cell>
          <cell r="AU78">
            <v>6.0400000000000004E-4</v>
          </cell>
          <cell r="AV78">
            <v>6.0400000000000004E-4</v>
          </cell>
          <cell r="AW78">
            <v>6.0400000000000004E-4</v>
          </cell>
          <cell r="AX78">
            <v>6.0400000000000004E-4</v>
          </cell>
          <cell r="AY78">
            <v>6.0400000000000004E-4</v>
          </cell>
          <cell r="AZ78">
            <v>7.3999999999999999E-4</v>
          </cell>
          <cell r="BA78">
            <v>7.3999999999999999E-4</v>
          </cell>
          <cell r="BB78">
            <v>7.3999999999999999E-4</v>
          </cell>
          <cell r="BC78">
            <v>7.3999999999999999E-4</v>
          </cell>
          <cell r="BD78">
            <v>7.3999999999999999E-4</v>
          </cell>
          <cell r="BE78">
            <v>7.8600000000000002E-4</v>
          </cell>
          <cell r="BF78">
            <v>7.8600000000000002E-4</v>
          </cell>
          <cell r="BG78">
            <v>7.8600000000000002E-4</v>
          </cell>
          <cell r="BH78">
            <v>7.8600000000000002E-4</v>
          </cell>
          <cell r="BI78">
            <v>7.8600000000000002E-4</v>
          </cell>
          <cell r="BJ78">
            <v>7.3499999999999998E-4</v>
          </cell>
          <cell r="BK78">
            <v>7.3499999999999998E-4</v>
          </cell>
          <cell r="BL78">
            <v>7.3499999999999998E-4</v>
          </cell>
          <cell r="BM78">
            <v>7.3499999999999998E-4</v>
          </cell>
          <cell r="BN78">
            <v>7.3499999999999998E-4</v>
          </cell>
          <cell r="BO78">
            <v>6.3400000000000001E-4</v>
          </cell>
          <cell r="BP78">
            <v>6.3400000000000001E-4</v>
          </cell>
          <cell r="BQ78">
            <v>6.3400000000000001E-4</v>
          </cell>
          <cell r="BR78">
            <v>6.3400000000000001E-4</v>
          </cell>
          <cell r="BS78">
            <v>6.3400000000000001E-4</v>
          </cell>
          <cell r="BT78">
            <v>4.6999999999999999E-4</v>
          </cell>
          <cell r="BU78">
            <v>4.6999999999999999E-4</v>
          </cell>
          <cell r="BV78">
            <v>4.6999999999999999E-4</v>
          </cell>
          <cell r="BW78">
            <v>4.6999999999999999E-4</v>
          </cell>
          <cell r="BX78">
            <v>4.6999999999999999E-4</v>
          </cell>
          <cell r="BY78">
            <v>2.4699999999999999E-4</v>
          </cell>
          <cell r="BZ78">
            <v>2.4699999999999999E-4</v>
          </cell>
          <cell r="CA78">
            <v>2.4699999999999999E-4</v>
          </cell>
          <cell r="CB78">
            <v>2.4699999999999999E-4</v>
          </cell>
          <cell r="CC78">
            <v>2.4699999999999999E-4</v>
          </cell>
          <cell r="CD78">
            <v>2.4699999999999999E-4</v>
          </cell>
          <cell r="CE78">
            <v>2.4699999999999999E-4</v>
          </cell>
          <cell r="CF78">
            <v>2.4699999999999999E-4</v>
          </cell>
          <cell r="CG78">
            <v>2.4699999999999999E-4</v>
          </cell>
          <cell r="CH78">
            <v>2.4699999999999999E-4</v>
          </cell>
          <cell r="CI78">
            <v>2.4699999999999999E-4</v>
          </cell>
          <cell r="CJ78">
            <v>2.4699999999999999E-4</v>
          </cell>
          <cell r="CK78">
            <v>2.4699999999999999E-4</v>
          </cell>
          <cell r="CL78">
            <v>2.4699999999999999E-4</v>
          </cell>
          <cell r="CM78">
            <v>2.4699999999999999E-4</v>
          </cell>
          <cell r="CN78">
            <v>2.4699999999999999E-4</v>
          </cell>
          <cell r="CO78">
            <v>2.4699999999999999E-4</v>
          </cell>
          <cell r="CP78">
            <v>2.4699999999999999E-4</v>
          </cell>
          <cell r="CQ78">
            <v>2.4699999999999999E-4</v>
          </cell>
          <cell r="CR78">
            <v>2.4699999999999999E-4</v>
          </cell>
          <cell r="CS78">
            <v>2.4699999999999999E-4</v>
          </cell>
          <cell r="CT78">
            <v>2.4699999999999999E-4</v>
          </cell>
          <cell r="CU78">
            <v>2.4699999999999999E-4</v>
          </cell>
          <cell r="CV78">
            <v>2.4699999999999999E-4</v>
          </cell>
          <cell r="CW78">
            <v>2.4699999999999999E-4</v>
          </cell>
        </row>
        <row r="79">
          <cell r="A79" t="str">
            <v>INDONESIA</v>
          </cell>
          <cell r="B79" t="e">
            <v>#VALUE!</v>
          </cell>
          <cell r="C79" t="e">
            <v>#VALUE!</v>
          </cell>
          <cell r="D79" t="e">
            <v>#VALUE!</v>
          </cell>
          <cell r="E79" t="e">
            <v>#VALUE!</v>
          </cell>
          <cell r="F79" t="e">
            <v>#VALUE!</v>
          </cell>
          <cell r="G79" t="e">
            <v>#VALUE!</v>
          </cell>
          <cell r="H79" t="e">
            <v>#VALUE!</v>
          </cell>
          <cell r="I79" t="e">
            <v>#VALUE!</v>
          </cell>
          <cell r="J79" t="e">
            <v>#VALUE!</v>
          </cell>
          <cell r="K79" t="e">
            <v>#VALUE!</v>
          </cell>
          <cell r="L79" t="e">
            <v>#VALUE!</v>
          </cell>
          <cell r="M79" t="e">
            <v>#VALUE!</v>
          </cell>
          <cell r="N79" t="e">
            <v>#VALUE!</v>
          </cell>
          <cell r="O79" t="e">
            <v>#VALUE!</v>
          </cell>
          <cell r="P79" t="e">
            <v>#VALUE!</v>
          </cell>
          <cell r="Q79">
            <v>5.1999999999999997E-5</v>
          </cell>
          <cell r="R79">
            <v>5.1999999999999997E-5</v>
          </cell>
          <cell r="S79">
            <v>5.1999999999999997E-5</v>
          </cell>
          <cell r="T79">
            <v>5.1999999999999997E-5</v>
          </cell>
          <cell r="U79">
            <v>5.1999999999999997E-5</v>
          </cell>
          <cell r="V79">
            <v>5.1999999999999997E-5</v>
          </cell>
          <cell r="W79">
            <v>5.1999999999999997E-5</v>
          </cell>
          <cell r="X79">
            <v>5.1999999999999997E-5</v>
          </cell>
          <cell r="Y79">
            <v>5.1999999999999997E-5</v>
          </cell>
          <cell r="Z79">
            <v>5.1999999999999997E-5</v>
          </cell>
          <cell r="AA79">
            <v>5.1999999999999997E-5</v>
          </cell>
          <cell r="AB79">
            <v>5.1999999999999997E-5</v>
          </cell>
          <cell r="AC79">
            <v>5.1999999999999997E-5</v>
          </cell>
          <cell r="AD79">
            <v>5.1999999999999997E-5</v>
          </cell>
          <cell r="AE79">
            <v>5.1999999999999997E-5</v>
          </cell>
          <cell r="AF79">
            <v>5.1999999999999997E-5</v>
          </cell>
          <cell r="AG79">
            <v>5.1999999999999997E-5</v>
          </cell>
          <cell r="AH79">
            <v>5.1999999999999997E-5</v>
          </cell>
          <cell r="AI79">
            <v>5.1999999999999997E-5</v>
          </cell>
          <cell r="AJ79">
            <v>5.1999999999999997E-5</v>
          </cell>
          <cell r="AK79">
            <v>5.1999999999999997E-5</v>
          </cell>
          <cell r="AL79">
            <v>5.1999999999999997E-5</v>
          </cell>
          <cell r="AM79">
            <v>5.1999999999999997E-5</v>
          </cell>
          <cell r="AN79">
            <v>5.1999999999999997E-5</v>
          </cell>
          <cell r="AO79">
            <v>5.1999999999999997E-5</v>
          </cell>
          <cell r="AP79">
            <v>3.0400000000000002E-4</v>
          </cell>
          <cell r="AQ79">
            <v>3.0400000000000002E-4</v>
          </cell>
          <cell r="AR79">
            <v>3.0400000000000002E-4</v>
          </cell>
          <cell r="AS79">
            <v>3.0400000000000002E-4</v>
          </cell>
          <cell r="AT79">
            <v>3.0400000000000002E-4</v>
          </cell>
          <cell r="AU79">
            <v>4.3899999999999999E-4</v>
          </cell>
          <cell r="AV79">
            <v>4.3899999999999999E-4</v>
          </cell>
          <cell r="AW79">
            <v>4.3899999999999999E-4</v>
          </cell>
          <cell r="AX79">
            <v>4.3899999999999999E-4</v>
          </cell>
          <cell r="AY79">
            <v>4.3899999999999999E-4</v>
          </cell>
          <cell r="AZ79">
            <v>5.2300000000000003E-4</v>
          </cell>
          <cell r="BA79">
            <v>5.2300000000000003E-4</v>
          </cell>
          <cell r="BB79">
            <v>5.2300000000000003E-4</v>
          </cell>
          <cell r="BC79">
            <v>5.2300000000000003E-4</v>
          </cell>
          <cell r="BD79">
            <v>5.2300000000000003E-4</v>
          </cell>
          <cell r="BE79">
            <v>5.6099999999999998E-4</v>
          </cell>
          <cell r="BF79">
            <v>5.6099999999999998E-4</v>
          </cell>
          <cell r="BG79">
            <v>5.6099999999999998E-4</v>
          </cell>
          <cell r="BH79">
            <v>5.6099999999999998E-4</v>
          </cell>
          <cell r="BI79">
            <v>5.6099999999999998E-4</v>
          </cell>
          <cell r="BJ79">
            <v>5.8299999999999997E-4</v>
          </cell>
          <cell r="BK79">
            <v>5.8299999999999997E-4</v>
          </cell>
          <cell r="BL79">
            <v>5.8299999999999997E-4</v>
          </cell>
          <cell r="BM79">
            <v>5.8299999999999997E-4</v>
          </cell>
          <cell r="BN79">
            <v>5.8299999999999997E-4</v>
          </cell>
          <cell r="BO79">
            <v>5.7300000000000005E-4</v>
          </cell>
          <cell r="BP79">
            <v>5.7300000000000005E-4</v>
          </cell>
          <cell r="BQ79">
            <v>5.7300000000000005E-4</v>
          </cell>
          <cell r="BR79">
            <v>5.7300000000000005E-4</v>
          </cell>
          <cell r="BS79">
            <v>5.7300000000000005E-4</v>
          </cell>
          <cell r="BT79">
            <v>5.3300000000000005E-4</v>
          </cell>
          <cell r="BU79">
            <v>5.3300000000000005E-4</v>
          </cell>
          <cell r="BV79">
            <v>5.3300000000000005E-4</v>
          </cell>
          <cell r="BW79">
            <v>5.3300000000000005E-4</v>
          </cell>
          <cell r="BX79">
            <v>5.3300000000000005E-4</v>
          </cell>
          <cell r="BY79">
            <v>4.64E-4</v>
          </cell>
          <cell r="BZ79">
            <v>4.64E-4</v>
          </cell>
          <cell r="CA79">
            <v>4.64E-4</v>
          </cell>
          <cell r="CB79">
            <v>4.64E-4</v>
          </cell>
          <cell r="CC79">
            <v>4.64E-4</v>
          </cell>
          <cell r="CD79">
            <v>4.64E-4</v>
          </cell>
          <cell r="CE79">
            <v>4.64E-4</v>
          </cell>
          <cell r="CF79">
            <v>4.64E-4</v>
          </cell>
          <cell r="CG79">
            <v>4.64E-4</v>
          </cell>
          <cell r="CH79">
            <v>4.64E-4</v>
          </cell>
          <cell r="CI79">
            <v>4.64E-4</v>
          </cell>
          <cell r="CJ79">
            <v>4.64E-4</v>
          </cell>
          <cell r="CK79">
            <v>4.64E-4</v>
          </cell>
          <cell r="CL79">
            <v>4.64E-4</v>
          </cell>
          <cell r="CM79">
            <v>4.64E-4</v>
          </cell>
          <cell r="CN79">
            <v>4.64E-4</v>
          </cell>
          <cell r="CO79">
            <v>4.64E-4</v>
          </cell>
          <cell r="CP79">
            <v>4.64E-4</v>
          </cell>
          <cell r="CQ79">
            <v>4.64E-4</v>
          </cell>
          <cell r="CR79">
            <v>4.64E-4</v>
          </cell>
          <cell r="CS79">
            <v>4.64E-4</v>
          </cell>
          <cell r="CT79">
            <v>4.64E-4</v>
          </cell>
          <cell r="CU79">
            <v>4.64E-4</v>
          </cell>
          <cell r="CV79">
            <v>4.64E-4</v>
          </cell>
          <cell r="CW79">
            <v>4.64E-4</v>
          </cell>
        </row>
        <row r="80">
          <cell r="A80" t="str">
            <v>IRAN, ISLAMIC REPUBLIC OF</v>
          </cell>
          <cell r="B80" t="e">
            <v>#VALUE!</v>
          </cell>
          <cell r="C80" t="e">
            <v>#VALUE!</v>
          </cell>
          <cell r="D80" t="e">
            <v>#VALUE!</v>
          </cell>
          <cell r="E80" t="e">
            <v>#VALUE!</v>
          </cell>
          <cell r="F80" t="e">
            <v>#VALUE!</v>
          </cell>
          <cell r="G80" t="e">
            <v>#VALUE!</v>
          </cell>
          <cell r="H80" t="e">
            <v>#VALUE!</v>
          </cell>
          <cell r="I80" t="e">
            <v>#VALUE!</v>
          </cell>
          <cell r="J80" t="e">
            <v>#VALUE!</v>
          </cell>
          <cell r="K80" t="e">
            <v>#VALUE!</v>
          </cell>
          <cell r="L80" t="e">
            <v>#VALUE!</v>
          </cell>
          <cell r="M80" t="e">
            <v>#VALUE!</v>
          </cell>
          <cell r="N80" t="e">
            <v>#VALUE!</v>
          </cell>
          <cell r="O80" t="e">
            <v>#VALUE!</v>
          </cell>
          <cell r="P80" t="e">
            <v>#VALUE!</v>
          </cell>
          <cell r="Q80">
            <v>6.9999999999999999E-6</v>
          </cell>
          <cell r="R80">
            <v>6.9999999999999999E-6</v>
          </cell>
          <cell r="S80">
            <v>6.9999999999999999E-6</v>
          </cell>
          <cell r="T80">
            <v>6.9999999999999999E-6</v>
          </cell>
          <cell r="U80">
            <v>6.9999999999999999E-6</v>
          </cell>
          <cell r="V80">
            <v>6.9999999999999999E-6</v>
          </cell>
          <cell r="W80">
            <v>6.9999999999999999E-6</v>
          </cell>
          <cell r="X80">
            <v>6.9999999999999999E-6</v>
          </cell>
          <cell r="Y80">
            <v>6.9999999999999999E-6</v>
          </cell>
          <cell r="Z80">
            <v>6.9999999999999999E-6</v>
          </cell>
          <cell r="AA80">
            <v>6.9999999999999999E-6</v>
          </cell>
          <cell r="AB80">
            <v>6.9999999999999999E-6</v>
          </cell>
          <cell r="AC80">
            <v>6.9999999999999999E-6</v>
          </cell>
          <cell r="AD80">
            <v>6.9999999999999999E-6</v>
          </cell>
          <cell r="AE80">
            <v>6.9999999999999999E-6</v>
          </cell>
          <cell r="AF80">
            <v>6.9999999999999999E-6</v>
          </cell>
          <cell r="AG80">
            <v>6.9999999999999999E-6</v>
          </cell>
          <cell r="AH80">
            <v>6.9999999999999999E-6</v>
          </cell>
          <cell r="AI80">
            <v>6.9999999999999999E-6</v>
          </cell>
          <cell r="AJ80">
            <v>6.9999999999999999E-6</v>
          </cell>
          <cell r="AK80">
            <v>6.9999999999999999E-6</v>
          </cell>
          <cell r="AL80">
            <v>6.9999999999999999E-6</v>
          </cell>
          <cell r="AM80">
            <v>6.9999999999999999E-6</v>
          </cell>
          <cell r="AN80">
            <v>6.9999999999999999E-6</v>
          </cell>
          <cell r="AO80">
            <v>6.9999999999999999E-6</v>
          </cell>
          <cell r="AP80">
            <v>4.6E-5</v>
          </cell>
          <cell r="AQ80">
            <v>4.6E-5</v>
          </cell>
          <cell r="AR80">
            <v>4.6E-5</v>
          </cell>
          <cell r="AS80">
            <v>4.6E-5</v>
          </cell>
          <cell r="AT80">
            <v>4.6E-5</v>
          </cell>
          <cell r="AU80">
            <v>6.9999999999999994E-5</v>
          </cell>
          <cell r="AV80">
            <v>6.9999999999999994E-5</v>
          </cell>
          <cell r="AW80">
            <v>6.9999999999999994E-5</v>
          </cell>
          <cell r="AX80">
            <v>6.9999999999999994E-5</v>
          </cell>
          <cell r="AY80">
            <v>6.9999999999999994E-5</v>
          </cell>
          <cell r="AZ80">
            <v>8.7000000000000001E-5</v>
          </cell>
          <cell r="BA80">
            <v>8.7000000000000001E-5</v>
          </cell>
          <cell r="BB80">
            <v>8.7000000000000001E-5</v>
          </cell>
          <cell r="BC80">
            <v>8.7000000000000001E-5</v>
          </cell>
          <cell r="BD80">
            <v>8.7000000000000001E-5</v>
          </cell>
          <cell r="BE80">
            <v>8.5000000000000006E-5</v>
          </cell>
          <cell r="BF80">
            <v>8.5000000000000006E-5</v>
          </cell>
          <cell r="BG80">
            <v>8.5000000000000006E-5</v>
          </cell>
          <cell r="BH80">
            <v>8.5000000000000006E-5</v>
          </cell>
          <cell r="BI80">
            <v>8.5000000000000006E-5</v>
          </cell>
          <cell r="BJ80">
            <v>7.7000000000000001E-5</v>
          </cell>
          <cell r="BK80">
            <v>7.7000000000000001E-5</v>
          </cell>
          <cell r="BL80">
            <v>7.7000000000000001E-5</v>
          </cell>
          <cell r="BM80">
            <v>7.7000000000000001E-5</v>
          </cell>
          <cell r="BN80">
            <v>7.7000000000000001E-5</v>
          </cell>
          <cell r="BO80">
            <v>1.06E-4</v>
          </cell>
          <cell r="BP80">
            <v>1.06E-4</v>
          </cell>
          <cell r="BQ80">
            <v>1.06E-4</v>
          </cell>
          <cell r="BR80">
            <v>1.06E-4</v>
          </cell>
          <cell r="BS80">
            <v>1.06E-4</v>
          </cell>
          <cell r="BT80">
            <v>1.15E-4</v>
          </cell>
          <cell r="BU80">
            <v>1.15E-4</v>
          </cell>
          <cell r="BV80">
            <v>1.15E-4</v>
          </cell>
          <cell r="BW80">
            <v>1.15E-4</v>
          </cell>
          <cell r="BX80">
            <v>1.15E-4</v>
          </cell>
          <cell r="BY80">
            <v>1.0900000000000001E-4</v>
          </cell>
          <cell r="BZ80">
            <v>1.0900000000000001E-4</v>
          </cell>
          <cell r="CA80">
            <v>1.0900000000000001E-4</v>
          </cell>
          <cell r="CB80">
            <v>1.0900000000000001E-4</v>
          </cell>
          <cell r="CC80">
            <v>1.0900000000000001E-4</v>
          </cell>
          <cell r="CD80">
            <v>1.0900000000000001E-4</v>
          </cell>
          <cell r="CE80">
            <v>1.0900000000000001E-4</v>
          </cell>
          <cell r="CF80">
            <v>1.0900000000000001E-4</v>
          </cell>
          <cell r="CG80">
            <v>1.0900000000000001E-4</v>
          </cell>
          <cell r="CH80">
            <v>1.0900000000000001E-4</v>
          </cell>
          <cell r="CI80">
            <v>1.0900000000000001E-4</v>
          </cell>
          <cell r="CJ80">
            <v>1.0900000000000001E-4</v>
          </cell>
          <cell r="CK80">
            <v>1.0900000000000001E-4</v>
          </cell>
          <cell r="CL80">
            <v>1.0900000000000001E-4</v>
          </cell>
          <cell r="CM80">
            <v>1.0900000000000001E-4</v>
          </cell>
          <cell r="CN80">
            <v>1.0900000000000001E-4</v>
          </cell>
          <cell r="CO80">
            <v>1.0900000000000001E-4</v>
          </cell>
          <cell r="CP80">
            <v>1.0900000000000001E-4</v>
          </cell>
          <cell r="CQ80">
            <v>1.0900000000000001E-4</v>
          </cell>
          <cell r="CR80">
            <v>1.0900000000000001E-4</v>
          </cell>
          <cell r="CS80">
            <v>1.0900000000000001E-4</v>
          </cell>
          <cell r="CT80">
            <v>1.0900000000000001E-4</v>
          </cell>
          <cell r="CU80">
            <v>1.0900000000000001E-4</v>
          </cell>
          <cell r="CV80">
            <v>1.0900000000000001E-4</v>
          </cell>
          <cell r="CW80">
            <v>1.0900000000000001E-4</v>
          </cell>
        </row>
        <row r="81">
          <cell r="A81" t="str">
            <v>IRAQ</v>
          </cell>
          <cell r="B81" t="e">
            <v>#VALUE!</v>
          </cell>
          <cell r="C81" t="e">
            <v>#VALUE!</v>
          </cell>
          <cell r="D81" t="e">
            <v>#VALUE!</v>
          </cell>
          <cell r="E81" t="e">
            <v>#VALUE!</v>
          </cell>
          <cell r="F81" t="e">
            <v>#VALUE!</v>
          </cell>
          <cell r="G81" t="e">
            <v>#VALUE!</v>
          </cell>
          <cell r="H81" t="e">
            <v>#VALUE!</v>
          </cell>
          <cell r="I81" t="e">
            <v>#VALUE!</v>
          </cell>
          <cell r="J81" t="e">
            <v>#VALUE!</v>
          </cell>
          <cell r="K81" t="e">
            <v>#VALUE!</v>
          </cell>
          <cell r="L81" t="e">
            <v>#VALUE!</v>
          </cell>
          <cell r="M81" t="e">
            <v>#VALUE!</v>
          </cell>
          <cell r="N81" t="e">
            <v>#VALUE!</v>
          </cell>
          <cell r="O81" t="e">
            <v>#VALUE!</v>
          </cell>
          <cell r="P81" t="e">
            <v>#VALUE!</v>
          </cell>
          <cell r="Q81">
            <v>6.9999999999999999E-6</v>
          </cell>
          <cell r="R81">
            <v>6.9999999999999999E-6</v>
          </cell>
          <cell r="S81">
            <v>6.9999999999999999E-6</v>
          </cell>
          <cell r="T81">
            <v>6.9999999999999999E-6</v>
          </cell>
          <cell r="U81">
            <v>6.9999999999999999E-6</v>
          </cell>
          <cell r="V81">
            <v>6.9999999999999999E-6</v>
          </cell>
          <cell r="W81">
            <v>6.9999999999999999E-6</v>
          </cell>
          <cell r="X81">
            <v>6.9999999999999999E-6</v>
          </cell>
          <cell r="Y81">
            <v>6.9999999999999999E-6</v>
          </cell>
          <cell r="Z81">
            <v>6.9999999999999999E-6</v>
          </cell>
          <cell r="AA81">
            <v>6.9999999999999999E-6</v>
          </cell>
          <cell r="AB81">
            <v>6.9999999999999999E-6</v>
          </cell>
          <cell r="AC81">
            <v>6.9999999999999999E-6</v>
          </cell>
          <cell r="AD81">
            <v>6.9999999999999999E-6</v>
          </cell>
          <cell r="AE81">
            <v>6.9999999999999999E-6</v>
          </cell>
          <cell r="AF81">
            <v>6.9999999999999999E-6</v>
          </cell>
          <cell r="AG81">
            <v>6.9999999999999999E-6</v>
          </cell>
          <cell r="AH81">
            <v>6.9999999999999999E-6</v>
          </cell>
          <cell r="AI81">
            <v>6.9999999999999999E-6</v>
          </cell>
          <cell r="AJ81">
            <v>6.9999999999999999E-6</v>
          </cell>
          <cell r="AK81">
            <v>6.9999999999999999E-6</v>
          </cell>
          <cell r="AL81">
            <v>6.9999999999999999E-6</v>
          </cell>
          <cell r="AM81">
            <v>6.9999999999999999E-6</v>
          </cell>
          <cell r="AN81">
            <v>6.9999999999999999E-6</v>
          </cell>
          <cell r="AO81">
            <v>6.9999999999999999E-6</v>
          </cell>
          <cell r="AP81">
            <v>4.6999999999999997E-5</v>
          </cell>
          <cell r="AQ81">
            <v>4.6999999999999997E-5</v>
          </cell>
          <cell r="AR81">
            <v>4.6999999999999997E-5</v>
          </cell>
          <cell r="AS81">
            <v>4.6999999999999997E-5</v>
          </cell>
          <cell r="AT81">
            <v>4.6999999999999997E-5</v>
          </cell>
          <cell r="AU81">
            <v>6.9999999999999994E-5</v>
          </cell>
          <cell r="AV81">
            <v>6.9999999999999994E-5</v>
          </cell>
          <cell r="AW81">
            <v>6.9999999999999994E-5</v>
          </cell>
          <cell r="AX81">
            <v>6.9999999999999994E-5</v>
          </cell>
          <cell r="AY81">
            <v>6.9999999999999994E-5</v>
          </cell>
          <cell r="AZ81">
            <v>8.2999999999999998E-5</v>
          </cell>
          <cell r="BA81">
            <v>8.2999999999999998E-5</v>
          </cell>
          <cell r="BB81">
            <v>8.2999999999999998E-5</v>
          </cell>
          <cell r="BC81">
            <v>8.2999999999999998E-5</v>
          </cell>
          <cell r="BD81">
            <v>8.2999999999999998E-5</v>
          </cell>
          <cell r="BE81">
            <v>8.8999999999999995E-5</v>
          </cell>
          <cell r="BF81">
            <v>8.8999999999999995E-5</v>
          </cell>
          <cell r="BG81">
            <v>8.8999999999999995E-5</v>
          </cell>
          <cell r="BH81">
            <v>8.8999999999999995E-5</v>
          </cell>
          <cell r="BI81">
            <v>8.8999999999999995E-5</v>
          </cell>
          <cell r="BJ81">
            <v>9.5000000000000005E-5</v>
          </cell>
          <cell r="BK81">
            <v>9.5000000000000005E-5</v>
          </cell>
          <cell r="BL81">
            <v>9.5000000000000005E-5</v>
          </cell>
          <cell r="BM81">
            <v>9.5000000000000005E-5</v>
          </cell>
          <cell r="BN81">
            <v>9.5000000000000005E-5</v>
          </cell>
          <cell r="BO81">
            <v>9.7999999999999997E-5</v>
          </cell>
          <cell r="BP81">
            <v>9.7999999999999997E-5</v>
          </cell>
          <cell r="BQ81">
            <v>9.7999999999999997E-5</v>
          </cell>
          <cell r="BR81">
            <v>9.7999999999999997E-5</v>
          </cell>
          <cell r="BS81">
            <v>9.7999999999999997E-5</v>
          </cell>
          <cell r="BT81">
            <v>9.7E-5</v>
          </cell>
          <cell r="BU81">
            <v>9.7E-5</v>
          </cell>
          <cell r="BV81">
            <v>9.7E-5</v>
          </cell>
          <cell r="BW81">
            <v>9.7E-5</v>
          </cell>
          <cell r="BX81">
            <v>9.7E-5</v>
          </cell>
          <cell r="BY81">
            <v>8.8999999999999995E-5</v>
          </cell>
          <cell r="BZ81">
            <v>8.8999999999999995E-5</v>
          </cell>
          <cell r="CA81">
            <v>8.8999999999999995E-5</v>
          </cell>
          <cell r="CB81">
            <v>8.8999999999999995E-5</v>
          </cell>
          <cell r="CC81">
            <v>8.8999999999999995E-5</v>
          </cell>
          <cell r="CD81">
            <v>8.8999999999999995E-5</v>
          </cell>
          <cell r="CE81">
            <v>8.8999999999999995E-5</v>
          </cell>
          <cell r="CF81">
            <v>8.8999999999999995E-5</v>
          </cell>
          <cell r="CG81">
            <v>8.8999999999999995E-5</v>
          </cell>
          <cell r="CH81">
            <v>8.8999999999999995E-5</v>
          </cell>
          <cell r="CI81">
            <v>8.8999999999999995E-5</v>
          </cell>
          <cell r="CJ81">
            <v>8.8999999999999995E-5</v>
          </cell>
          <cell r="CK81">
            <v>8.8999999999999995E-5</v>
          </cell>
          <cell r="CL81">
            <v>8.8999999999999995E-5</v>
          </cell>
          <cell r="CM81">
            <v>8.8999999999999995E-5</v>
          </cell>
          <cell r="CN81">
            <v>8.8999999999999995E-5</v>
          </cell>
          <cell r="CO81">
            <v>8.8999999999999995E-5</v>
          </cell>
          <cell r="CP81">
            <v>8.8999999999999995E-5</v>
          </cell>
          <cell r="CQ81">
            <v>8.8999999999999995E-5</v>
          </cell>
          <cell r="CR81">
            <v>8.8999999999999995E-5</v>
          </cell>
          <cell r="CS81">
            <v>8.8999999999999995E-5</v>
          </cell>
          <cell r="CT81">
            <v>8.8999999999999995E-5</v>
          </cell>
          <cell r="CU81">
            <v>8.8999999999999995E-5</v>
          </cell>
          <cell r="CV81">
            <v>8.8999999999999995E-5</v>
          </cell>
          <cell r="CW81">
            <v>8.8999999999999995E-5</v>
          </cell>
        </row>
        <row r="82">
          <cell r="A82" t="str">
            <v>IRELAND</v>
          </cell>
          <cell r="B82" t="e">
            <v>#VALUE!</v>
          </cell>
          <cell r="C82" t="e">
            <v>#VALUE!</v>
          </cell>
          <cell r="D82" t="e">
            <v>#VALUE!</v>
          </cell>
          <cell r="E82" t="e">
            <v>#VALUE!</v>
          </cell>
          <cell r="F82" t="e">
            <v>#VALUE!</v>
          </cell>
          <cell r="G82" t="e">
            <v>#VALUE!</v>
          </cell>
          <cell r="H82" t="e">
            <v>#VALUE!</v>
          </cell>
          <cell r="I82" t="e">
            <v>#VALUE!</v>
          </cell>
          <cell r="J82" t="e">
            <v>#VALUE!</v>
          </cell>
          <cell r="K82" t="e">
            <v>#VALUE!</v>
          </cell>
          <cell r="L82" t="e">
            <v>#VALUE!</v>
          </cell>
          <cell r="M82" t="e">
            <v>#VALUE!</v>
          </cell>
          <cell r="N82" t="e">
            <v>#VALUE!</v>
          </cell>
          <cell r="O82" t="e">
            <v>#VALUE!</v>
          </cell>
          <cell r="P82" t="e">
            <v>#VALUE!</v>
          </cell>
          <cell r="Q82">
            <v>1.6899999999999999E-4</v>
          </cell>
          <cell r="R82">
            <v>1.6899999999999999E-4</v>
          </cell>
          <cell r="S82">
            <v>1.6899999999999999E-4</v>
          </cell>
          <cell r="T82">
            <v>1.6899999999999999E-4</v>
          </cell>
          <cell r="U82">
            <v>1.6899999999999999E-4</v>
          </cell>
          <cell r="V82">
            <v>1.6899999999999999E-4</v>
          </cell>
          <cell r="W82">
            <v>1.6899999999999999E-4</v>
          </cell>
          <cell r="X82">
            <v>1.6899999999999999E-4</v>
          </cell>
          <cell r="Y82">
            <v>1.6899999999999999E-4</v>
          </cell>
          <cell r="Z82">
            <v>1.6899999999999999E-4</v>
          </cell>
          <cell r="AA82">
            <v>1.6899999999999999E-4</v>
          </cell>
          <cell r="AB82">
            <v>1.6899999999999999E-4</v>
          </cell>
          <cell r="AC82">
            <v>1.6899999999999999E-4</v>
          </cell>
          <cell r="AD82">
            <v>1.6899999999999999E-4</v>
          </cell>
          <cell r="AE82">
            <v>1.6899999999999999E-4</v>
          </cell>
          <cell r="AF82">
            <v>1.6899999999999999E-4</v>
          </cell>
          <cell r="AG82">
            <v>1.6899999999999999E-4</v>
          </cell>
          <cell r="AH82">
            <v>1.6899999999999999E-4</v>
          </cell>
          <cell r="AI82">
            <v>1.6899999999999999E-4</v>
          </cell>
          <cell r="AJ82">
            <v>1.6899999999999999E-4</v>
          </cell>
          <cell r="AK82">
            <v>1.6899999999999999E-4</v>
          </cell>
          <cell r="AL82">
            <v>1.6899999999999999E-4</v>
          </cell>
          <cell r="AM82">
            <v>1.6899999999999999E-4</v>
          </cell>
          <cell r="AN82">
            <v>1.6899999999999999E-4</v>
          </cell>
          <cell r="AO82">
            <v>1.6899999999999999E-4</v>
          </cell>
          <cell r="AP82">
            <v>2.99E-4</v>
          </cell>
          <cell r="AQ82">
            <v>2.99E-4</v>
          </cell>
          <cell r="AR82">
            <v>2.99E-4</v>
          </cell>
          <cell r="AS82">
            <v>2.99E-4</v>
          </cell>
          <cell r="AT82">
            <v>2.99E-4</v>
          </cell>
          <cell r="AU82">
            <v>2.7099999999999997E-4</v>
          </cell>
          <cell r="AV82">
            <v>2.7099999999999997E-4</v>
          </cell>
          <cell r="AW82">
            <v>2.7099999999999997E-4</v>
          </cell>
          <cell r="AX82">
            <v>2.7099999999999997E-4</v>
          </cell>
          <cell r="AY82">
            <v>2.7099999999999997E-4</v>
          </cell>
          <cell r="AZ82">
            <v>2.3000000000000001E-4</v>
          </cell>
          <cell r="BA82">
            <v>2.3000000000000001E-4</v>
          </cell>
          <cell r="BB82">
            <v>2.3000000000000001E-4</v>
          </cell>
          <cell r="BC82">
            <v>2.3000000000000001E-4</v>
          </cell>
          <cell r="BD82">
            <v>2.3000000000000001E-4</v>
          </cell>
          <cell r="BE82">
            <v>2.1000000000000001E-4</v>
          </cell>
          <cell r="BF82">
            <v>2.1000000000000001E-4</v>
          </cell>
          <cell r="BG82">
            <v>2.1000000000000001E-4</v>
          </cell>
          <cell r="BH82">
            <v>2.1000000000000001E-4</v>
          </cell>
          <cell r="BI82">
            <v>2.1000000000000001E-4</v>
          </cell>
          <cell r="BJ82">
            <v>1.8699999999999999E-4</v>
          </cell>
          <cell r="BK82">
            <v>1.8699999999999999E-4</v>
          </cell>
          <cell r="BL82">
            <v>1.8699999999999999E-4</v>
          </cell>
          <cell r="BM82">
            <v>1.8699999999999999E-4</v>
          </cell>
          <cell r="BN82">
            <v>1.8699999999999999E-4</v>
          </cell>
          <cell r="BO82">
            <v>1.75E-4</v>
          </cell>
          <cell r="BP82">
            <v>1.75E-4</v>
          </cell>
          <cell r="BQ82">
            <v>1.75E-4</v>
          </cell>
          <cell r="BR82">
            <v>1.75E-4</v>
          </cell>
          <cell r="BS82">
            <v>1.75E-4</v>
          </cell>
          <cell r="BT82">
            <v>1.7000000000000001E-4</v>
          </cell>
          <cell r="BU82">
            <v>1.7000000000000001E-4</v>
          </cell>
          <cell r="BV82">
            <v>1.7000000000000001E-4</v>
          </cell>
          <cell r="BW82">
            <v>1.7000000000000001E-4</v>
          </cell>
          <cell r="BX82">
            <v>1.7000000000000001E-4</v>
          </cell>
          <cell r="BY82">
            <v>1.5699999999999999E-4</v>
          </cell>
          <cell r="BZ82">
            <v>1.5699999999999999E-4</v>
          </cell>
          <cell r="CA82">
            <v>1.5699999999999999E-4</v>
          </cell>
          <cell r="CB82">
            <v>1.5699999999999999E-4</v>
          </cell>
          <cell r="CC82">
            <v>1.5699999999999999E-4</v>
          </cell>
          <cell r="CD82">
            <v>1.5699999999999999E-4</v>
          </cell>
          <cell r="CE82">
            <v>1.5699999999999999E-4</v>
          </cell>
          <cell r="CF82">
            <v>1.5699999999999999E-4</v>
          </cell>
          <cell r="CG82">
            <v>1.5699999999999999E-4</v>
          </cell>
          <cell r="CH82">
            <v>1.5699999999999999E-4</v>
          </cell>
          <cell r="CI82">
            <v>1.5699999999999999E-4</v>
          </cell>
          <cell r="CJ82">
            <v>1.5699999999999999E-4</v>
          </cell>
          <cell r="CK82">
            <v>1.5699999999999999E-4</v>
          </cell>
          <cell r="CL82">
            <v>1.5699999999999999E-4</v>
          </cell>
          <cell r="CM82">
            <v>1.5699999999999999E-4</v>
          </cell>
          <cell r="CN82">
            <v>1.5699999999999999E-4</v>
          </cell>
          <cell r="CO82">
            <v>1.5699999999999999E-4</v>
          </cell>
          <cell r="CP82">
            <v>1.5699999999999999E-4</v>
          </cell>
          <cell r="CQ82">
            <v>1.5699999999999999E-4</v>
          </cell>
          <cell r="CR82">
            <v>1.5699999999999999E-4</v>
          </cell>
          <cell r="CS82">
            <v>1.5699999999999999E-4</v>
          </cell>
          <cell r="CT82">
            <v>1.5699999999999999E-4</v>
          </cell>
          <cell r="CU82">
            <v>1.5699999999999999E-4</v>
          </cell>
          <cell r="CV82">
            <v>1.5699999999999999E-4</v>
          </cell>
          <cell r="CW82">
            <v>1.5699999999999999E-4</v>
          </cell>
        </row>
        <row r="83">
          <cell r="A83" t="str">
            <v>ISRAEL</v>
          </cell>
          <cell r="B83" t="e">
            <v>#VALUE!</v>
          </cell>
          <cell r="C83" t="e">
            <v>#VALUE!</v>
          </cell>
          <cell r="D83" t="e">
            <v>#VALUE!</v>
          </cell>
          <cell r="E83" t="e">
            <v>#VALUE!</v>
          </cell>
          <cell r="F83" t="e">
            <v>#VALUE!</v>
          </cell>
          <cell r="G83" t="e">
            <v>#VALUE!</v>
          </cell>
          <cell r="H83" t="e">
            <v>#VALUE!</v>
          </cell>
          <cell r="I83" t="e">
            <v>#VALUE!</v>
          </cell>
          <cell r="J83" t="e">
            <v>#VALUE!</v>
          </cell>
          <cell r="K83" t="e">
            <v>#VALUE!</v>
          </cell>
          <cell r="L83" t="e">
            <v>#VALUE!</v>
          </cell>
          <cell r="M83" t="e">
            <v>#VALUE!</v>
          </cell>
          <cell r="N83" t="e">
            <v>#VALUE!</v>
          </cell>
          <cell r="O83" t="e">
            <v>#VALUE!</v>
          </cell>
          <cell r="P83" t="e">
            <v>#VALUE!</v>
          </cell>
          <cell r="Q83">
            <v>3.0000000000000001E-5</v>
          </cell>
          <cell r="R83">
            <v>3.0000000000000001E-5</v>
          </cell>
          <cell r="S83">
            <v>3.0000000000000001E-5</v>
          </cell>
          <cell r="T83">
            <v>3.0000000000000001E-5</v>
          </cell>
          <cell r="U83">
            <v>3.0000000000000001E-5</v>
          </cell>
          <cell r="V83">
            <v>3.0000000000000001E-5</v>
          </cell>
          <cell r="W83">
            <v>3.0000000000000001E-5</v>
          </cell>
          <cell r="X83">
            <v>3.0000000000000001E-5</v>
          </cell>
          <cell r="Y83">
            <v>3.0000000000000001E-5</v>
          </cell>
          <cell r="Z83">
            <v>3.0000000000000001E-5</v>
          </cell>
          <cell r="AA83">
            <v>3.0000000000000001E-5</v>
          </cell>
          <cell r="AB83">
            <v>3.0000000000000001E-5</v>
          </cell>
          <cell r="AC83">
            <v>3.0000000000000001E-5</v>
          </cell>
          <cell r="AD83">
            <v>3.0000000000000001E-5</v>
          </cell>
          <cell r="AE83">
            <v>3.0000000000000001E-5</v>
          </cell>
          <cell r="AF83">
            <v>3.0000000000000001E-5</v>
          </cell>
          <cell r="AG83">
            <v>3.0000000000000001E-5</v>
          </cell>
          <cell r="AH83">
            <v>3.0000000000000001E-5</v>
          </cell>
          <cell r="AI83">
            <v>3.0000000000000001E-5</v>
          </cell>
          <cell r="AJ83">
            <v>3.0000000000000001E-5</v>
          </cell>
          <cell r="AK83">
            <v>3.0000000000000001E-5</v>
          </cell>
          <cell r="AL83">
            <v>3.0000000000000001E-5</v>
          </cell>
          <cell r="AM83">
            <v>3.0000000000000001E-5</v>
          </cell>
          <cell r="AN83">
            <v>3.0000000000000001E-5</v>
          </cell>
          <cell r="AO83">
            <v>3.0000000000000001E-5</v>
          </cell>
          <cell r="AP83">
            <v>1.0900000000000001E-4</v>
          </cell>
          <cell r="AQ83">
            <v>1.0900000000000001E-4</v>
          </cell>
          <cell r="AR83">
            <v>1.0900000000000001E-4</v>
          </cell>
          <cell r="AS83">
            <v>1.0900000000000001E-4</v>
          </cell>
          <cell r="AT83">
            <v>1.0900000000000001E-4</v>
          </cell>
          <cell r="AU83">
            <v>1.22E-4</v>
          </cell>
          <cell r="AV83">
            <v>1.22E-4</v>
          </cell>
          <cell r="AW83">
            <v>1.22E-4</v>
          </cell>
          <cell r="AX83">
            <v>1.22E-4</v>
          </cell>
          <cell r="AY83">
            <v>1.22E-4</v>
          </cell>
          <cell r="AZ83">
            <v>1.13E-4</v>
          </cell>
          <cell r="BA83">
            <v>1.13E-4</v>
          </cell>
          <cell r="BB83">
            <v>1.13E-4</v>
          </cell>
          <cell r="BC83">
            <v>1.13E-4</v>
          </cell>
          <cell r="BD83">
            <v>1.13E-4</v>
          </cell>
          <cell r="BE83">
            <v>1.05E-4</v>
          </cell>
          <cell r="BF83">
            <v>1.05E-4</v>
          </cell>
          <cell r="BG83">
            <v>1.05E-4</v>
          </cell>
          <cell r="BH83">
            <v>1.05E-4</v>
          </cell>
          <cell r="BI83">
            <v>1.05E-4</v>
          </cell>
          <cell r="BJ83">
            <v>1.01E-4</v>
          </cell>
          <cell r="BK83">
            <v>1.01E-4</v>
          </cell>
          <cell r="BL83">
            <v>1.01E-4</v>
          </cell>
          <cell r="BM83">
            <v>1.01E-4</v>
          </cell>
          <cell r="BN83">
            <v>1.01E-4</v>
          </cell>
          <cell r="BO83">
            <v>1.05E-4</v>
          </cell>
          <cell r="BP83">
            <v>1.05E-4</v>
          </cell>
          <cell r="BQ83">
            <v>1.05E-4</v>
          </cell>
          <cell r="BR83">
            <v>1.05E-4</v>
          </cell>
          <cell r="BS83">
            <v>1.05E-4</v>
          </cell>
          <cell r="BT83">
            <v>9.8999999999999994E-5</v>
          </cell>
          <cell r="BU83">
            <v>9.8999999999999994E-5</v>
          </cell>
          <cell r="BV83">
            <v>9.8999999999999994E-5</v>
          </cell>
          <cell r="BW83">
            <v>9.8999999999999994E-5</v>
          </cell>
          <cell r="BX83">
            <v>9.8999999999999994E-5</v>
          </cell>
          <cell r="BY83">
            <v>1.05E-4</v>
          </cell>
          <cell r="BZ83">
            <v>1.05E-4</v>
          </cell>
          <cell r="CA83">
            <v>1.05E-4</v>
          </cell>
          <cell r="CB83">
            <v>1.05E-4</v>
          </cell>
          <cell r="CC83">
            <v>1.05E-4</v>
          </cell>
          <cell r="CD83">
            <v>1.05E-4</v>
          </cell>
          <cell r="CE83">
            <v>1.05E-4</v>
          </cell>
          <cell r="CF83">
            <v>1.05E-4</v>
          </cell>
          <cell r="CG83">
            <v>1.05E-4</v>
          </cell>
          <cell r="CH83">
            <v>1.05E-4</v>
          </cell>
          <cell r="CI83">
            <v>1.05E-4</v>
          </cell>
          <cell r="CJ83">
            <v>1.05E-4</v>
          </cell>
          <cell r="CK83">
            <v>1.05E-4</v>
          </cell>
          <cell r="CL83">
            <v>1.05E-4</v>
          </cell>
          <cell r="CM83">
            <v>1.05E-4</v>
          </cell>
          <cell r="CN83">
            <v>1.05E-4</v>
          </cell>
          <cell r="CO83">
            <v>1.05E-4</v>
          </cell>
          <cell r="CP83">
            <v>1.05E-4</v>
          </cell>
          <cell r="CQ83">
            <v>1.05E-4</v>
          </cell>
          <cell r="CR83">
            <v>1.05E-4</v>
          </cell>
          <cell r="CS83">
            <v>1.05E-4</v>
          </cell>
          <cell r="CT83">
            <v>1.05E-4</v>
          </cell>
          <cell r="CU83">
            <v>1.05E-4</v>
          </cell>
          <cell r="CV83">
            <v>1.05E-4</v>
          </cell>
          <cell r="CW83">
            <v>1.05E-4</v>
          </cell>
        </row>
        <row r="84">
          <cell r="A84" t="str">
            <v>ITALY</v>
          </cell>
          <cell r="B84" t="e">
            <v>#VALUE!</v>
          </cell>
          <cell r="C84" t="e">
            <v>#VALUE!</v>
          </cell>
          <cell r="D84" t="e">
            <v>#VALUE!</v>
          </cell>
          <cell r="E84" t="e">
            <v>#VALUE!</v>
          </cell>
          <cell r="F84" t="e">
            <v>#VALUE!</v>
          </cell>
          <cell r="G84" t="e">
            <v>#VALUE!</v>
          </cell>
          <cell r="H84" t="e">
            <v>#VALUE!</v>
          </cell>
          <cell r="I84" t="e">
            <v>#VALUE!</v>
          </cell>
          <cell r="J84" t="e">
            <v>#VALUE!</v>
          </cell>
          <cell r="K84" t="e">
            <v>#VALUE!</v>
          </cell>
          <cell r="L84" t="e">
            <v>#VALUE!</v>
          </cell>
          <cell r="M84" t="e">
            <v>#VALUE!</v>
          </cell>
          <cell r="N84" t="e">
            <v>#VALUE!</v>
          </cell>
          <cell r="O84" t="e">
            <v>#VALUE!</v>
          </cell>
          <cell r="P84" t="e">
            <v>#VALUE!</v>
          </cell>
          <cell r="Q84">
            <v>6.2000000000000003E-5</v>
          </cell>
          <cell r="R84">
            <v>6.2000000000000003E-5</v>
          </cell>
          <cell r="S84">
            <v>6.2000000000000003E-5</v>
          </cell>
          <cell r="T84">
            <v>6.2000000000000003E-5</v>
          </cell>
          <cell r="U84">
            <v>6.2000000000000003E-5</v>
          </cell>
          <cell r="V84">
            <v>6.2000000000000003E-5</v>
          </cell>
          <cell r="W84">
            <v>6.2000000000000003E-5</v>
          </cell>
          <cell r="X84">
            <v>6.2000000000000003E-5</v>
          </cell>
          <cell r="Y84">
            <v>6.2000000000000003E-5</v>
          </cell>
          <cell r="Z84">
            <v>6.2000000000000003E-5</v>
          </cell>
          <cell r="AA84">
            <v>6.2000000000000003E-5</v>
          </cell>
          <cell r="AB84">
            <v>6.2000000000000003E-5</v>
          </cell>
          <cell r="AC84">
            <v>6.2000000000000003E-5</v>
          </cell>
          <cell r="AD84">
            <v>6.2000000000000003E-5</v>
          </cell>
          <cell r="AE84">
            <v>6.2000000000000003E-5</v>
          </cell>
          <cell r="AF84">
            <v>6.2000000000000003E-5</v>
          </cell>
          <cell r="AG84">
            <v>6.2000000000000003E-5</v>
          </cell>
          <cell r="AH84">
            <v>6.2000000000000003E-5</v>
          </cell>
          <cell r="AI84">
            <v>6.2000000000000003E-5</v>
          </cell>
          <cell r="AJ84">
            <v>6.2000000000000003E-5</v>
          </cell>
          <cell r="AK84">
            <v>6.2000000000000003E-5</v>
          </cell>
          <cell r="AL84">
            <v>6.2000000000000003E-5</v>
          </cell>
          <cell r="AM84">
            <v>6.2000000000000003E-5</v>
          </cell>
          <cell r="AN84">
            <v>6.2000000000000003E-5</v>
          </cell>
          <cell r="AO84">
            <v>6.2000000000000003E-5</v>
          </cell>
          <cell r="AP84">
            <v>1.4100000000000001E-4</v>
          </cell>
          <cell r="AQ84">
            <v>1.4100000000000001E-4</v>
          </cell>
          <cell r="AR84">
            <v>1.4100000000000001E-4</v>
          </cell>
          <cell r="AS84">
            <v>1.4100000000000001E-4</v>
          </cell>
          <cell r="AT84">
            <v>1.4100000000000001E-4</v>
          </cell>
          <cell r="AU84">
            <v>1.4899999999999999E-4</v>
          </cell>
          <cell r="AV84">
            <v>1.4899999999999999E-4</v>
          </cell>
          <cell r="AW84">
            <v>1.4899999999999999E-4</v>
          </cell>
          <cell r="AX84">
            <v>1.4899999999999999E-4</v>
          </cell>
          <cell r="AY84">
            <v>1.4899999999999999E-4</v>
          </cell>
          <cell r="AZ84">
            <v>1.4200000000000001E-4</v>
          </cell>
          <cell r="BA84">
            <v>1.4200000000000001E-4</v>
          </cell>
          <cell r="BB84">
            <v>1.4200000000000001E-4</v>
          </cell>
          <cell r="BC84">
            <v>1.4200000000000001E-4</v>
          </cell>
          <cell r="BD84">
            <v>1.4200000000000001E-4</v>
          </cell>
          <cell r="BE84">
            <v>1.3799999999999999E-4</v>
          </cell>
          <cell r="BF84">
            <v>1.3799999999999999E-4</v>
          </cell>
          <cell r="BG84">
            <v>1.3799999999999999E-4</v>
          </cell>
          <cell r="BH84">
            <v>1.3799999999999999E-4</v>
          </cell>
          <cell r="BI84">
            <v>1.3799999999999999E-4</v>
          </cell>
          <cell r="BJ84">
            <v>1.3300000000000001E-4</v>
          </cell>
          <cell r="BK84">
            <v>1.3300000000000001E-4</v>
          </cell>
          <cell r="BL84">
            <v>1.3300000000000001E-4</v>
          </cell>
          <cell r="BM84">
            <v>1.3300000000000001E-4</v>
          </cell>
          <cell r="BN84">
            <v>1.3300000000000001E-4</v>
          </cell>
          <cell r="BO84">
            <v>1.3200000000000001E-4</v>
          </cell>
          <cell r="BP84">
            <v>1.3200000000000001E-4</v>
          </cell>
          <cell r="BQ84">
            <v>1.3200000000000001E-4</v>
          </cell>
          <cell r="BR84">
            <v>1.3200000000000001E-4</v>
          </cell>
          <cell r="BS84">
            <v>1.3200000000000001E-4</v>
          </cell>
          <cell r="BT84">
            <v>1.2799999999999999E-4</v>
          </cell>
          <cell r="BU84">
            <v>1.2799999999999999E-4</v>
          </cell>
          <cell r="BV84">
            <v>1.2799999999999999E-4</v>
          </cell>
          <cell r="BW84">
            <v>1.2799999999999999E-4</v>
          </cell>
          <cell r="BX84">
            <v>1.2799999999999999E-4</v>
          </cell>
          <cell r="BY84">
            <v>1.01E-4</v>
          </cell>
          <cell r="BZ84">
            <v>1.01E-4</v>
          </cell>
          <cell r="CA84">
            <v>1.01E-4</v>
          </cell>
          <cell r="CB84">
            <v>1.01E-4</v>
          </cell>
          <cell r="CC84">
            <v>1.01E-4</v>
          </cell>
          <cell r="CD84">
            <v>1.01E-4</v>
          </cell>
          <cell r="CE84">
            <v>1.01E-4</v>
          </cell>
          <cell r="CF84">
            <v>1.01E-4</v>
          </cell>
          <cell r="CG84">
            <v>1.01E-4</v>
          </cell>
          <cell r="CH84">
            <v>1.01E-4</v>
          </cell>
          <cell r="CI84">
            <v>1.01E-4</v>
          </cell>
          <cell r="CJ84">
            <v>1.01E-4</v>
          </cell>
          <cell r="CK84">
            <v>1.01E-4</v>
          </cell>
          <cell r="CL84">
            <v>1.01E-4</v>
          </cell>
          <cell r="CM84">
            <v>1.01E-4</v>
          </cell>
          <cell r="CN84">
            <v>1.01E-4</v>
          </cell>
          <cell r="CO84">
            <v>1.01E-4</v>
          </cell>
          <cell r="CP84">
            <v>1.01E-4</v>
          </cell>
          <cell r="CQ84">
            <v>1.01E-4</v>
          </cell>
          <cell r="CR84">
            <v>1.01E-4</v>
          </cell>
          <cell r="CS84">
            <v>1.01E-4</v>
          </cell>
          <cell r="CT84">
            <v>1.01E-4</v>
          </cell>
          <cell r="CU84">
            <v>1.01E-4</v>
          </cell>
          <cell r="CV84">
            <v>1.01E-4</v>
          </cell>
          <cell r="CW84">
            <v>1.01E-4</v>
          </cell>
        </row>
        <row r="85">
          <cell r="A85" t="str">
            <v>JAMAICA</v>
          </cell>
          <cell r="B85" t="e">
            <v>#VALUE!</v>
          </cell>
          <cell r="C85" t="e">
            <v>#VALUE!</v>
          </cell>
          <cell r="D85" t="e">
            <v>#VALUE!</v>
          </cell>
          <cell r="E85" t="e">
            <v>#VALUE!</v>
          </cell>
          <cell r="F85" t="e">
            <v>#VALUE!</v>
          </cell>
          <cell r="G85" t="e">
            <v>#VALUE!</v>
          </cell>
          <cell r="H85" t="e">
            <v>#VALUE!</v>
          </cell>
          <cell r="I85" t="e">
            <v>#VALUE!</v>
          </cell>
          <cell r="J85" t="e">
            <v>#VALUE!</v>
          </cell>
          <cell r="K85" t="e">
            <v>#VALUE!</v>
          </cell>
          <cell r="L85" t="e">
            <v>#VALUE!</v>
          </cell>
          <cell r="M85" t="e">
            <v>#VALUE!</v>
          </cell>
          <cell r="N85" t="e">
            <v>#VALUE!</v>
          </cell>
          <cell r="O85" t="e">
            <v>#VALUE!</v>
          </cell>
          <cell r="P85" t="e">
            <v>#VALUE!</v>
          </cell>
          <cell r="Q85">
            <v>1.7200000000000001E-4</v>
          </cell>
          <cell r="R85">
            <v>1.7200000000000001E-4</v>
          </cell>
          <cell r="S85">
            <v>1.7200000000000001E-4</v>
          </cell>
          <cell r="T85">
            <v>1.7200000000000001E-4</v>
          </cell>
          <cell r="U85">
            <v>1.7200000000000001E-4</v>
          </cell>
          <cell r="V85">
            <v>1.7200000000000001E-4</v>
          </cell>
          <cell r="W85">
            <v>1.7200000000000001E-4</v>
          </cell>
          <cell r="X85">
            <v>1.7200000000000001E-4</v>
          </cell>
          <cell r="Y85">
            <v>1.7200000000000001E-4</v>
          </cell>
          <cell r="Z85">
            <v>1.7200000000000001E-4</v>
          </cell>
          <cell r="AA85">
            <v>1.7200000000000001E-4</v>
          </cell>
          <cell r="AB85">
            <v>1.7200000000000001E-4</v>
          </cell>
          <cell r="AC85">
            <v>1.7200000000000001E-4</v>
          </cell>
          <cell r="AD85">
            <v>1.7200000000000001E-4</v>
          </cell>
          <cell r="AE85">
            <v>1.7200000000000001E-4</v>
          </cell>
          <cell r="AF85">
            <v>1.7200000000000001E-4</v>
          </cell>
          <cell r="AG85">
            <v>1.7200000000000001E-4</v>
          </cell>
          <cell r="AH85">
            <v>1.7200000000000001E-4</v>
          </cell>
          <cell r="AI85">
            <v>1.7200000000000001E-4</v>
          </cell>
          <cell r="AJ85">
            <v>1.7200000000000001E-4</v>
          </cell>
          <cell r="AK85">
            <v>1.7200000000000001E-4</v>
          </cell>
          <cell r="AL85">
            <v>1.7200000000000001E-4</v>
          </cell>
          <cell r="AM85">
            <v>1.7200000000000001E-4</v>
          </cell>
          <cell r="AN85">
            <v>1.7200000000000001E-4</v>
          </cell>
          <cell r="AO85">
            <v>1.7200000000000001E-4</v>
          </cell>
          <cell r="AP85">
            <v>5.5199999999999997E-4</v>
          </cell>
          <cell r="AQ85">
            <v>5.5199999999999997E-4</v>
          </cell>
          <cell r="AR85">
            <v>5.5199999999999997E-4</v>
          </cell>
          <cell r="AS85">
            <v>5.5199999999999997E-4</v>
          </cell>
          <cell r="AT85">
            <v>5.5199999999999997E-4</v>
          </cell>
          <cell r="AU85">
            <v>6.4499999999999996E-4</v>
          </cell>
          <cell r="AV85">
            <v>6.4499999999999996E-4</v>
          </cell>
          <cell r="AW85">
            <v>6.4499999999999996E-4</v>
          </cell>
          <cell r="AX85">
            <v>6.4499999999999996E-4</v>
          </cell>
          <cell r="AY85">
            <v>6.4499999999999996E-4</v>
          </cell>
          <cell r="AZ85">
            <v>6.5799999999999995E-4</v>
          </cell>
          <cell r="BA85">
            <v>6.5799999999999995E-4</v>
          </cell>
          <cell r="BB85">
            <v>6.5799999999999995E-4</v>
          </cell>
          <cell r="BC85">
            <v>6.5799999999999995E-4</v>
          </cell>
          <cell r="BD85">
            <v>6.5799999999999995E-4</v>
          </cell>
          <cell r="BE85">
            <v>6.3299999999999999E-4</v>
          </cell>
          <cell r="BF85">
            <v>6.3299999999999999E-4</v>
          </cell>
          <cell r="BG85">
            <v>6.3299999999999999E-4</v>
          </cell>
          <cell r="BH85">
            <v>6.3299999999999999E-4</v>
          </cell>
          <cell r="BI85">
            <v>6.3299999999999999E-4</v>
          </cell>
          <cell r="BJ85">
            <v>6.2200000000000005E-4</v>
          </cell>
          <cell r="BK85">
            <v>6.2200000000000005E-4</v>
          </cell>
          <cell r="BL85">
            <v>6.2200000000000005E-4</v>
          </cell>
          <cell r="BM85">
            <v>6.2200000000000005E-4</v>
          </cell>
          <cell r="BN85">
            <v>6.2200000000000005E-4</v>
          </cell>
          <cell r="BO85">
            <v>6.1600000000000001E-4</v>
          </cell>
          <cell r="BP85">
            <v>6.1600000000000001E-4</v>
          </cell>
          <cell r="BQ85">
            <v>6.1600000000000001E-4</v>
          </cell>
          <cell r="BR85">
            <v>6.1600000000000001E-4</v>
          </cell>
          <cell r="BS85">
            <v>6.1600000000000001E-4</v>
          </cell>
          <cell r="BT85">
            <v>6.3500000000000004E-4</v>
          </cell>
          <cell r="BU85">
            <v>6.3500000000000004E-4</v>
          </cell>
          <cell r="BV85">
            <v>6.3500000000000004E-4</v>
          </cell>
          <cell r="BW85">
            <v>6.3500000000000004E-4</v>
          </cell>
          <cell r="BX85">
            <v>6.3500000000000004E-4</v>
          </cell>
          <cell r="BY85">
            <v>6.3199999999999997E-4</v>
          </cell>
          <cell r="BZ85">
            <v>6.3199999999999997E-4</v>
          </cell>
          <cell r="CA85">
            <v>6.3199999999999997E-4</v>
          </cell>
          <cell r="CB85">
            <v>6.3199999999999997E-4</v>
          </cell>
          <cell r="CC85">
            <v>6.3199999999999997E-4</v>
          </cell>
          <cell r="CD85">
            <v>6.3199999999999997E-4</v>
          </cell>
          <cell r="CE85">
            <v>6.3199999999999997E-4</v>
          </cell>
          <cell r="CF85">
            <v>6.3199999999999997E-4</v>
          </cell>
          <cell r="CG85">
            <v>6.3199999999999997E-4</v>
          </cell>
          <cell r="CH85">
            <v>6.3199999999999997E-4</v>
          </cell>
          <cell r="CI85">
            <v>6.3199999999999997E-4</v>
          </cell>
          <cell r="CJ85">
            <v>6.3199999999999997E-4</v>
          </cell>
          <cell r="CK85">
            <v>6.3199999999999997E-4</v>
          </cell>
          <cell r="CL85">
            <v>6.3199999999999997E-4</v>
          </cell>
          <cell r="CM85">
            <v>6.3199999999999997E-4</v>
          </cell>
          <cell r="CN85">
            <v>6.3199999999999997E-4</v>
          </cell>
          <cell r="CO85">
            <v>6.3199999999999997E-4</v>
          </cell>
          <cell r="CP85">
            <v>6.3199999999999997E-4</v>
          </cell>
          <cell r="CQ85">
            <v>6.3199999999999997E-4</v>
          </cell>
          <cell r="CR85">
            <v>6.3199999999999997E-4</v>
          </cell>
          <cell r="CS85">
            <v>6.3199999999999997E-4</v>
          </cell>
          <cell r="CT85">
            <v>6.3199999999999997E-4</v>
          </cell>
          <cell r="CU85">
            <v>6.3199999999999997E-4</v>
          </cell>
          <cell r="CV85">
            <v>6.3199999999999997E-4</v>
          </cell>
          <cell r="CW85">
            <v>6.3199999999999997E-4</v>
          </cell>
        </row>
        <row r="86">
          <cell r="A86" t="str">
            <v>JAPAN</v>
          </cell>
          <cell r="B86" t="e">
            <v>#VALUE!</v>
          </cell>
          <cell r="C86" t="e">
            <v>#VALUE!</v>
          </cell>
          <cell r="D86" t="e">
            <v>#VALUE!</v>
          </cell>
          <cell r="E86" t="e">
            <v>#VALUE!</v>
          </cell>
          <cell r="F86" t="e">
            <v>#VALUE!</v>
          </cell>
          <cell r="G86" t="e">
            <v>#VALUE!</v>
          </cell>
          <cell r="H86" t="e">
            <v>#VALUE!</v>
          </cell>
          <cell r="I86" t="e">
            <v>#VALUE!</v>
          </cell>
          <cell r="J86" t="e">
            <v>#VALUE!</v>
          </cell>
          <cell r="K86" t="e">
            <v>#VALUE!</v>
          </cell>
          <cell r="L86" t="e">
            <v>#VALUE!</v>
          </cell>
          <cell r="M86" t="e">
            <v>#VALUE!</v>
          </cell>
          <cell r="N86" t="e">
            <v>#VALUE!</v>
          </cell>
          <cell r="O86" t="e">
            <v>#VALUE!</v>
          </cell>
          <cell r="P86" t="e">
            <v>#VALUE!</v>
          </cell>
          <cell r="Q86">
            <v>1.2899999999999999E-4</v>
          </cell>
          <cell r="R86">
            <v>1.2899999999999999E-4</v>
          </cell>
          <cell r="S86">
            <v>1.2899999999999999E-4</v>
          </cell>
          <cell r="T86">
            <v>1.2899999999999999E-4</v>
          </cell>
          <cell r="U86">
            <v>1.2899999999999999E-4</v>
          </cell>
          <cell r="V86">
            <v>1.2899999999999999E-4</v>
          </cell>
          <cell r="W86">
            <v>1.2899999999999999E-4</v>
          </cell>
          <cell r="X86">
            <v>1.2899999999999999E-4</v>
          </cell>
          <cell r="Y86">
            <v>1.2899999999999999E-4</v>
          </cell>
          <cell r="Z86">
            <v>1.2899999999999999E-4</v>
          </cell>
          <cell r="AA86">
            <v>1.2899999999999999E-4</v>
          </cell>
          <cell r="AB86">
            <v>1.2899999999999999E-4</v>
          </cell>
          <cell r="AC86">
            <v>1.2899999999999999E-4</v>
          </cell>
          <cell r="AD86">
            <v>1.2899999999999999E-4</v>
          </cell>
          <cell r="AE86">
            <v>1.2899999999999999E-4</v>
          </cell>
          <cell r="AF86">
            <v>1.2899999999999999E-4</v>
          </cell>
          <cell r="AG86">
            <v>1.2899999999999999E-4</v>
          </cell>
          <cell r="AH86">
            <v>1.2899999999999999E-4</v>
          </cell>
          <cell r="AI86">
            <v>1.2899999999999999E-4</v>
          </cell>
          <cell r="AJ86">
            <v>1.2899999999999999E-4</v>
          </cell>
          <cell r="AK86">
            <v>1.2899999999999999E-4</v>
          </cell>
          <cell r="AL86">
            <v>1.2899999999999999E-4</v>
          </cell>
          <cell r="AM86">
            <v>1.2899999999999999E-4</v>
          </cell>
          <cell r="AN86">
            <v>1.2899999999999999E-4</v>
          </cell>
          <cell r="AO86">
            <v>1.2899999999999999E-4</v>
          </cell>
          <cell r="AP86">
            <v>2.3699999999999999E-4</v>
          </cell>
          <cell r="AQ86">
            <v>2.3699999999999999E-4</v>
          </cell>
          <cell r="AR86">
            <v>2.3699999999999999E-4</v>
          </cell>
          <cell r="AS86">
            <v>2.3699999999999999E-4</v>
          </cell>
          <cell r="AT86">
            <v>2.3699999999999999E-4</v>
          </cell>
          <cell r="AU86">
            <v>2.2100000000000001E-4</v>
          </cell>
          <cell r="AV86">
            <v>2.2100000000000001E-4</v>
          </cell>
          <cell r="AW86">
            <v>2.2100000000000001E-4</v>
          </cell>
          <cell r="AX86">
            <v>2.2100000000000001E-4</v>
          </cell>
          <cell r="AY86">
            <v>2.2100000000000001E-4</v>
          </cell>
          <cell r="AZ86">
            <v>1.94E-4</v>
          </cell>
          <cell r="BA86">
            <v>1.94E-4</v>
          </cell>
          <cell r="BB86">
            <v>1.94E-4</v>
          </cell>
          <cell r="BC86">
            <v>1.94E-4</v>
          </cell>
          <cell r="BD86">
            <v>1.94E-4</v>
          </cell>
          <cell r="BE86">
            <v>1.74E-4</v>
          </cell>
          <cell r="BF86">
            <v>1.74E-4</v>
          </cell>
          <cell r="BG86">
            <v>1.74E-4</v>
          </cell>
          <cell r="BH86">
            <v>1.74E-4</v>
          </cell>
          <cell r="BI86">
            <v>1.74E-4</v>
          </cell>
          <cell r="BJ86">
            <v>1.5699999999999999E-4</v>
          </cell>
          <cell r="BK86">
            <v>1.5699999999999999E-4</v>
          </cell>
          <cell r="BL86">
            <v>1.5699999999999999E-4</v>
          </cell>
          <cell r="BM86">
            <v>1.5699999999999999E-4</v>
          </cell>
          <cell r="BN86">
            <v>1.5699999999999999E-4</v>
          </cell>
          <cell r="BO86">
            <v>1.4999999999999999E-4</v>
          </cell>
          <cell r="BP86">
            <v>1.4999999999999999E-4</v>
          </cell>
          <cell r="BQ86">
            <v>1.4999999999999999E-4</v>
          </cell>
          <cell r="BR86">
            <v>1.4999999999999999E-4</v>
          </cell>
          <cell r="BS86">
            <v>1.4999999999999999E-4</v>
          </cell>
          <cell r="BT86">
            <v>1.4999999999999999E-4</v>
          </cell>
          <cell r="BU86">
            <v>1.4999999999999999E-4</v>
          </cell>
          <cell r="BV86">
            <v>1.4999999999999999E-4</v>
          </cell>
          <cell r="BW86">
            <v>1.4999999999999999E-4</v>
          </cell>
          <cell r="BX86">
            <v>1.4999999999999999E-4</v>
          </cell>
          <cell r="BY86">
            <v>1.8100000000000001E-4</v>
          </cell>
          <cell r="BZ86">
            <v>1.8100000000000001E-4</v>
          </cell>
          <cell r="CA86">
            <v>1.8100000000000001E-4</v>
          </cell>
          <cell r="CB86">
            <v>1.8100000000000001E-4</v>
          </cell>
          <cell r="CC86">
            <v>1.8100000000000001E-4</v>
          </cell>
          <cell r="CD86">
            <v>1.8100000000000001E-4</v>
          </cell>
          <cell r="CE86">
            <v>1.8100000000000001E-4</v>
          </cell>
          <cell r="CF86">
            <v>1.8100000000000001E-4</v>
          </cell>
          <cell r="CG86">
            <v>1.8100000000000001E-4</v>
          </cell>
          <cell r="CH86">
            <v>1.8100000000000001E-4</v>
          </cell>
          <cell r="CI86">
            <v>1.8100000000000001E-4</v>
          </cell>
          <cell r="CJ86">
            <v>1.8100000000000001E-4</v>
          </cell>
          <cell r="CK86">
            <v>1.8100000000000001E-4</v>
          </cell>
          <cell r="CL86">
            <v>1.8100000000000001E-4</v>
          </cell>
          <cell r="CM86">
            <v>1.8100000000000001E-4</v>
          </cell>
          <cell r="CN86">
            <v>1.8100000000000001E-4</v>
          </cell>
          <cell r="CO86">
            <v>1.8100000000000001E-4</v>
          </cell>
          <cell r="CP86">
            <v>1.8100000000000001E-4</v>
          </cell>
          <cell r="CQ86">
            <v>1.8100000000000001E-4</v>
          </cell>
          <cell r="CR86">
            <v>1.8100000000000001E-4</v>
          </cell>
          <cell r="CS86">
            <v>1.8100000000000001E-4</v>
          </cell>
          <cell r="CT86">
            <v>1.8100000000000001E-4</v>
          </cell>
          <cell r="CU86">
            <v>1.8100000000000001E-4</v>
          </cell>
          <cell r="CV86">
            <v>1.8100000000000001E-4</v>
          </cell>
          <cell r="CW86">
            <v>1.8100000000000001E-4</v>
          </cell>
        </row>
        <row r="87">
          <cell r="A87" t="str">
            <v>JORDAN</v>
          </cell>
          <cell r="B87" t="e">
            <v>#VALUE!</v>
          </cell>
          <cell r="C87" t="e">
            <v>#VALUE!</v>
          </cell>
          <cell r="D87" t="e">
            <v>#VALUE!</v>
          </cell>
          <cell r="E87" t="e">
            <v>#VALUE!</v>
          </cell>
          <cell r="F87" t="e">
            <v>#VALUE!</v>
          </cell>
          <cell r="G87" t="e">
            <v>#VALUE!</v>
          </cell>
          <cell r="H87" t="e">
            <v>#VALUE!</v>
          </cell>
          <cell r="I87" t="e">
            <v>#VALUE!</v>
          </cell>
          <cell r="J87" t="e">
            <v>#VALUE!</v>
          </cell>
          <cell r="K87" t="e">
            <v>#VALUE!</v>
          </cell>
          <cell r="L87" t="e">
            <v>#VALUE!</v>
          </cell>
          <cell r="M87" t="e">
            <v>#VALUE!</v>
          </cell>
          <cell r="N87" t="e">
            <v>#VALUE!</v>
          </cell>
          <cell r="O87" t="e">
            <v>#VALUE!</v>
          </cell>
          <cell r="P87" t="e">
            <v>#VALUE!</v>
          </cell>
          <cell r="Q87">
            <v>6.9999999999999999E-6</v>
          </cell>
          <cell r="R87">
            <v>6.9999999999999999E-6</v>
          </cell>
          <cell r="S87">
            <v>6.9999999999999999E-6</v>
          </cell>
          <cell r="T87">
            <v>6.9999999999999999E-6</v>
          </cell>
          <cell r="U87">
            <v>6.9999999999999999E-6</v>
          </cell>
          <cell r="V87">
            <v>6.9999999999999999E-6</v>
          </cell>
          <cell r="W87">
            <v>6.9999999999999999E-6</v>
          </cell>
          <cell r="X87">
            <v>6.9999999999999999E-6</v>
          </cell>
          <cell r="Y87">
            <v>6.9999999999999999E-6</v>
          </cell>
          <cell r="Z87">
            <v>6.9999999999999999E-6</v>
          </cell>
          <cell r="AA87">
            <v>6.9999999999999999E-6</v>
          </cell>
          <cell r="AB87">
            <v>6.9999999999999999E-6</v>
          </cell>
          <cell r="AC87">
            <v>6.9999999999999999E-6</v>
          </cell>
          <cell r="AD87">
            <v>6.9999999999999999E-6</v>
          </cell>
          <cell r="AE87">
            <v>6.9999999999999999E-6</v>
          </cell>
          <cell r="AF87">
            <v>6.9999999999999999E-6</v>
          </cell>
          <cell r="AG87">
            <v>6.9999999999999999E-6</v>
          </cell>
          <cell r="AH87">
            <v>6.9999999999999999E-6</v>
          </cell>
          <cell r="AI87">
            <v>6.9999999999999999E-6</v>
          </cell>
          <cell r="AJ87">
            <v>6.9999999999999999E-6</v>
          </cell>
          <cell r="AK87">
            <v>6.9999999999999999E-6</v>
          </cell>
          <cell r="AL87">
            <v>6.9999999999999999E-6</v>
          </cell>
          <cell r="AM87">
            <v>6.9999999999999999E-6</v>
          </cell>
          <cell r="AN87">
            <v>6.9999999999999999E-6</v>
          </cell>
          <cell r="AO87">
            <v>6.9999999999999999E-6</v>
          </cell>
          <cell r="AP87">
            <v>5.0000000000000002E-5</v>
          </cell>
          <cell r="AQ87">
            <v>5.0000000000000002E-5</v>
          </cell>
          <cell r="AR87">
            <v>5.0000000000000002E-5</v>
          </cell>
          <cell r="AS87">
            <v>5.0000000000000002E-5</v>
          </cell>
          <cell r="AT87">
            <v>5.0000000000000002E-5</v>
          </cell>
          <cell r="AU87">
            <v>8.7000000000000001E-5</v>
          </cell>
          <cell r="AV87">
            <v>8.7000000000000001E-5</v>
          </cell>
          <cell r="AW87">
            <v>8.7000000000000001E-5</v>
          </cell>
          <cell r="AX87">
            <v>8.7000000000000001E-5</v>
          </cell>
          <cell r="AY87">
            <v>8.7000000000000001E-5</v>
          </cell>
          <cell r="AZ87">
            <v>5.7000000000000003E-5</v>
          </cell>
          <cell r="BA87">
            <v>5.7000000000000003E-5</v>
          </cell>
          <cell r="BB87">
            <v>5.7000000000000003E-5</v>
          </cell>
          <cell r="BC87">
            <v>5.7000000000000003E-5</v>
          </cell>
          <cell r="BD87">
            <v>5.7000000000000003E-5</v>
          </cell>
          <cell r="BE87">
            <v>9.8999999999999994E-5</v>
          </cell>
          <cell r="BF87">
            <v>9.8999999999999994E-5</v>
          </cell>
          <cell r="BG87">
            <v>9.8999999999999994E-5</v>
          </cell>
          <cell r="BH87">
            <v>9.8999999999999994E-5</v>
          </cell>
          <cell r="BI87">
            <v>9.8999999999999994E-5</v>
          </cell>
          <cell r="BJ87">
            <v>5.1E-5</v>
          </cell>
          <cell r="BK87">
            <v>5.1E-5</v>
          </cell>
          <cell r="BL87">
            <v>5.1E-5</v>
          </cell>
          <cell r="BM87">
            <v>5.1E-5</v>
          </cell>
          <cell r="BN87">
            <v>5.1E-5</v>
          </cell>
          <cell r="BO87">
            <v>6.0000000000000002E-5</v>
          </cell>
          <cell r="BP87">
            <v>6.0000000000000002E-5</v>
          </cell>
          <cell r="BQ87">
            <v>6.0000000000000002E-5</v>
          </cell>
          <cell r="BR87">
            <v>6.0000000000000002E-5</v>
          </cell>
          <cell r="BS87">
            <v>6.0000000000000002E-5</v>
          </cell>
          <cell r="BT87">
            <v>2.6999999999999999E-5</v>
          </cell>
          <cell r="BU87">
            <v>2.6999999999999999E-5</v>
          </cell>
          <cell r="BV87">
            <v>2.6999999999999999E-5</v>
          </cell>
          <cell r="BW87">
            <v>2.6999999999999999E-5</v>
          </cell>
          <cell r="BX87">
            <v>2.6999999999999999E-5</v>
          </cell>
          <cell r="BY87">
            <v>7.4999999999999993E-5</v>
          </cell>
          <cell r="BZ87">
            <v>7.4999999999999993E-5</v>
          </cell>
          <cell r="CA87">
            <v>7.4999999999999993E-5</v>
          </cell>
          <cell r="CB87">
            <v>7.4999999999999993E-5</v>
          </cell>
          <cell r="CC87">
            <v>7.4999999999999993E-5</v>
          </cell>
          <cell r="CD87">
            <v>7.4999999999999993E-5</v>
          </cell>
          <cell r="CE87">
            <v>7.4999999999999993E-5</v>
          </cell>
          <cell r="CF87">
            <v>7.4999999999999993E-5</v>
          </cell>
          <cell r="CG87">
            <v>7.4999999999999993E-5</v>
          </cell>
          <cell r="CH87">
            <v>7.4999999999999993E-5</v>
          </cell>
          <cell r="CI87">
            <v>7.4999999999999993E-5</v>
          </cell>
          <cell r="CJ87">
            <v>7.4999999999999993E-5</v>
          </cell>
          <cell r="CK87">
            <v>7.4999999999999993E-5</v>
          </cell>
          <cell r="CL87">
            <v>7.4999999999999993E-5</v>
          </cell>
          <cell r="CM87">
            <v>7.4999999999999993E-5</v>
          </cell>
          <cell r="CN87">
            <v>7.4999999999999993E-5</v>
          </cell>
          <cell r="CO87">
            <v>7.4999999999999993E-5</v>
          </cell>
          <cell r="CP87">
            <v>7.4999999999999993E-5</v>
          </cell>
          <cell r="CQ87">
            <v>7.4999999999999993E-5</v>
          </cell>
          <cell r="CR87">
            <v>7.4999999999999993E-5</v>
          </cell>
          <cell r="CS87">
            <v>7.4999999999999993E-5</v>
          </cell>
          <cell r="CT87">
            <v>7.4999999999999993E-5</v>
          </cell>
          <cell r="CU87">
            <v>7.4999999999999993E-5</v>
          </cell>
          <cell r="CV87">
            <v>7.4999999999999993E-5</v>
          </cell>
          <cell r="CW87">
            <v>7.4999999999999993E-5</v>
          </cell>
        </row>
        <row r="88">
          <cell r="A88" t="str">
            <v>KAZAKHSTAN</v>
          </cell>
          <cell r="B88" t="e">
            <v>#VALUE!</v>
          </cell>
          <cell r="C88" t="e">
            <v>#VALUE!</v>
          </cell>
          <cell r="D88" t="e">
            <v>#VALUE!</v>
          </cell>
          <cell r="E88" t="e">
            <v>#VALUE!</v>
          </cell>
          <cell r="F88" t="e">
            <v>#VALUE!</v>
          </cell>
          <cell r="G88" t="e">
            <v>#VALUE!</v>
          </cell>
          <cell r="H88" t="e">
            <v>#VALUE!</v>
          </cell>
          <cell r="I88" t="e">
            <v>#VALUE!</v>
          </cell>
          <cell r="J88" t="e">
            <v>#VALUE!</v>
          </cell>
          <cell r="K88" t="e">
            <v>#VALUE!</v>
          </cell>
          <cell r="L88" t="e">
            <v>#VALUE!</v>
          </cell>
          <cell r="M88" t="e">
            <v>#VALUE!</v>
          </cell>
          <cell r="N88" t="e">
            <v>#VALUE!</v>
          </cell>
          <cell r="O88" t="e">
            <v>#VALUE!</v>
          </cell>
          <cell r="P88" t="e">
            <v>#VALUE!</v>
          </cell>
          <cell r="Q88">
            <v>3.1500000000000001E-4</v>
          </cell>
          <cell r="R88">
            <v>3.1500000000000001E-4</v>
          </cell>
          <cell r="S88">
            <v>3.1500000000000001E-4</v>
          </cell>
          <cell r="T88">
            <v>3.1500000000000001E-4</v>
          </cell>
          <cell r="U88">
            <v>3.1500000000000001E-4</v>
          </cell>
          <cell r="V88">
            <v>3.1500000000000001E-4</v>
          </cell>
          <cell r="W88">
            <v>3.1500000000000001E-4</v>
          </cell>
          <cell r="X88">
            <v>3.1500000000000001E-4</v>
          </cell>
          <cell r="Y88">
            <v>3.1500000000000001E-4</v>
          </cell>
          <cell r="Z88">
            <v>3.1500000000000001E-4</v>
          </cell>
          <cell r="AA88">
            <v>3.1500000000000001E-4</v>
          </cell>
          <cell r="AB88">
            <v>3.1500000000000001E-4</v>
          </cell>
          <cell r="AC88">
            <v>3.1500000000000001E-4</v>
          </cell>
          <cell r="AD88">
            <v>3.1500000000000001E-4</v>
          </cell>
          <cell r="AE88">
            <v>3.1500000000000001E-4</v>
          </cell>
          <cell r="AF88">
            <v>3.1500000000000001E-4</v>
          </cell>
          <cell r="AG88">
            <v>3.1500000000000001E-4</v>
          </cell>
          <cell r="AH88">
            <v>3.1500000000000001E-4</v>
          </cell>
          <cell r="AI88">
            <v>3.1500000000000001E-4</v>
          </cell>
          <cell r="AJ88">
            <v>3.1500000000000001E-4</v>
          </cell>
          <cell r="AK88">
            <v>3.1500000000000001E-4</v>
          </cell>
          <cell r="AL88">
            <v>3.1500000000000001E-4</v>
          </cell>
          <cell r="AM88">
            <v>3.1500000000000001E-4</v>
          </cell>
          <cell r="AN88">
            <v>3.1500000000000001E-4</v>
          </cell>
          <cell r="AO88">
            <v>3.1500000000000001E-4</v>
          </cell>
          <cell r="AP88">
            <v>6.4099999999999997E-4</v>
          </cell>
          <cell r="AQ88">
            <v>6.4099999999999997E-4</v>
          </cell>
          <cell r="AR88">
            <v>6.4099999999999997E-4</v>
          </cell>
          <cell r="AS88">
            <v>6.4099999999999997E-4</v>
          </cell>
          <cell r="AT88">
            <v>6.4099999999999997E-4</v>
          </cell>
          <cell r="AU88">
            <v>5.9599999999999996E-4</v>
          </cell>
          <cell r="AV88">
            <v>5.9599999999999996E-4</v>
          </cell>
          <cell r="AW88">
            <v>5.9599999999999996E-4</v>
          </cell>
          <cell r="AX88">
            <v>5.9599999999999996E-4</v>
          </cell>
          <cell r="AY88">
            <v>5.9599999999999996E-4</v>
          </cell>
          <cell r="AZ88">
            <v>5.4900000000000001E-4</v>
          </cell>
          <cell r="BA88">
            <v>5.4900000000000001E-4</v>
          </cell>
          <cell r="BB88">
            <v>5.4900000000000001E-4</v>
          </cell>
          <cell r="BC88">
            <v>5.4900000000000001E-4</v>
          </cell>
          <cell r="BD88">
            <v>5.4900000000000001E-4</v>
          </cell>
          <cell r="BE88">
            <v>5.2099999999999998E-4</v>
          </cell>
          <cell r="BF88">
            <v>5.2099999999999998E-4</v>
          </cell>
          <cell r="BG88">
            <v>5.2099999999999998E-4</v>
          </cell>
          <cell r="BH88">
            <v>5.2099999999999998E-4</v>
          </cell>
          <cell r="BI88">
            <v>5.2099999999999998E-4</v>
          </cell>
          <cell r="BJ88">
            <v>5.0500000000000002E-4</v>
          </cell>
          <cell r="BK88">
            <v>5.0500000000000002E-4</v>
          </cell>
          <cell r="BL88">
            <v>5.0500000000000002E-4</v>
          </cell>
          <cell r="BM88">
            <v>5.0500000000000002E-4</v>
          </cell>
          <cell r="BN88">
            <v>5.0500000000000002E-4</v>
          </cell>
          <cell r="BO88">
            <v>4.9700000000000005E-4</v>
          </cell>
          <cell r="BP88">
            <v>4.9700000000000005E-4</v>
          </cell>
          <cell r="BQ88">
            <v>4.9700000000000005E-4</v>
          </cell>
          <cell r="BR88">
            <v>4.9700000000000005E-4</v>
          </cell>
          <cell r="BS88">
            <v>4.9700000000000005E-4</v>
          </cell>
          <cell r="BT88">
            <v>4.8899999999999996E-4</v>
          </cell>
          <cell r="BU88">
            <v>4.8899999999999996E-4</v>
          </cell>
          <cell r="BV88">
            <v>4.8899999999999996E-4</v>
          </cell>
          <cell r="BW88">
            <v>4.8899999999999996E-4</v>
          </cell>
          <cell r="BX88">
            <v>4.8899999999999996E-4</v>
          </cell>
          <cell r="BY88">
            <v>4.8500000000000003E-4</v>
          </cell>
          <cell r="BZ88">
            <v>4.8500000000000003E-4</v>
          </cell>
          <cell r="CA88">
            <v>4.8500000000000003E-4</v>
          </cell>
          <cell r="CB88">
            <v>4.8500000000000003E-4</v>
          </cell>
          <cell r="CC88">
            <v>4.8500000000000003E-4</v>
          </cell>
          <cell r="CD88">
            <v>4.8500000000000003E-4</v>
          </cell>
          <cell r="CE88">
            <v>4.8500000000000003E-4</v>
          </cell>
          <cell r="CF88">
            <v>4.8500000000000003E-4</v>
          </cell>
          <cell r="CG88">
            <v>4.8500000000000003E-4</v>
          </cell>
          <cell r="CH88">
            <v>4.8500000000000003E-4</v>
          </cell>
          <cell r="CI88">
            <v>4.8500000000000003E-4</v>
          </cell>
          <cell r="CJ88">
            <v>4.8500000000000003E-4</v>
          </cell>
          <cell r="CK88">
            <v>4.8500000000000003E-4</v>
          </cell>
          <cell r="CL88">
            <v>4.8500000000000003E-4</v>
          </cell>
          <cell r="CM88">
            <v>4.8500000000000003E-4</v>
          </cell>
          <cell r="CN88">
            <v>4.8500000000000003E-4</v>
          </cell>
          <cell r="CO88">
            <v>4.8500000000000003E-4</v>
          </cell>
          <cell r="CP88">
            <v>4.8500000000000003E-4</v>
          </cell>
          <cell r="CQ88">
            <v>4.8500000000000003E-4</v>
          </cell>
          <cell r="CR88">
            <v>4.8500000000000003E-4</v>
          </cell>
          <cell r="CS88">
            <v>4.8500000000000003E-4</v>
          </cell>
          <cell r="CT88">
            <v>4.8500000000000003E-4</v>
          </cell>
          <cell r="CU88">
            <v>4.8500000000000003E-4</v>
          </cell>
          <cell r="CV88">
            <v>4.8500000000000003E-4</v>
          </cell>
          <cell r="CW88">
            <v>4.8500000000000003E-4</v>
          </cell>
        </row>
        <row r="89">
          <cell r="A89" t="str">
            <v>KENYA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1.13E-4</v>
          </cell>
          <cell r="R89">
            <v>1.13E-4</v>
          </cell>
          <cell r="S89">
            <v>1.13E-4</v>
          </cell>
          <cell r="T89">
            <v>1.13E-4</v>
          </cell>
          <cell r="U89">
            <v>1.13E-4</v>
          </cell>
          <cell r="V89">
            <v>1.13E-4</v>
          </cell>
          <cell r="W89">
            <v>1.13E-4</v>
          </cell>
          <cell r="X89">
            <v>1.13E-4</v>
          </cell>
          <cell r="Y89">
            <v>1.13E-4</v>
          </cell>
          <cell r="Z89">
            <v>1.13E-4</v>
          </cell>
          <cell r="AA89">
            <v>1.13E-4</v>
          </cell>
          <cell r="AB89">
            <v>1.13E-4</v>
          </cell>
          <cell r="AC89">
            <v>1.13E-4</v>
          </cell>
          <cell r="AD89">
            <v>1.13E-4</v>
          </cell>
          <cell r="AE89">
            <v>1.13E-4</v>
          </cell>
          <cell r="AF89">
            <v>1.13E-4</v>
          </cell>
          <cell r="AG89">
            <v>1.13E-4</v>
          </cell>
          <cell r="AH89">
            <v>1.13E-4</v>
          </cell>
          <cell r="AI89">
            <v>1.13E-4</v>
          </cell>
          <cell r="AJ89">
            <v>1.13E-4</v>
          </cell>
          <cell r="AK89">
            <v>1.13E-4</v>
          </cell>
          <cell r="AL89">
            <v>1.13E-4</v>
          </cell>
          <cell r="AM89">
            <v>1.13E-4</v>
          </cell>
          <cell r="AN89">
            <v>1.13E-4</v>
          </cell>
          <cell r="AO89">
            <v>1.13E-4</v>
          </cell>
          <cell r="AP89">
            <v>6.3500000000000004E-4</v>
          </cell>
          <cell r="AQ89">
            <v>6.3500000000000004E-4</v>
          </cell>
          <cell r="AR89">
            <v>6.3500000000000004E-4</v>
          </cell>
          <cell r="AS89">
            <v>6.3500000000000004E-4</v>
          </cell>
          <cell r="AT89">
            <v>6.3500000000000004E-4</v>
          </cell>
          <cell r="AU89">
            <v>8.4000000000000003E-4</v>
          </cell>
          <cell r="AV89">
            <v>8.4000000000000003E-4</v>
          </cell>
          <cell r="AW89">
            <v>8.4000000000000003E-4</v>
          </cell>
          <cell r="AX89">
            <v>8.4000000000000003E-4</v>
          </cell>
          <cell r="AY89">
            <v>8.4000000000000003E-4</v>
          </cell>
          <cell r="AZ89">
            <v>1.0449999999999999E-3</v>
          </cell>
          <cell r="BA89">
            <v>1.0449999999999999E-3</v>
          </cell>
          <cell r="BB89">
            <v>1.0449999999999999E-3</v>
          </cell>
          <cell r="BC89">
            <v>1.0449999999999999E-3</v>
          </cell>
          <cell r="BD89">
            <v>1.0449999999999999E-3</v>
          </cell>
          <cell r="BE89">
            <v>1.3129999999999999E-3</v>
          </cell>
          <cell r="BF89">
            <v>1.3129999999999999E-3</v>
          </cell>
          <cell r="BG89">
            <v>1.3129999999999999E-3</v>
          </cell>
          <cell r="BH89">
            <v>1.3129999999999999E-3</v>
          </cell>
          <cell r="BI89">
            <v>1.3129999999999999E-3</v>
          </cell>
          <cell r="BJ89">
            <v>1.518E-3</v>
          </cell>
          <cell r="BK89">
            <v>1.518E-3</v>
          </cell>
          <cell r="BL89">
            <v>1.518E-3</v>
          </cell>
          <cell r="BM89">
            <v>1.518E-3</v>
          </cell>
          <cell r="BN89">
            <v>1.518E-3</v>
          </cell>
          <cell r="BO89">
            <v>1.58E-3</v>
          </cell>
          <cell r="BP89">
            <v>1.58E-3</v>
          </cell>
          <cell r="BQ89">
            <v>1.58E-3</v>
          </cell>
          <cell r="BR89">
            <v>1.58E-3</v>
          </cell>
          <cell r="BS89">
            <v>1.58E-3</v>
          </cell>
          <cell r="BT89">
            <v>1.524E-3</v>
          </cell>
          <cell r="BU89">
            <v>1.524E-3</v>
          </cell>
          <cell r="BV89">
            <v>1.524E-3</v>
          </cell>
          <cell r="BW89">
            <v>1.524E-3</v>
          </cell>
          <cell r="BX89">
            <v>1.524E-3</v>
          </cell>
          <cell r="BY89">
            <v>1.346E-3</v>
          </cell>
          <cell r="BZ89">
            <v>1.346E-3</v>
          </cell>
          <cell r="CA89">
            <v>1.346E-3</v>
          </cell>
          <cell r="CB89">
            <v>1.346E-3</v>
          </cell>
          <cell r="CC89">
            <v>1.346E-3</v>
          </cell>
          <cell r="CD89">
            <v>1.346E-3</v>
          </cell>
          <cell r="CE89">
            <v>1.346E-3</v>
          </cell>
          <cell r="CF89">
            <v>1.346E-3</v>
          </cell>
          <cell r="CG89">
            <v>1.346E-3</v>
          </cell>
          <cell r="CH89">
            <v>1.346E-3</v>
          </cell>
          <cell r="CI89">
            <v>1.346E-3</v>
          </cell>
          <cell r="CJ89">
            <v>1.346E-3</v>
          </cell>
          <cell r="CK89">
            <v>1.346E-3</v>
          </cell>
          <cell r="CL89">
            <v>1.346E-3</v>
          </cell>
          <cell r="CM89">
            <v>1.346E-3</v>
          </cell>
          <cell r="CN89">
            <v>1.346E-3</v>
          </cell>
          <cell r="CO89">
            <v>1.346E-3</v>
          </cell>
          <cell r="CP89">
            <v>1.346E-3</v>
          </cell>
          <cell r="CQ89">
            <v>1.346E-3</v>
          </cell>
          <cell r="CR89">
            <v>1.346E-3</v>
          </cell>
          <cell r="CS89">
            <v>1.346E-3</v>
          </cell>
          <cell r="CT89">
            <v>1.346E-3</v>
          </cell>
          <cell r="CU89">
            <v>1.346E-3</v>
          </cell>
          <cell r="CV89">
            <v>1.346E-3</v>
          </cell>
          <cell r="CW89">
            <v>1.346E-3</v>
          </cell>
        </row>
        <row r="90">
          <cell r="A90" t="str">
            <v>KIRIBATI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7.2000000000000002E-5</v>
          </cell>
          <cell r="R90">
            <v>7.2000000000000002E-5</v>
          </cell>
          <cell r="S90">
            <v>7.2000000000000002E-5</v>
          </cell>
          <cell r="T90">
            <v>7.2000000000000002E-5</v>
          </cell>
          <cell r="U90">
            <v>7.2000000000000002E-5</v>
          </cell>
          <cell r="V90">
            <v>7.2000000000000002E-5</v>
          </cell>
          <cell r="W90">
            <v>7.2000000000000002E-5</v>
          </cell>
          <cell r="X90">
            <v>7.2000000000000002E-5</v>
          </cell>
          <cell r="Y90">
            <v>7.2000000000000002E-5</v>
          </cell>
          <cell r="Z90">
            <v>7.2000000000000002E-5</v>
          </cell>
          <cell r="AA90">
            <v>7.2000000000000002E-5</v>
          </cell>
          <cell r="AB90">
            <v>7.2000000000000002E-5</v>
          </cell>
          <cell r="AC90">
            <v>7.2000000000000002E-5</v>
          </cell>
          <cell r="AD90">
            <v>7.2000000000000002E-5</v>
          </cell>
          <cell r="AE90">
            <v>7.2000000000000002E-5</v>
          </cell>
          <cell r="AF90">
            <v>7.2000000000000002E-5</v>
          </cell>
          <cell r="AG90">
            <v>7.2000000000000002E-5</v>
          </cell>
          <cell r="AH90">
            <v>7.2000000000000002E-5</v>
          </cell>
          <cell r="AI90">
            <v>7.2000000000000002E-5</v>
          </cell>
          <cell r="AJ90">
            <v>7.2000000000000002E-5</v>
          </cell>
          <cell r="AK90">
            <v>7.2000000000000002E-5</v>
          </cell>
          <cell r="AL90">
            <v>7.2000000000000002E-5</v>
          </cell>
          <cell r="AM90">
            <v>7.2000000000000002E-5</v>
          </cell>
          <cell r="AN90">
            <v>7.2000000000000002E-5</v>
          </cell>
          <cell r="AO90">
            <v>7.2000000000000002E-5</v>
          </cell>
          <cell r="AP90">
            <v>1.9000000000000001E-4</v>
          </cell>
          <cell r="AQ90">
            <v>1.9000000000000001E-4</v>
          </cell>
          <cell r="AR90">
            <v>1.9000000000000001E-4</v>
          </cell>
          <cell r="AS90">
            <v>1.9000000000000001E-4</v>
          </cell>
          <cell r="AT90">
            <v>1.9000000000000001E-4</v>
          </cell>
          <cell r="AU90">
            <v>2.02E-4</v>
          </cell>
          <cell r="AV90">
            <v>2.02E-4</v>
          </cell>
          <cell r="AW90">
            <v>2.02E-4</v>
          </cell>
          <cell r="AX90">
            <v>2.02E-4</v>
          </cell>
          <cell r="AY90">
            <v>2.02E-4</v>
          </cell>
          <cell r="AZ90">
            <v>2.0100000000000001E-4</v>
          </cell>
          <cell r="BA90">
            <v>2.0100000000000001E-4</v>
          </cell>
          <cell r="BB90">
            <v>2.0100000000000001E-4</v>
          </cell>
          <cell r="BC90">
            <v>2.0100000000000001E-4</v>
          </cell>
          <cell r="BD90">
            <v>2.0100000000000001E-4</v>
          </cell>
          <cell r="BE90">
            <v>1.8200000000000001E-4</v>
          </cell>
          <cell r="BF90">
            <v>1.8200000000000001E-4</v>
          </cell>
          <cell r="BG90">
            <v>1.8200000000000001E-4</v>
          </cell>
          <cell r="BH90">
            <v>1.8200000000000001E-4</v>
          </cell>
          <cell r="BI90">
            <v>1.8200000000000001E-4</v>
          </cell>
          <cell r="BJ90">
            <v>1.6000000000000001E-4</v>
          </cell>
          <cell r="BK90">
            <v>1.6000000000000001E-4</v>
          </cell>
          <cell r="BL90">
            <v>1.6000000000000001E-4</v>
          </cell>
          <cell r="BM90">
            <v>1.6000000000000001E-4</v>
          </cell>
          <cell r="BN90">
            <v>1.6000000000000001E-4</v>
          </cell>
          <cell r="BO90">
            <v>1.5100000000000001E-4</v>
          </cell>
          <cell r="BP90">
            <v>1.5100000000000001E-4</v>
          </cell>
          <cell r="BQ90">
            <v>1.5100000000000001E-4</v>
          </cell>
          <cell r="BR90">
            <v>1.5100000000000001E-4</v>
          </cell>
          <cell r="BS90">
            <v>1.5100000000000001E-4</v>
          </cell>
          <cell r="BT90">
            <v>1.45E-4</v>
          </cell>
          <cell r="BU90">
            <v>1.45E-4</v>
          </cell>
          <cell r="BV90">
            <v>1.45E-4</v>
          </cell>
          <cell r="BW90">
            <v>1.45E-4</v>
          </cell>
          <cell r="BX90">
            <v>1.45E-4</v>
          </cell>
          <cell r="BY90">
            <v>1.5300000000000001E-4</v>
          </cell>
          <cell r="BZ90">
            <v>1.5300000000000001E-4</v>
          </cell>
          <cell r="CA90">
            <v>1.5300000000000001E-4</v>
          </cell>
          <cell r="CB90">
            <v>1.5300000000000001E-4</v>
          </cell>
          <cell r="CC90">
            <v>1.5300000000000001E-4</v>
          </cell>
          <cell r="CD90">
            <v>1.5300000000000001E-4</v>
          </cell>
          <cell r="CE90">
            <v>1.5300000000000001E-4</v>
          </cell>
          <cell r="CF90">
            <v>1.5300000000000001E-4</v>
          </cell>
          <cell r="CG90">
            <v>1.5300000000000001E-4</v>
          </cell>
          <cell r="CH90">
            <v>1.5300000000000001E-4</v>
          </cell>
          <cell r="CI90">
            <v>1.5300000000000001E-4</v>
          </cell>
          <cell r="CJ90">
            <v>1.5300000000000001E-4</v>
          </cell>
          <cell r="CK90">
            <v>1.5300000000000001E-4</v>
          </cell>
          <cell r="CL90">
            <v>1.5300000000000001E-4</v>
          </cell>
          <cell r="CM90">
            <v>1.5300000000000001E-4</v>
          </cell>
          <cell r="CN90">
            <v>1.5300000000000001E-4</v>
          </cell>
          <cell r="CO90">
            <v>1.5300000000000001E-4</v>
          </cell>
          <cell r="CP90">
            <v>1.5300000000000001E-4</v>
          </cell>
          <cell r="CQ90">
            <v>1.5300000000000001E-4</v>
          </cell>
          <cell r="CR90">
            <v>1.5300000000000001E-4</v>
          </cell>
          <cell r="CS90">
            <v>1.5300000000000001E-4</v>
          </cell>
          <cell r="CT90">
            <v>1.5300000000000001E-4</v>
          </cell>
          <cell r="CU90">
            <v>1.5300000000000001E-4</v>
          </cell>
          <cell r="CV90">
            <v>1.5300000000000001E-4</v>
          </cell>
          <cell r="CW90">
            <v>1.5300000000000001E-4</v>
          </cell>
        </row>
        <row r="91">
          <cell r="A91" t="str">
            <v>KOREA, DEMOCRATIC PEOPLE'S REPUBLIC OF</v>
          </cell>
          <cell r="B91" t="e">
            <v>#VALUE!</v>
          </cell>
          <cell r="C91" t="e">
            <v>#VALUE!</v>
          </cell>
          <cell r="D91" t="e">
            <v>#VALUE!</v>
          </cell>
          <cell r="E91" t="e">
            <v>#VALUE!</v>
          </cell>
          <cell r="F91" t="e">
            <v>#VALUE!</v>
          </cell>
          <cell r="G91" t="e">
            <v>#VALUE!</v>
          </cell>
          <cell r="H91" t="e">
            <v>#VALUE!</v>
          </cell>
          <cell r="I91" t="e">
            <v>#VALUE!</v>
          </cell>
          <cell r="J91" t="e">
            <v>#VALUE!</v>
          </cell>
          <cell r="K91" t="e">
            <v>#VALUE!</v>
          </cell>
          <cell r="L91" t="e">
            <v>#VALUE!</v>
          </cell>
          <cell r="M91" t="e">
            <v>#VALUE!</v>
          </cell>
          <cell r="N91" t="e">
            <v>#VALUE!</v>
          </cell>
          <cell r="O91" t="e">
            <v>#VALUE!</v>
          </cell>
          <cell r="P91" t="e">
            <v>#VALUE!</v>
          </cell>
          <cell r="Q91">
            <v>9.7999999999999997E-5</v>
          </cell>
          <cell r="R91">
            <v>9.7999999999999997E-5</v>
          </cell>
          <cell r="S91">
            <v>9.7999999999999997E-5</v>
          </cell>
          <cell r="T91">
            <v>9.7999999999999997E-5</v>
          </cell>
          <cell r="U91">
            <v>9.7999999999999997E-5</v>
          </cell>
          <cell r="V91">
            <v>9.7999999999999997E-5</v>
          </cell>
          <cell r="W91">
            <v>9.7999999999999997E-5</v>
          </cell>
          <cell r="X91">
            <v>9.7999999999999997E-5</v>
          </cell>
          <cell r="Y91">
            <v>9.7999999999999997E-5</v>
          </cell>
          <cell r="Z91">
            <v>9.7999999999999997E-5</v>
          </cell>
          <cell r="AA91">
            <v>9.7999999999999997E-5</v>
          </cell>
          <cell r="AB91">
            <v>9.7999999999999997E-5</v>
          </cell>
          <cell r="AC91">
            <v>9.7999999999999997E-5</v>
          </cell>
          <cell r="AD91">
            <v>9.7999999999999997E-5</v>
          </cell>
          <cell r="AE91">
            <v>9.7999999999999997E-5</v>
          </cell>
          <cell r="AF91">
            <v>9.7999999999999997E-5</v>
          </cell>
          <cell r="AG91">
            <v>9.7999999999999997E-5</v>
          </cell>
          <cell r="AH91">
            <v>9.7999999999999997E-5</v>
          </cell>
          <cell r="AI91">
            <v>9.7999999999999997E-5</v>
          </cell>
          <cell r="AJ91">
            <v>9.7999999999999997E-5</v>
          </cell>
          <cell r="AK91">
            <v>9.7999999999999997E-5</v>
          </cell>
          <cell r="AL91">
            <v>9.7999999999999997E-5</v>
          </cell>
          <cell r="AM91">
            <v>9.7999999999999997E-5</v>
          </cell>
          <cell r="AN91">
            <v>9.7999999999999997E-5</v>
          </cell>
          <cell r="AO91">
            <v>9.7999999999999997E-5</v>
          </cell>
          <cell r="AP91">
            <v>3.2000000000000003E-4</v>
          </cell>
          <cell r="AQ91">
            <v>3.2000000000000003E-4</v>
          </cell>
          <cell r="AR91">
            <v>3.2000000000000003E-4</v>
          </cell>
          <cell r="AS91">
            <v>3.2000000000000003E-4</v>
          </cell>
          <cell r="AT91">
            <v>3.2000000000000003E-4</v>
          </cell>
          <cell r="AU91">
            <v>3.5199999999999999E-4</v>
          </cell>
          <cell r="AV91">
            <v>3.5199999999999999E-4</v>
          </cell>
          <cell r="AW91">
            <v>3.5199999999999999E-4</v>
          </cell>
          <cell r="AX91">
            <v>3.5199999999999999E-4</v>
          </cell>
          <cell r="AY91">
            <v>3.5199999999999999E-4</v>
          </cell>
          <cell r="AZ91">
            <v>3.2000000000000003E-4</v>
          </cell>
          <cell r="BA91">
            <v>3.2000000000000003E-4</v>
          </cell>
          <cell r="BB91">
            <v>3.2000000000000003E-4</v>
          </cell>
          <cell r="BC91">
            <v>3.2000000000000003E-4</v>
          </cell>
          <cell r="BD91">
            <v>3.2000000000000003E-4</v>
          </cell>
          <cell r="BE91">
            <v>2.5599999999999999E-4</v>
          </cell>
          <cell r="BF91">
            <v>2.5599999999999999E-4</v>
          </cell>
          <cell r="BG91">
            <v>2.5599999999999999E-4</v>
          </cell>
          <cell r="BH91">
            <v>2.5599999999999999E-4</v>
          </cell>
          <cell r="BI91">
            <v>2.5599999999999999E-4</v>
          </cell>
          <cell r="BJ91">
            <v>1.93E-4</v>
          </cell>
          <cell r="BK91">
            <v>1.93E-4</v>
          </cell>
          <cell r="BL91">
            <v>1.93E-4</v>
          </cell>
          <cell r="BM91">
            <v>1.93E-4</v>
          </cell>
          <cell r="BN91">
            <v>1.93E-4</v>
          </cell>
          <cell r="BO91">
            <v>1.92E-4</v>
          </cell>
          <cell r="BP91">
            <v>1.92E-4</v>
          </cell>
          <cell r="BQ91">
            <v>1.92E-4</v>
          </cell>
          <cell r="BR91">
            <v>1.92E-4</v>
          </cell>
          <cell r="BS91">
            <v>1.92E-4</v>
          </cell>
          <cell r="BT91">
            <v>1.9699999999999999E-4</v>
          </cell>
          <cell r="BU91">
            <v>1.9699999999999999E-4</v>
          </cell>
          <cell r="BV91">
            <v>1.9699999999999999E-4</v>
          </cell>
          <cell r="BW91">
            <v>1.9699999999999999E-4</v>
          </cell>
          <cell r="BX91">
            <v>1.9699999999999999E-4</v>
          </cell>
          <cell r="BY91">
            <v>1.73E-4</v>
          </cell>
          <cell r="BZ91">
            <v>1.73E-4</v>
          </cell>
          <cell r="CA91">
            <v>1.73E-4</v>
          </cell>
          <cell r="CB91">
            <v>1.73E-4</v>
          </cell>
          <cell r="CC91">
            <v>1.73E-4</v>
          </cell>
          <cell r="CD91">
            <v>1.73E-4</v>
          </cell>
          <cell r="CE91">
            <v>1.73E-4</v>
          </cell>
          <cell r="CF91">
            <v>1.73E-4</v>
          </cell>
          <cell r="CG91">
            <v>1.73E-4</v>
          </cell>
          <cell r="CH91">
            <v>1.73E-4</v>
          </cell>
          <cell r="CI91">
            <v>1.73E-4</v>
          </cell>
          <cell r="CJ91">
            <v>1.73E-4</v>
          </cell>
          <cell r="CK91">
            <v>1.73E-4</v>
          </cell>
          <cell r="CL91">
            <v>1.73E-4</v>
          </cell>
          <cell r="CM91">
            <v>1.73E-4</v>
          </cell>
          <cell r="CN91">
            <v>1.73E-4</v>
          </cell>
          <cell r="CO91">
            <v>1.73E-4</v>
          </cell>
          <cell r="CP91">
            <v>1.73E-4</v>
          </cell>
          <cell r="CQ91">
            <v>1.73E-4</v>
          </cell>
          <cell r="CR91">
            <v>1.73E-4</v>
          </cell>
          <cell r="CS91">
            <v>1.73E-4</v>
          </cell>
          <cell r="CT91">
            <v>1.73E-4</v>
          </cell>
          <cell r="CU91">
            <v>1.73E-4</v>
          </cell>
          <cell r="CV91">
            <v>1.73E-4</v>
          </cell>
          <cell r="CW91">
            <v>1.73E-4</v>
          </cell>
        </row>
        <row r="92">
          <cell r="A92" t="str">
            <v>KOREA, REPUBLIC OF</v>
          </cell>
          <cell r="B92" t="e">
            <v>#VALUE!</v>
          </cell>
          <cell r="C92" t="e">
            <v>#VALUE!</v>
          </cell>
          <cell r="D92" t="e">
            <v>#VALUE!</v>
          </cell>
          <cell r="E92" t="e">
            <v>#VALUE!</v>
          </cell>
          <cell r="F92" t="e">
            <v>#VALUE!</v>
          </cell>
          <cell r="G92" t="e">
            <v>#VALUE!</v>
          </cell>
          <cell r="H92" t="e">
            <v>#VALUE!</v>
          </cell>
          <cell r="I92" t="e">
            <v>#VALUE!</v>
          </cell>
          <cell r="J92" t="e">
            <v>#VALUE!</v>
          </cell>
          <cell r="K92" t="e">
            <v>#VALUE!</v>
          </cell>
          <cell r="L92" t="e">
            <v>#VALUE!</v>
          </cell>
          <cell r="M92" t="e">
            <v>#VALUE!</v>
          </cell>
          <cell r="N92" t="e">
            <v>#VALUE!</v>
          </cell>
          <cell r="O92" t="e">
            <v>#VALUE!</v>
          </cell>
          <cell r="P92" t="e">
            <v>#VALUE!</v>
          </cell>
          <cell r="Q92">
            <v>7.2999999999999999E-5</v>
          </cell>
          <cell r="R92">
            <v>7.2999999999999999E-5</v>
          </cell>
          <cell r="S92">
            <v>7.2999999999999999E-5</v>
          </cell>
          <cell r="T92">
            <v>7.2999999999999999E-5</v>
          </cell>
          <cell r="U92">
            <v>7.2999999999999999E-5</v>
          </cell>
          <cell r="V92">
            <v>7.2999999999999999E-5</v>
          </cell>
          <cell r="W92">
            <v>7.2999999999999999E-5</v>
          </cell>
          <cell r="X92">
            <v>7.2999999999999999E-5</v>
          </cell>
          <cell r="Y92">
            <v>7.2999999999999999E-5</v>
          </cell>
          <cell r="Z92">
            <v>7.2999999999999999E-5</v>
          </cell>
          <cell r="AA92">
            <v>7.2999999999999999E-5</v>
          </cell>
          <cell r="AB92">
            <v>7.2999999999999999E-5</v>
          </cell>
          <cell r="AC92">
            <v>7.2999999999999999E-5</v>
          </cell>
          <cell r="AD92">
            <v>7.2999999999999999E-5</v>
          </cell>
          <cell r="AE92">
            <v>7.2999999999999999E-5</v>
          </cell>
          <cell r="AF92">
            <v>7.2999999999999999E-5</v>
          </cell>
          <cell r="AG92">
            <v>7.2999999999999999E-5</v>
          </cell>
          <cell r="AH92">
            <v>7.2999999999999999E-5</v>
          </cell>
          <cell r="AI92">
            <v>7.2999999999999999E-5</v>
          </cell>
          <cell r="AJ92">
            <v>7.2999999999999999E-5</v>
          </cell>
          <cell r="AK92">
            <v>7.2999999999999999E-5</v>
          </cell>
          <cell r="AL92">
            <v>7.2999999999999999E-5</v>
          </cell>
          <cell r="AM92">
            <v>7.2999999999999999E-5</v>
          </cell>
          <cell r="AN92">
            <v>7.2999999999999999E-5</v>
          </cell>
          <cell r="AO92">
            <v>7.2999999999999999E-5</v>
          </cell>
          <cell r="AP92">
            <v>1.6899999999999999E-4</v>
          </cell>
          <cell r="AQ92">
            <v>1.6899999999999999E-4</v>
          </cell>
          <cell r="AR92">
            <v>1.6899999999999999E-4</v>
          </cell>
          <cell r="AS92">
            <v>1.6899999999999999E-4</v>
          </cell>
          <cell r="AT92">
            <v>1.6899999999999999E-4</v>
          </cell>
          <cell r="AU92">
            <v>1.84E-4</v>
          </cell>
          <cell r="AV92">
            <v>1.84E-4</v>
          </cell>
          <cell r="AW92">
            <v>1.84E-4</v>
          </cell>
          <cell r="AX92">
            <v>1.84E-4</v>
          </cell>
          <cell r="AY92">
            <v>1.84E-4</v>
          </cell>
          <cell r="AZ92">
            <v>1.9799999999999999E-4</v>
          </cell>
          <cell r="BA92">
            <v>1.9799999999999999E-4</v>
          </cell>
          <cell r="BB92">
            <v>1.9799999999999999E-4</v>
          </cell>
          <cell r="BC92">
            <v>1.9799999999999999E-4</v>
          </cell>
          <cell r="BD92">
            <v>1.9799999999999999E-4</v>
          </cell>
          <cell r="BE92">
            <v>2.1800000000000001E-4</v>
          </cell>
          <cell r="BF92">
            <v>2.1800000000000001E-4</v>
          </cell>
          <cell r="BG92">
            <v>2.1800000000000001E-4</v>
          </cell>
          <cell r="BH92">
            <v>2.1800000000000001E-4</v>
          </cell>
          <cell r="BI92">
            <v>2.1800000000000001E-4</v>
          </cell>
          <cell r="BJ92">
            <v>2.3800000000000001E-4</v>
          </cell>
          <cell r="BK92">
            <v>2.3800000000000001E-4</v>
          </cell>
          <cell r="BL92">
            <v>2.3800000000000001E-4</v>
          </cell>
          <cell r="BM92">
            <v>2.3800000000000001E-4</v>
          </cell>
          <cell r="BN92">
            <v>2.3800000000000001E-4</v>
          </cell>
          <cell r="BO92">
            <v>2.5799999999999998E-4</v>
          </cell>
          <cell r="BP92">
            <v>2.5799999999999998E-4</v>
          </cell>
          <cell r="BQ92">
            <v>2.5799999999999998E-4</v>
          </cell>
          <cell r="BR92">
            <v>2.5799999999999998E-4</v>
          </cell>
          <cell r="BS92">
            <v>2.5799999999999998E-4</v>
          </cell>
          <cell r="BT92">
            <v>2.7300000000000002E-4</v>
          </cell>
          <cell r="BU92">
            <v>2.7300000000000002E-4</v>
          </cell>
          <cell r="BV92">
            <v>2.7300000000000002E-4</v>
          </cell>
          <cell r="BW92">
            <v>2.7300000000000002E-4</v>
          </cell>
          <cell r="BX92">
            <v>2.7300000000000002E-4</v>
          </cell>
          <cell r="BY92">
            <v>2.8400000000000002E-4</v>
          </cell>
          <cell r="BZ92">
            <v>2.8400000000000002E-4</v>
          </cell>
          <cell r="CA92">
            <v>2.8400000000000002E-4</v>
          </cell>
          <cell r="CB92">
            <v>2.8400000000000002E-4</v>
          </cell>
          <cell r="CC92">
            <v>2.8400000000000002E-4</v>
          </cell>
          <cell r="CD92">
            <v>2.8400000000000002E-4</v>
          </cell>
          <cell r="CE92">
            <v>2.8400000000000002E-4</v>
          </cell>
          <cell r="CF92">
            <v>2.8400000000000002E-4</v>
          </cell>
          <cell r="CG92">
            <v>2.8400000000000002E-4</v>
          </cell>
          <cell r="CH92">
            <v>2.8400000000000002E-4</v>
          </cell>
          <cell r="CI92">
            <v>2.8400000000000002E-4</v>
          </cell>
          <cell r="CJ92">
            <v>2.8400000000000002E-4</v>
          </cell>
          <cell r="CK92">
            <v>2.8400000000000002E-4</v>
          </cell>
          <cell r="CL92">
            <v>2.8400000000000002E-4</v>
          </cell>
          <cell r="CM92">
            <v>2.8400000000000002E-4</v>
          </cell>
          <cell r="CN92">
            <v>2.8400000000000002E-4</v>
          </cell>
          <cell r="CO92">
            <v>2.8400000000000002E-4</v>
          </cell>
          <cell r="CP92">
            <v>2.8400000000000002E-4</v>
          </cell>
          <cell r="CQ92">
            <v>2.8400000000000002E-4</v>
          </cell>
          <cell r="CR92">
            <v>2.8400000000000002E-4</v>
          </cell>
          <cell r="CS92">
            <v>2.8400000000000002E-4</v>
          </cell>
          <cell r="CT92">
            <v>2.8400000000000002E-4</v>
          </cell>
          <cell r="CU92">
            <v>2.8400000000000002E-4</v>
          </cell>
          <cell r="CV92">
            <v>2.8400000000000002E-4</v>
          </cell>
          <cell r="CW92">
            <v>2.8400000000000002E-4</v>
          </cell>
        </row>
        <row r="93">
          <cell r="A93" t="str">
            <v>KUWAIT</v>
          </cell>
          <cell r="B93" t="e">
            <v>#VALUE!</v>
          </cell>
          <cell r="C93" t="e">
            <v>#VALUE!</v>
          </cell>
          <cell r="D93" t="e">
            <v>#VALUE!</v>
          </cell>
          <cell r="E93" t="e">
            <v>#VALUE!</v>
          </cell>
          <cell r="F93" t="e">
            <v>#VALUE!</v>
          </cell>
          <cell r="G93" t="e">
            <v>#VALUE!</v>
          </cell>
          <cell r="H93" t="e">
            <v>#VALUE!</v>
          </cell>
          <cell r="I93" t="e">
            <v>#VALUE!</v>
          </cell>
          <cell r="J93" t="e">
            <v>#VALUE!</v>
          </cell>
          <cell r="K93" t="e">
            <v>#VALUE!</v>
          </cell>
          <cell r="L93" t="e">
            <v>#VALUE!</v>
          </cell>
          <cell r="M93" t="e">
            <v>#VALUE!</v>
          </cell>
          <cell r="N93" t="e">
            <v>#VALUE!</v>
          </cell>
          <cell r="O93" t="e">
            <v>#VALUE!</v>
          </cell>
          <cell r="P93" t="e">
            <v>#VALUE!</v>
          </cell>
          <cell r="Q93">
            <v>1.2999999999999999E-5</v>
          </cell>
          <cell r="R93">
            <v>1.2999999999999999E-5</v>
          </cell>
          <cell r="S93">
            <v>1.2999999999999999E-5</v>
          </cell>
          <cell r="T93">
            <v>1.2999999999999999E-5</v>
          </cell>
          <cell r="U93">
            <v>1.2999999999999999E-5</v>
          </cell>
          <cell r="V93">
            <v>1.2999999999999999E-5</v>
          </cell>
          <cell r="W93">
            <v>1.2999999999999999E-5</v>
          </cell>
          <cell r="X93">
            <v>1.2999999999999999E-5</v>
          </cell>
          <cell r="Y93">
            <v>1.2999999999999999E-5</v>
          </cell>
          <cell r="Z93">
            <v>1.2999999999999999E-5</v>
          </cell>
          <cell r="AA93">
            <v>1.2999999999999999E-5</v>
          </cell>
          <cell r="AB93">
            <v>1.2999999999999999E-5</v>
          </cell>
          <cell r="AC93">
            <v>1.2999999999999999E-5</v>
          </cell>
          <cell r="AD93">
            <v>1.2999999999999999E-5</v>
          </cell>
          <cell r="AE93">
            <v>1.2999999999999999E-5</v>
          </cell>
          <cell r="AF93">
            <v>1.2999999999999999E-5</v>
          </cell>
          <cell r="AG93">
            <v>1.2999999999999999E-5</v>
          </cell>
          <cell r="AH93">
            <v>1.2999999999999999E-5</v>
          </cell>
          <cell r="AI93">
            <v>1.2999999999999999E-5</v>
          </cell>
          <cell r="AJ93">
            <v>1.2999999999999999E-5</v>
          </cell>
          <cell r="AK93">
            <v>1.2999999999999999E-5</v>
          </cell>
          <cell r="AL93">
            <v>1.2999999999999999E-5</v>
          </cell>
          <cell r="AM93">
            <v>1.2999999999999999E-5</v>
          </cell>
          <cell r="AN93">
            <v>1.2999999999999999E-5</v>
          </cell>
          <cell r="AO93">
            <v>1.2999999999999999E-5</v>
          </cell>
          <cell r="AP93">
            <v>4.6999999999999997E-5</v>
          </cell>
          <cell r="AQ93">
            <v>4.6999999999999997E-5</v>
          </cell>
          <cell r="AR93">
            <v>4.6999999999999997E-5</v>
          </cell>
          <cell r="AS93">
            <v>4.6999999999999997E-5</v>
          </cell>
          <cell r="AT93">
            <v>4.6999999999999997E-5</v>
          </cell>
          <cell r="AU93">
            <v>7.1000000000000005E-5</v>
          </cell>
          <cell r="AV93">
            <v>7.1000000000000005E-5</v>
          </cell>
          <cell r="AW93">
            <v>7.1000000000000005E-5</v>
          </cell>
          <cell r="AX93">
            <v>7.1000000000000005E-5</v>
          </cell>
          <cell r="AY93">
            <v>7.1000000000000005E-5</v>
          </cell>
          <cell r="AZ93">
            <v>1.25E-4</v>
          </cell>
          <cell r="BA93">
            <v>1.25E-4</v>
          </cell>
          <cell r="BB93">
            <v>1.25E-4</v>
          </cell>
          <cell r="BC93">
            <v>1.25E-4</v>
          </cell>
          <cell r="BD93">
            <v>1.25E-4</v>
          </cell>
          <cell r="BE93">
            <v>1.5899999999999999E-4</v>
          </cell>
          <cell r="BF93">
            <v>1.5899999999999999E-4</v>
          </cell>
          <cell r="BG93">
            <v>1.5899999999999999E-4</v>
          </cell>
          <cell r="BH93">
            <v>1.5899999999999999E-4</v>
          </cell>
          <cell r="BI93">
            <v>1.5899999999999999E-4</v>
          </cell>
          <cell r="BJ93">
            <v>1.2E-4</v>
          </cell>
          <cell r="BK93">
            <v>1.2E-4</v>
          </cell>
          <cell r="BL93">
            <v>1.2E-4</v>
          </cell>
          <cell r="BM93">
            <v>1.2E-4</v>
          </cell>
          <cell r="BN93">
            <v>1.2E-4</v>
          </cell>
          <cell r="BO93">
            <v>2.12E-4</v>
          </cell>
          <cell r="BP93">
            <v>2.12E-4</v>
          </cell>
          <cell r="BQ93">
            <v>2.12E-4</v>
          </cell>
          <cell r="BR93">
            <v>2.12E-4</v>
          </cell>
          <cell r="BS93">
            <v>2.12E-4</v>
          </cell>
          <cell r="BT93">
            <v>1.2799999999999999E-4</v>
          </cell>
          <cell r="BU93">
            <v>1.2799999999999999E-4</v>
          </cell>
          <cell r="BV93">
            <v>1.2799999999999999E-4</v>
          </cell>
          <cell r="BW93">
            <v>1.2799999999999999E-4</v>
          </cell>
          <cell r="BX93">
            <v>1.2799999999999999E-4</v>
          </cell>
          <cell r="BY93">
            <v>9.5000000000000005E-5</v>
          </cell>
          <cell r="BZ93">
            <v>9.5000000000000005E-5</v>
          </cell>
          <cell r="CA93">
            <v>9.5000000000000005E-5</v>
          </cell>
          <cell r="CB93">
            <v>9.5000000000000005E-5</v>
          </cell>
          <cell r="CC93">
            <v>9.5000000000000005E-5</v>
          </cell>
          <cell r="CD93">
            <v>9.5000000000000005E-5</v>
          </cell>
          <cell r="CE93">
            <v>9.5000000000000005E-5</v>
          </cell>
          <cell r="CF93">
            <v>9.5000000000000005E-5</v>
          </cell>
          <cell r="CG93">
            <v>9.5000000000000005E-5</v>
          </cell>
          <cell r="CH93">
            <v>9.5000000000000005E-5</v>
          </cell>
          <cell r="CI93">
            <v>9.5000000000000005E-5</v>
          </cell>
          <cell r="CJ93">
            <v>9.5000000000000005E-5</v>
          </cell>
          <cell r="CK93">
            <v>9.5000000000000005E-5</v>
          </cell>
          <cell r="CL93">
            <v>9.5000000000000005E-5</v>
          </cell>
          <cell r="CM93">
            <v>9.5000000000000005E-5</v>
          </cell>
          <cell r="CN93">
            <v>9.5000000000000005E-5</v>
          </cell>
          <cell r="CO93">
            <v>9.5000000000000005E-5</v>
          </cell>
          <cell r="CP93">
            <v>9.5000000000000005E-5</v>
          </cell>
          <cell r="CQ93">
            <v>9.5000000000000005E-5</v>
          </cell>
          <cell r="CR93">
            <v>9.5000000000000005E-5</v>
          </cell>
          <cell r="CS93">
            <v>9.5000000000000005E-5</v>
          </cell>
          <cell r="CT93">
            <v>9.5000000000000005E-5</v>
          </cell>
          <cell r="CU93">
            <v>9.5000000000000005E-5</v>
          </cell>
          <cell r="CV93">
            <v>9.5000000000000005E-5</v>
          </cell>
          <cell r="CW93">
            <v>9.5000000000000005E-5</v>
          </cell>
        </row>
        <row r="94">
          <cell r="A94" t="str">
            <v>KYRGYZSTAN</v>
          </cell>
          <cell r="B94" t="e">
            <v>#VALUE!</v>
          </cell>
          <cell r="C94" t="e">
            <v>#VALUE!</v>
          </cell>
          <cell r="D94" t="e">
            <v>#VALUE!</v>
          </cell>
          <cell r="E94" t="e">
            <v>#VALUE!</v>
          </cell>
          <cell r="F94" t="e">
            <v>#VALUE!</v>
          </cell>
          <cell r="G94" t="e">
            <v>#VALUE!</v>
          </cell>
          <cell r="H94" t="e">
            <v>#VALUE!</v>
          </cell>
          <cell r="I94" t="e">
            <v>#VALUE!</v>
          </cell>
          <cell r="J94" t="e">
            <v>#VALUE!</v>
          </cell>
          <cell r="K94" t="e">
            <v>#VALUE!</v>
          </cell>
          <cell r="L94" t="e">
            <v>#VALUE!</v>
          </cell>
          <cell r="M94" t="e">
            <v>#VALUE!</v>
          </cell>
          <cell r="N94" t="e">
            <v>#VALUE!</v>
          </cell>
          <cell r="O94" t="e">
            <v>#VALUE!</v>
          </cell>
          <cell r="P94" t="e">
            <v>#VALUE!</v>
          </cell>
          <cell r="Q94">
            <v>2.12E-4</v>
          </cell>
          <cell r="R94">
            <v>2.12E-4</v>
          </cell>
          <cell r="S94">
            <v>2.12E-4</v>
          </cell>
          <cell r="T94">
            <v>2.12E-4</v>
          </cell>
          <cell r="U94">
            <v>2.12E-4</v>
          </cell>
          <cell r="V94">
            <v>2.12E-4</v>
          </cell>
          <cell r="W94">
            <v>2.12E-4</v>
          </cell>
          <cell r="X94">
            <v>2.12E-4</v>
          </cell>
          <cell r="Y94">
            <v>2.12E-4</v>
          </cell>
          <cell r="Z94">
            <v>2.12E-4</v>
          </cell>
          <cell r="AA94">
            <v>2.12E-4</v>
          </cell>
          <cell r="AB94">
            <v>2.12E-4</v>
          </cell>
          <cell r="AC94">
            <v>2.12E-4</v>
          </cell>
          <cell r="AD94">
            <v>2.12E-4</v>
          </cell>
          <cell r="AE94">
            <v>2.12E-4</v>
          </cell>
          <cell r="AF94">
            <v>2.12E-4</v>
          </cell>
          <cell r="AG94">
            <v>2.12E-4</v>
          </cell>
          <cell r="AH94">
            <v>2.12E-4</v>
          </cell>
          <cell r="AI94">
            <v>2.12E-4</v>
          </cell>
          <cell r="AJ94">
            <v>2.12E-4</v>
          </cell>
          <cell r="AK94">
            <v>2.12E-4</v>
          </cell>
          <cell r="AL94">
            <v>2.12E-4</v>
          </cell>
          <cell r="AM94">
            <v>2.12E-4</v>
          </cell>
          <cell r="AN94">
            <v>2.12E-4</v>
          </cell>
          <cell r="AO94">
            <v>2.12E-4</v>
          </cell>
          <cell r="AP94">
            <v>5.6999999999999998E-4</v>
          </cell>
          <cell r="AQ94">
            <v>5.6999999999999998E-4</v>
          </cell>
          <cell r="AR94">
            <v>5.6999999999999998E-4</v>
          </cell>
          <cell r="AS94">
            <v>5.6999999999999998E-4</v>
          </cell>
          <cell r="AT94">
            <v>5.6999999999999998E-4</v>
          </cell>
          <cell r="AU94">
            <v>5.5999999999999995E-4</v>
          </cell>
          <cell r="AV94">
            <v>5.5999999999999995E-4</v>
          </cell>
          <cell r="AW94">
            <v>5.5999999999999995E-4</v>
          </cell>
          <cell r="AX94">
            <v>5.5999999999999995E-4</v>
          </cell>
          <cell r="AY94">
            <v>5.5999999999999995E-4</v>
          </cell>
          <cell r="AZ94">
            <v>5.2400000000000005E-4</v>
          </cell>
          <cell r="BA94">
            <v>5.2400000000000005E-4</v>
          </cell>
          <cell r="BB94">
            <v>5.2400000000000005E-4</v>
          </cell>
          <cell r="BC94">
            <v>5.2400000000000005E-4</v>
          </cell>
          <cell r="BD94">
            <v>5.2400000000000005E-4</v>
          </cell>
          <cell r="BE94">
            <v>4.9200000000000003E-4</v>
          </cell>
          <cell r="BF94">
            <v>4.9200000000000003E-4</v>
          </cell>
          <cell r="BG94">
            <v>4.9200000000000003E-4</v>
          </cell>
          <cell r="BH94">
            <v>4.9200000000000003E-4</v>
          </cell>
          <cell r="BI94">
            <v>4.9200000000000003E-4</v>
          </cell>
          <cell r="BJ94">
            <v>4.4999999999999999E-4</v>
          </cell>
          <cell r="BK94">
            <v>4.4999999999999999E-4</v>
          </cell>
          <cell r="BL94">
            <v>4.4999999999999999E-4</v>
          </cell>
          <cell r="BM94">
            <v>4.4999999999999999E-4</v>
          </cell>
          <cell r="BN94">
            <v>4.4999999999999999E-4</v>
          </cell>
          <cell r="BO94">
            <v>4.1599999999999997E-4</v>
          </cell>
          <cell r="BP94">
            <v>4.1599999999999997E-4</v>
          </cell>
          <cell r="BQ94">
            <v>4.1599999999999997E-4</v>
          </cell>
          <cell r="BR94">
            <v>4.1599999999999997E-4</v>
          </cell>
          <cell r="BS94">
            <v>4.1599999999999997E-4</v>
          </cell>
          <cell r="BT94">
            <v>3.7800000000000003E-4</v>
          </cell>
          <cell r="BU94">
            <v>3.7800000000000003E-4</v>
          </cell>
          <cell r="BV94">
            <v>3.7800000000000003E-4</v>
          </cell>
          <cell r="BW94">
            <v>3.7800000000000003E-4</v>
          </cell>
          <cell r="BX94">
            <v>3.7800000000000003E-4</v>
          </cell>
          <cell r="BY94">
            <v>3.6200000000000002E-4</v>
          </cell>
          <cell r="BZ94">
            <v>3.6200000000000002E-4</v>
          </cell>
          <cell r="CA94">
            <v>3.6200000000000002E-4</v>
          </cell>
          <cell r="CB94">
            <v>3.6200000000000002E-4</v>
          </cell>
          <cell r="CC94">
            <v>3.6200000000000002E-4</v>
          </cell>
          <cell r="CD94">
            <v>3.6200000000000002E-4</v>
          </cell>
          <cell r="CE94">
            <v>3.6200000000000002E-4</v>
          </cell>
          <cell r="CF94">
            <v>3.6200000000000002E-4</v>
          </cell>
          <cell r="CG94">
            <v>3.6200000000000002E-4</v>
          </cell>
          <cell r="CH94">
            <v>3.6200000000000002E-4</v>
          </cell>
          <cell r="CI94">
            <v>3.6200000000000002E-4</v>
          </cell>
          <cell r="CJ94">
            <v>3.6200000000000002E-4</v>
          </cell>
          <cell r="CK94">
            <v>3.6200000000000002E-4</v>
          </cell>
          <cell r="CL94">
            <v>3.6200000000000002E-4</v>
          </cell>
          <cell r="CM94">
            <v>3.6200000000000002E-4</v>
          </cell>
          <cell r="CN94">
            <v>3.6200000000000002E-4</v>
          </cell>
          <cell r="CO94">
            <v>3.6200000000000002E-4</v>
          </cell>
          <cell r="CP94">
            <v>3.6200000000000002E-4</v>
          </cell>
          <cell r="CQ94">
            <v>3.6200000000000002E-4</v>
          </cell>
          <cell r="CR94">
            <v>3.6200000000000002E-4</v>
          </cell>
          <cell r="CS94">
            <v>3.6200000000000002E-4</v>
          </cell>
          <cell r="CT94">
            <v>3.6200000000000002E-4</v>
          </cell>
          <cell r="CU94">
            <v>3.6200000000000002E-4</v>
          </cell>
          <cell r="CV94">
            <v>3.6200000000000002E-4</v>
          </cell>
          <cell r="CW94">
            <v>3.6200000000000002E-4</v>
          </cell>
        </row>
        <row r="95">
          <cell r="A95" t="str">
            <v>LAO PEOPLE'S DEMOCRATIC REPUBLIC</v>
          </cell>
          <cell r="B95" t="e">
            <v>#VALUE!</v>
          </cell>
          <cell r="C95" t="e">
            <v>#VALUE!</v>
          </cell>
          <cell r="D95" t="e">
            <v>#VALUE!</v>
          </cell>
          <cell r="E95" t="e">
            <v>#VALUE!</v>
          </cell>
          <cell r="F95" t="e">
            <v>#VALUE!</v>
          </cell>
          <cell r="G95" t="e">
            <v>#VALUE!</v>
          </cell>
          <cell r="H95" t="e">
            <v>#VALUE!</v>
          </cell>
          <cell r="I95" t="e">
            <v>#VALUE!</v>
          </cell>
          <cell r="J95" t="e">
            <v>#VALUE!</v>
          </cell>
          <cell r="K95" t="e">
            <v>#VALUE!</v>
          </cell>
          <cell r="L95" t="e">
            <v>#VALUE!</v>
          </cell>
          <cell r="M95" t="e">
            <v>#VALUE!</v>
          </cell>
          <cell r="N95" t="e">
            <v>#VALUE!</v>
          </cell>
          <cell r="O95" t="e">
            <v>#VALUE!</v>
          </cell>
          <cell r="P95" t="e">
            <v>#VALUE!</v>
          </cell>
          <cell r="Q95">
            <v>5.3000000000000001E-5</v>
          </cell>
          <cell r="R95">
            <v>5.3000000000000001E-5</v>
          </cell>
          <cell r="S95">
            <v>5.3000000000000001E-5</v>
          </cell>
          <cell r="T95">
            <v>5.3000000000000001E-5</v>
          </cell>
          <cell r="U95">
            <v>5.3000000000000001E-5</v>
          </cell>
          <cell r="V95">
            <v>5.3000000000000001E-5</v>
          </cell>
          <cell r="W95">
            <v>5.3000000000000001E-5</v>
          </cell>
          <cell r="X95">
            <v>5.3000000000000001E-5</v>
          </cell>
          <cell r="Y95">
            <v>5.3000000000000001E-5</v>
          </cell>
          <cell r="Z95">
            <v>5.3000000000000001E-5</v>
          </cell>
          <cell r="AA95">
            <v>5.3000000000000001E-5</v>
          </cell>
          <cell r="AB95">
            <v>5.3000000000000001E-5</v>
          </cell>
          <cell r="AC95">
            <v>5.3000000000000001E-5</v>
          </cell>
          <cell r="AD95">
            <v>5.3000000000000001E-5</v>
          </cell>
          <cell r="AE95">
            <v>5.3000000000000001E-5</v>
          </cell>
          <cell r="AF95">
            <v>5.3000000000000001E-5</v>
          </cell>
          <cell r="AG95">
            <v>5.3000000000000001E-5</v>
          </cell>
          <cell r="AH95">
            <v>5.3000000000000001E-5</v>
          </cell>
          <cell r="AI95">
            <v>5.3000000000000001E-5</v>
          </cell>
          <cell r="AJ95">
            <v>5.3000000000000001E-5</v>
          </cell>
          <cell r="AK95">
            <v>5.3000000000000001E-5</v>
          </cell>
          <cell r="AL95">
            <v>5.3000000000000001E-5</v>
          </cell>
          <cell r="AM95">
            <v>5.3000000000000001E-5</v>
          </cell>
          <cell r="AN95">
            <v>5.3000000000000001E-5</v>
          </cell>
          <cell r="AO95">
            <v>5.3000000000000001E-5</v>
          </cell>
          <cell r="AP95">
            <v>2.6899999999999998E-4</v>
          </cell>
          <cell r="AQ95">
            <v>2.6899999999999998E-4</v>
          </cell>
          <cell r="AR95">
            <v>2.6899999999999998E-4</v>
          </cell>
          <cell r="AS95">
            <v>2.6899999999999998E-4</v>
          </cell>
          <cell r="AT95">
            <v>2.6899999999999998E-4</v>
          </cell>
          <cell r="AU95">
            <v>3.3300000000000002E-4</v>
          </cell>
          <cell r="AV95">
            <v>3.3300000000000002E-4</v>
          </cell>
          <cell r="AW95">
            <v>3.3300000000000002E-4</v>
          </cell>
          <cell r="AX95">
            <v>3.3300000000000002E-4</v>
          </cell>
          <cell r="AY95">
            <v>3.3300000000000002E-4</v>
          </cell>
          <cell r="AZ95">
            <v>3.7100000000000002E-4</v>
          </cell>
          <cell r="BA95">
            <v>3.7100000000000002E-4</v>
          </cell>
          <cell r="BB95">
            <v>3.7100000000000002E-4</v>
          </cell>
          <cell r="BC95">
            <v>3.7100000000000002E-4</v>
          </cell>
          <cell r="BD95">
            <v>3.7100000000000002E-4</v>
          </cell>
          <cell r="BE95">
            <v>3.6900000000000002E-4</v>
          </cell>
          <cell r="BF95">
            <v>3.6900000000000002E-4</v>
          </cell>
          <cell r="BG95">
            <v>3.6900000000000002E-4</v>
          </cell>
          <cell r="BH95">
            <v>3.6900000000000002E-4</v>
          </cell>
          <cell r="BI95">
            <v>3.6900000000000002E-4</v>
          </cell>
          <cell r="BJ95">
            <v>3.48E-4</v>
          </cell>
          <cell r="BK95">
            <v>3.48E-4</v>
          </cell>
          <cell r="BL95">
            <v>3.48E-4</v>
          </cell>
          <cell r="BM95">
            <v>3.48E-4</v>
          </cell>
          <cell r="BN95">
            <v>3.48E-4</v>
          </cell>
          <cell r="BO95">
            <v>3.3700000000000001E-4</v>
          </cell>
          <cell r="BP95">
            <v>3.3700000000000001E-4</v>
          </cell>
          <cell r="BQ95">
            <v>3.3700000000000001E-4</v>
          </cell>
          <cell r="BR95">
            <v>3.3700000000000001E-4</v>
          </cell>
          <cell r="BS95">
            <v>3.3700000000000001E-4</v>
          </cell>
          <cell r="BT95">
            <v>3.0499999999999999E-4</v>
          </cell>
          <cell r="BU95">
            <v>3.0499999999999999E-4</v>
          </cell>
          <cell r="BV95">
            <v>3.0499999999999999E-4</v>
          </cell>
          <cell r="BW95">
            <v>3.0499999999999999E-4</v>
          </cell>
          <cell r="BX95">
            <v>3.0499999999999999E-4</v>
          </cell>
          <cell r="BY95">
            <v>2.9E-4</v>
          </cell>
          <cell r="BZ95">
            <v>2.9E-4</v>
          </cell>
          <cell r="CA95">
            <v>2.9E-4</v>
          </cell>
          <cell r="CB95">
            <v>2.9E-4</v>
          </cell>
          <cell r="CC95">
            <v>2.9E-4</v>
          </cell>
          <cell r="CD95">
            <v>2.9E-4</v>
          </cell>
          <cell r="CE95">
            <v>2.9E-4</v>
          </cell>
          <cell r="CF95">
            <v>2.9E-4</v>
          </cell>
          <cell r="CG95">
            <v>2.9E-4</v>
          </cell>
          <cell r="CH95">
            <v>2.9E-4</v>
          </cell>
          <cell r="CI95">
            <v>2.9E-4</v>
          </cell>
          <cell r="CJ95">
            <v>2.9E-4</v>
          </cell>
          <cell r="CK95">
            <v>2.9E-4</v>
          </cell>
          <cell r="CL95">
            <v>2.9E-4</v>
          </cell>
          <cell r="CM95">
            <v>2.9E-4</v>
          </cell>
          <cell r="CN95">
            <v>2.9E-4</v>
          </cell>
          <cell r="CO95">
            <v>2.9E-4</v>
          </cell>
          <cell r="CP95">
            <v>2.9E-4</v>
          </cell>
          <cell r="CQ95">
            <v>2.9E-4</v>
          </cell>
          <cell r="CR95">
            <v>2.9E-4</v>
          </cell>
          <cell r="CS95">
            <v>2.9E-4</v>
          </cell>
          <cell r="CT95">
            <v>2.9E-4</v>
          </cell>
          <cell r="CU95">
            <v>2.9E-4</v>
          </cell>
          <cell r="CV95">
            <v>2.9E-4</v>
          </cell>
          <cell r="CW95">
            <v>2.9E-4</v>
          </cell>
        </row>
        <row r="96">
          <cell r="A96" t="str">
            <v>LATVIA</v>
          </cell>
          <cell r="B96" t="e">
            <v>#VALUE!</v>
          </cell>
          <cell r="C96" t="e">
            <v>#VALUE!</v>
          </cell>
          <cell r="D96" t="e">
            <v>#VALUE!</v>
          </cell>
          <cell r="E96" t="e">
            <v>#VALUE!</v>
          </cell>
          <cell r="F96" t="e">
            <v>#VALUE!</v>
          </cell>
          <cell r="G96" t="e">
            <v>#VALUE!</v>
          </cell>
          <cell r="H96" t="e">
            <v>#VALUE!</v>
          </cell>
          <cell r="I96" t="e">
            <v>#VALUE!</v>
          </cell>
          <cell r="J96" t="e">
            <v>#VALUE!</v>
          </cell>
          <cell r="K96" t="e">
            <v>#VALUE!</v>
          </cell>
          <cell r="L96" t="e">
            <v>#VALUE!</v>
          </cell>
          <cell r="M96" t="e">
            <v>#VALUE!</v>
          </cell>
          <cell r="N96" t="e">
            <v>#VALUE!</v>
          </cell>
          <cell r="O96" t="e">
            <v>#VALUE!</v>
          </cell>
          <cell r="P96" t="e">
            <v>#VALUE!</v>
          </cell>
          <cell r="Q96">
            <v>1.34E-4</v>
          </cell>
          <cell r="R96">
            <v>1.34E-4</v>
          </cell>
          <cell r="S96">
            <v>1.34E-4</v>
          </cell>
          <cell r="T96">
            <v>1.34E-4</v>
          </cell>
          <cell r="U96">
            <v>1.34E-4</v>
          </cell>
          <cell r="V96">
            <v>1.34E-4</v>
          </cell>
          <cell r="W96">
            <v>1.34E-4</v>
          </cell>
          <cell r="X96">
            <v>1.34E-4</v>
          </cell>
          <cell r="Y96">
            <v>1.34E-4</v>
          </cell>
          <cell r="Z96">
            <v>1.34E-4</v>
          </cell>
          <cell r="AA96">
            <v>1.34E-4</v>
          </cell>
          <cell r="AB96">
            <v>1.34E-4</v>
          </cell>
          <cell r="AC96">
            <v>1.34E-4</v>
          </cell>
          <cell r="AD96">
            <v>1.34E-4</v>
          </cell>
          <cell r="AE96">
            <v>1.34E-4</v>
          </cell>
          <cell r="AF96">
            <v>1.34E-4</v>
          </cell>
          <cell r="AG96">
            <v>1.34E-4</v>
          </cell>
          <cell r="AH96">
            <v>1.34E-4</v>
          </cell>
          <cell r="AI96">
            <v>1.34E-4</v>
          </cell>
          <cell r="AJ96">
            <v>1.34E-4</v>
          </cell>
          <cell r="AK96">
            <v>1.34E-4</v>
          </cell>
          <cell r="AL96">
            <v>1.34E-4</v>
          </cell>
          <cell r="AM96">
            <v>1.34E-4</v>
          </cell>
          <cell r="AN96">
            <v>1.34E-4</v>
          </cell>
          <cell r="AO96">
            <v>1.34E-4</v>
          </cell>
          <cell r="AP96">
            <v>4.0499999999999998E-4</v>
          </cell>
          <cell r="AQ96">
            <v>4.0499999999999998E-4</v>
          </cell>
          <cell r="AR96">
            <v>4.0499999999999998E-4</v>
          </cell>
          <cell r="AS96">
            <v>4.0499999999999998E-4</v>
          </cell>
          <cell r="AT96">
            <v>4.0499999999999998E-4</v>
          </cell>
          <cell r="AU96">
            <v>4.4799999999999999E-4</v>
          </cell>
          <cell r="AV96">
            <v>4.4799999999999999E-4</v>
          </cell>
          <cell r="AW96">
            <v>4.4799999999999999E-4</v>
          </cell>
          <cell r="AX96">
            <v>4.4799999999999999E-4</v>
          </cell>
          <cell r="AY96">
            <v>4.4799999999999999E-4</v>
          </cell>
          <cell r="AZ96">
            <v>4.4499999999999997E-4</v>
          </cell>
          <cell r="BA96">
            <v>4.4499999999999997E-4</v>
          </cell>
          <cell r="BB96">
            <v>4.4499999999999997E-4</v>
          </cell>
          <cell r="BC96">
            <v>4.4499999999999997E-4</v>
          </cell>
          <cell r="BD96">
            <v>4.4499999999999997E-4</v>
          </cell>
          <cell r="BE96">
            <v>4.0700000000000003E-4</v>
          </cell>
          <cell r="BF96">
            <v>4.0700000000000003E-4</v>
          </cell>
          <cell r="BG96">
            <v>4.0700000000000003E-4</v>
          </cell>
          <cell r="BH96">
            <v>4.0700000000000003E-4</v>
          </cell>
          <cell r="BI96">
            <v>4.0700000000000003E-4</v>
          </cell>
          <cell r="BJ96">
            <v>3.4699999999999998E-4</v>
          </cell>
          <cell r="BK96">
            <v>3.4699999999999998E-4</v>
          </cell>
          <cell r="BL96">
            <v>3.4699999999999998E-4</v>
          </cell>
          <cell r="BM96">
            <v>3.4699999999999998E-4</v>
          </cell>
          <cell r="BN96">
            <v>3.4699999999999998E-4</v>
          </cell>
          <cell r="BO96">
            <v>3.1100000000000002E-4</v>
          </cell>
          <cell r="BP96">
            <v>3.1100000000000002E-4</v>
          </cell>
          <cell r="BQ96">
            <v>3.1100000000000002E-4</v>
          </cell>
          <cell r="BR96">
            <v>3.1100000000000002E-4</v>
          </cell>
          <cell r="BS96">
            <v>3.1100000000000002E-4</v>
          </cell>
          <cell r="BT96">
            <v>2.7700000000000001E-4</v>
          </cell>
          <cell r="BU96">
            <v>2.7700000000000001E-4</v>
          </cell>
          <cell r="BV96">
            <v>2.7700000000000001E-4</v>
          </cell>
          <cell r="BW96">
            <v>2.7700000000000001E-4</v>
          </cell>
          <cell r="BX96">
            <v>2.7700000000000001E-4</v>
          </cell>
          <cell r="BY96">
            <v>2.1900000000000001E-4</v>
          </cell>
          <cell r="BZ96">
            <v>2.1900000000000001E-4</v>
          </cell>
          <cell r="CA96">
            <v>2.1900000000000001E-4</v>
          </cell>
          <cell r="CB96">
            <v>2.1900000000000001E-4</v>
          </cell>
          <cell r="CC96">
            <v>2.1900000000000001E-4</v>
          </cell>
          <cell r="CD96">
            <v>2.1900000000000001E-4</v>
          </cell>
          <cell r="CE96">
            <v>2.1900000000000001E-4</v>
          </cell>
          <cell r="CF96">
            <v>2.1900000000000001E-4</v>
          </cell>
          <cell r="CG96">
            <v>2.1900000000000001E-4</v>
          </cell>
          <cell r="CH96">
            <v>2.1900000000000001E-4</v>
          </cell>
          <cell r="CI96">
            <v>2.1900000000000001E-4</v>
          </cell>
          <cell r="CJ96">
            <v>2.1900000000000001E-4</v>
          </cell>
          <cell r="CK96">
            <v>2.1900000000000001E-4</v>
          </cell>
          <cell r="CL96">
            <v>2.1900000000000001E-4</v>
          </cell>
          <cell r="CM96">
            <v>2.1900000000000001E-4</v>
          </cell>
          <cell r="CN96">
            <v>2.1900000000000001E-4</v>
          </cell>
          <cell r="CO96">
            <v>2.1900000000000001E-4</v>
          </cell>
          <cell r="CP96">
            <v>2.1900000000000001E-4</v>
          </cell>
          <cell r="CQ96">
            <v>2.1900000000000001E-4</v>
          </cell>
          <cell r="CR96">
            <v>2.1900000000000001E-4</v>
          </cell>
          <cell r="CS96">
            <v>2.1900000000000001E-4</v>
          </cell>
          <cell r="CT96">
            <v>2.1900000000000001E-4</v>
          </cell>
          <cell r="CU96">
            <v>2.1900000000000001E-4</v>
          </cell>
          <cell r="CV96">
            <v>2.1900000000000001E-4</v>
          </cell>
          <cell r="CW96">
            <v>2.1900000000000001E-4</v>
          </cell>
        </row>
        <row r="97">
          <cell r="A97" t="str">
            <v>LEBANON</v>
          </cell>
          <cell r="B97" t="e">
            <v>#VALUE!</v>
          </cell>
          <cell r="C97" t="e">
            <v>#VALUE!</v>
          </cell>
          <cell r="D97" t="e">
            <v>#VALUE!</v>
          </cell>
          <cell r="E97" t="e">
            <v>#VALUE!</v>
          </cell>
          <cell r="F97" t="e">
            <v>#VALUE!</v>
          </cell>
          <cell r="G97" t="e">
            <v>#VALUE!</v>
          </cell>
          <cell r="H97" t="e">
            <v>#VALUE!</v>
          </cell>
          <cell r="I97" t="e">
            <v>#VALUE!</v>
          </cell>
          <cell r="J97" t="e">
            <v>#VALUE!</v>
          </cell>
          <cell r="K97" t="e">
            <v>#VALUE!</v>
          </cell>
          <cell r="L97" t="e">
            <v>#VALUE!</v>
          </cell>
          <cell r="M97" t="e">
            <v>#VALUE!</v>
          </cell>
          <cell r="N97" t="e">
            <v>#VALUE!</v>
          </cell>
          <cell r="O97" t="e">
            <v>#VALUE!</v>
          </cell>
          <cell r="P97" t="e">
            <v>#VALUE!</v>
          </cell>
          <cell r="Q97">
            <v>2.0000000000000002E-5</v>
          </cell>
          <cell r="R97">
            <v>2.0000000000000002E-5</v>
          </cell>
          <cell r="S97">
            <v>2.0000000000000002E-5</v>
          </cell>
          <cell r="T97">
            <v>2.0000000000000002E-5</v>
          </cell>
          <cell r="U97">
            <v>2.0000000000000002E-5</v>
          </cell>
          <cell r="V97">
            <v>2.0000000000000002E-5</v>
          </cell>
          <cell r="W97">
            <v>2.0000000000000002E-5</v>
          </cell>
          <cell r="X97">
            <v>2.0000000000000002E-5</v>
          </cell>
          <cell r="Y97">
            <v>2.0000000000000002E-5</v>
          </cell>
          <cell r="Z97">
            <v>2.0000000000000002E-5</v>
          </cell>
          <cell r="AA97">
            <v>2.0000000000000002E-5</v>
          </cell>
          <cell r="AB97">
            <v>2.0000000000000002E-5</v>
          </cell>
          <cell r="AC97">
            <v>2.0000000000000002E-5</v>
          </cell>
          <cell r="AD97">
            <v>2.0000000000000002E-5</v>
          </cell>
          <cell r="AE97">
            <v>2.0000000000000002E-5</v>
          </cell>
          <cell r="AF97">
            <v>2.0000000000000002E-5</v>
          </cell>
          <cell r="AG97">
            <v>2.0000000000000002E-5</v>
          </cell>
          <cell r="AH97">
            <v>2.0000000000000002E-5</v>
          </cell>
          <cell r="AI97">
            <v>2.0000000000000002E-5</v>
          </cell>
          <cell r="AJ97">
            <v>2.0000000000000002E-5</v>
          </cell>
          <cell r="AK97">
            <v>2.0000000000000002E-5</v>
          </cell>
          <cell r="AL97">
            <v>2.0000000000000002E-5</v>
          </cell>
          <cell r="AM97">
            <v>2.0000000000000002E-5</v>
          </cell>
          <cell r="AN97">
            <v>2.0000000000000002E-5</v>
          </cell>
          <cell r="AO97">
            <v>2.0000000000000002E-5</v>
          </cell>
          <cell r="AP97">
            <v>7.6000000000000004E-5</v>
          </cell>
          <cell r="AQ97">
            <v>7.6000000000000004E-5</v>
          </cell>
          <cell r="AR97">
            <v>7.6000000000000004E-5</v>
          </cell>
          <cell r="AS97">
            <v>7.6000000000000004E-5</v>
          </cell>
          <cell r="AT97">
            <v>7.6000000000000004E-5</v>
          </cell>
          <cell r="AU97">
            <v>1.05E-4</v>
          </cell>
          <cell r="AV97">
            <v>1.05E-4</v>
          </cell>
          <cell r="AW97">
            <v>1.05E-4</v>
          </cell>
          <cell r="AX97">
            <v>1.05E-4</v>
          </cell>
          <cell r="AY97">
            <v>1.05E-4</v>
          </cell>
          <cell r="AZ97">
            <v>1.2799999999999999E-4</v>
          </cell>
          <cell r="BA97">
            <v>1.2799999999999999E-4</v>
          </cell>
          <cell r="BB97">
            <v>1.2799999999999999E-4</v>
          </cell>
          <cell r="BC97">
            <v>1.2799999999999999E-4</v>
          </cell>
          <cell r="BD97">
            <v>1.2799999999999999E-4</v>
          </cell>
          <cell r="BE97">
            <v>1.4100000000000001E-4</v>
          </cell>
          <cell r="BF97">
            <v>1.4100000000000001E-4</v>
          </cell>
          <cell r="BG97">
            <v>1.4100000000000001E-4</v>
          </cell>
          <cell r="BH97">
            <v>1.4100000000000001E-4</v>
          </cell>
          <cell r="BI97">
            <v>1.4100000000000001E-4</v>
          </cell>
          <cell r="BJ97">
            <v>1.3999999999999999E-4</v>
          </cell>
          <cell r="BK97">
            <v>1.3999999999999999E-4</v>
          </cell>
          <cell r="BL97">
            <v>1.3999999999999999E-4</v>
          </cell>
          <cell r="BM97">
            <v>1.3999999999999999E-4</v>
          </cell>
          <cell r="BN97">
            <v>1.3999999999999999E-4</v>
          </cell>
          <cell r="BO97">
            <v>1.37E-4</v>
          </cell>
          <cell r="BP97">
            <v>1.37E-4</v>
          </cell>
          <cell r="BQ97">
            <v>1.37E-4</v>
          </cell>
          <cell r="BR97">
            <v>1.37E-4</v>
          </cell>
          <cell r="BS97">
            <v>1.37E-4</v>
          </cell>
          <cell r="BT97">
            <v>1.44E-4</v>
          </cell>
          <cell r="BU97">
            <v>1.44E-4</v>
          </cell>
          <cell r="BV97">
            <v>1.44E-4</v>
          </cell>
          <cell r="BW97">
            <v>1.44E-4</v>
          </cell>
          <cell r="BX97">
            <v>1.44E-4</v>
          </cell>
          <cell r="BY97">
            <v>1.6699999999999999E-4</v>
          </cell>
          <cell r="BZ97">
            <v>1.6699999999999999E-4</v>
          </cell>
          <cell r="CA97">
            <v>1.6699999999999999E-4</v>
          </cell>
          <cell r="CB97">
            <v>1.6699999999999999E-4</v>
          </cell>
          <cell r="CC97">
            <v>1.6699999999999999E-4</v>
          </cell>
          <cell r="CD97">
            <v>1.6699999999999999E-4</v>
          </cell>
          <cell r="CE97">
            <v>1.6699999999999999E-4</v>
          </cell>
          <cell r="CF97">
            <v>1.6699999999999999E-4</v>
          </cell>
          <cell r="CG97">
            <v>1.6699999999999999E-4</v>
          </cell>
          <cell r="CH97">
            <v>1.6699999999999999E-4</v>
          </cell>
          <cell r="CI97">
            <v>1.6699999999999999E-4</v>
          </cell>
          <cell r="CJ97">
            <v>1.6699999999999999E-4</v>
          </cell>
          <cell r="CK97">
            <v>1.6699999999999999E-4</v>
          </cell>
          <cell r="CL97">
            <v>1.6699999999999999E-4</v>
          </cell>
          <cell r="CM97">
            <v>1.6699999999999999E-4</v>
          </cell>
          <cell r="CN97">
            <v>1.6699999999999999E-4</v>
          </cell>
          <cell r="CO97">
            <v>1.6699999999999999E-4</v>
          </cell>
          <cell r="CP97">
            <v>1.6699999999999999E-4</v>
          </cell>
          <cell r="CQ97">
            <v>1.6699999999999999E-4</v>
          </cell>
          <cell r="CR97">
            <v>1.6699999999999999E-4</v>
          </cell>
          <cell r="CS97">
            <v>1.6699999999999999E-4</v>
          </cell>
          <cell r="CT97">
            <v>1.6699999999999999E-4</v>
          </cell>
          <cell r="CU97">
            <v>1.6699999999999999E-4</v>
          </cell>
          <cell r="CV97">
            <v>1.6699999999999999E-4</v>
          </cell>
          <cell r="CW97">
            <v>1.6699999999999999E-4</v>
          </cell>
        </row>
        <row r="98">
          <cell r="A98" t="str">
            <v>LESOTHO</v>
          </cell>
          <cell r="B98" t="e">
            <v>#VALUE!</v>
          </cell>
          <cell r="C98" t="e">
            <v>#VALUE!</v>
          </cell>
          <cell r="D98" t="e">
            <v>#VALUE!</v>
          </cell>
          <cell r="E98" t="e">
            <v>#VALUE!</v>
          </cell>
          <cell r="F98" t="e">
            <v>#VALUE!</v>
          </cell>
          <cell r="G98" t="e">
            <v>#VALUE!</v>
          </cell>
          <cell r="H98" t="e">
            <v>#VALUE!</v>
          </cell>
          <cell r="I98" t="e">
            <v>#VALUE!</v>
          </cell>
          <cell r="J98" t="e">
            <v>#VALUE!</v>
          </cell>
          <cell r="K98" t="e">
            <v>#VALUE!</v>
          </cell>
          <cell r="L98" t="e">
            <v>#VALUE!</v>
          </cell>
          <cell r="M98" t="e">
            <v>#VALUE!</v>
          </cell>
          <cell r="N98" t="e">
            <v>#VALUE!</v>
          </cell>
          <cell r="O98" t="e">
            <v>#VALUE!</v>
          </cell>
          <cell r="P98" t="e">
            <v>#VALUE!</v>
          </cell>
          <cell r="Q98">
            <v>1.4100000000000001E-4</v>
          </cell>
          <cell r="R98">
            <v>1.4100000000000001E-4</v>
          </cell>
          <cell r="S98">
            <v>1.4100000000000001E-4</v>
          </cell>
          <cell r="T98">
            <v>1.4100000000000001E-4</v>
          </cell>
          <cell r="U98">
            <v>1.4100000000000001E-4</v>
          </cell>
          <cell r="V98">
            <v>1.4100000000000001E-4</v>
          </cell>
          <cell r="W98">
            <v>1.4100000000000001E-4</v>
          </cell>
          <cell r="X98">
            <v>1.4100000000000001E-4</v>
          </cell>
          <cell r="Y98">
            <v>1.4100000000000001E-4</v>
          </cell>
          <cell r="Z98">
            <v>1.4100000000000001E-4</v>
          </cell>
          <cell r="AA98">
            <v>1.4100000000000001E-4</v>
          </cell>
          <cell r="AB98">
            <v>1.4100000000000001E-4</v>
          </cell>
          <cell r="AC98">
            <v>1.4100000000000001E-4</v>
          </cell>
          <cell r="AD98">
            <v>1.4100000000000001E-4</v>
          </cell>
          <cell r="AE98">
            <v>1.4100000000000001E-4</v>
          </cell>
          <cell r="AF98">
            <v>1.4100000000000001E-4</v>
          </cell>
          <cell r="AG98">
            <v>1.4100000000000001E-4</v>
          </cell>
          <cell r="AH98">
            <v>1.4100000000000001E-4</v>
          </cell>
          <cell r="AI98">
            <v>1.4100000000000001E-4</v>
          </cell>
          <cell r="AJ98">
            <v>1.4100000000000001E-4</v>
          </cell>
          <cell r="AK98">
            <v>1.4100000000000001E-4</v>
          </cell>
          <cell r="AL98">
            <v>1.4100000000000001E-4</v>
          </cell>
          <cell r="AM98">
            <v>1.4100000000000001E-4</v>
          </cell>
          <cell r="AN98">
            <v>1.4100000000000001E-4</v>
          </cell>
          <cell r="AO98">
            <v>1.4100000000000001E-4</v>
          </cell>
          <cell r="AP98">
            <v>6.7000000000000002E-4</v>
          </cell>
          <cell r="AQ98">
            <v>6.7000000000000002E-4</v>
          </cell>
          <cell r="AR98">
            <v>6.7000000000000002E-4</v>
          </cell>
          <cell r="AS98">
            <v>6.7000000000000002E-4</v>
          </cell>
          <cell r="AT98">
            <v>6.7000000000000002E-4</v>
          </cell>
          <cell r="AU98">
            <v>9.2599999999999996E-4</v>
          </cell>
          <cell r="AV98">
            <v>9.2599999999999996E-4</v>
          </cell>
          <cell r="AW98">
            <v>9.2599999999999996E-4</v>
          </cell>
          <cell r="AX98">
            <v>9.2599999999999996E-4</v>
          </cell>
          <cell r="AY98">
            <v>9.2599999999999996E-4</v>
          </cell>
          <cell r="AZ98">
            <v>9.0600000000000001E-4</v>
          </cell>
          <cell r="BA98">
            <v>9.0600000000000001E-4</v>
          </cell>
          <cell r="BB98">
            <v>9.0600000000000001E-4</v>
          </cell>
          <cell r="BC98">
            <v>9.0600000000000001E-4</v>
          </cell>
          <cell r="BD98">
            <v>9.0600000000000001E-4</v>
          </cell>
          <cell r="BE98">
            <v>1.0640000000000001E-3</v>
          </cell>
          <cell r="BF98">
            <v>1.0640000000000001E-3</v>
          </cell>
          <cell r="BG98">
            <v>1.0640000000000001E-3</v>
          </cell>
          <cell r="BH98">
            <v>1.0640000000000001E-3</v>
          </cell>
          <cell r="BI98">
            <v>1.0640000000000001E-3</v>
          </cell>
          <cell r="BJ98">
            <v>1.3500000000000001E-3</v>
          </cell>
          <cell r="BK98">
            <v>1.3500000000000001E-3</v>
          </cell>
          <cell r="BL98">
            <v>1.3500000000000001E-3</v>
          </cell>
          <cell r="BM98">
            <v>1.3500000000000001E-3</v>
          </cell>
          <cell r="BN98">
            <v>1.3500000000000001E-3</v>
          </cell>
          <cell r="BO98">
            <v>1.0690000000000001E-3</v>
          </cell>
          <cell r="BP98">
            <v>1.0690000000000001E-3</v>
          </cell>
          <cell r="BQ98">
            <v>1.0690000000000001E-3</v>
          </cell>
          <cell r="BR98">
            <v>1.0690000000000001E-3</v>
          </cell>
          <cell r="BS98">
            <v>1.0690000000000001E-3</v>
          </cell>
          <cell r="BT98">
            <v>9.7499999999999996E-4</v>
          </cell>
          <cell r="BU98">
            <v>9.7499999999999996E-4</v>
          </cell>
          <cell r="BV98">
            <v>9.7499999999999996E-4</v>
          </cell>
          <cell r="BW98">
            <v>9.7499999999999996E-4</v>
          </cell>
          <cell r="BX98">
            <v>9.7499999999999996E-4</v>
          </cell>
          <cell r="BY98">
            <v>2.1280000000000001E-3</v>
          </cell>
          <cell r="BZ98">
            <v>2.1280000000000001E-3</v>
          </cell>
          <cell r="CA98">
            <v>2.1280000000000001E-3</v>
          </cell>
          <cell r="CB98">
            <v>2.1280000000000001E-3</v>
          </cell>
          <cell r="CC98">
            <v>2.1280000000000001E-3</v>
          </cell>
          <cell r="CD98">
            <v>2.1280000000000001E-3</v>
          </cell>
          <cell r="CE98">
            <v>2.1280000000000001E-3</v>
          </cell>
          <cell r="CF98">
            <v>2.1280000000000001E-3</v>
          </cell>
          <cell r="CG98">
            <v>2.1280000000000001E-3</v>
          </cell>
          <cell r="CH98">
            <v>2.1280000000000001E-3</v>
          </cell>
          <cell r="CI98">
            <v>2.1280000000000001E-3</v>
          </cell>
          <cell r="CJ98">
            <v>2.1280000000000001E-3</v>
          </cell>
          <cell r="CK98">
            <v>2.1280000000000001E-3</v>
          </cell>
          <cell r="CL98">
            <v>2.1280000000000001E-3</v>
          </cell>
          <cell r="CM98">
            <v>2.1280000000000001E-3</v>
          </cell>
          <cell r="CN98">
            <v>2.1280000000000001E-3</v>
          </cell>
          <cell r="CO98">
            <v>2.1280000000000001E-3</v>
          </cell>
          <cell r="CP98">
            <v>2.1280000000000001E-3</v>
          </cell>
          <cell r="CQ98">
            <v>2.1280000000000001E-3</v>
          </cell>
          <cell r="CR98">
            <v>2.1280000000000001E-3</v>
          </cell>
          <cell r="CS98">
            <v>2.1280000000000001E-3</v>
          </cell>
          <cell r="CT98">
            <v>2.1280000000000001E-3</v>
          </cell>
          <cell r="CU98">
            <v>2.1280000000000001E-3</v>
          </cell>
          <cell r="CV98">
            <v>2.1280000000000001E-3</v>
          </cell>
          <cell r="CW98">
            <v>2.1280000000000001E-3</v>
          </cell>
        </row>
        <row r="99">
          <cell r="A99" t="str">
            <v>LIBERIA</v>
          </cell>
          <cell r="B99" t="e">
            <v>#VALUE!</v>
          </cell>
          <cell r="C99" t="e">
            <v>#VALUE!</v>
          </cell>
          <cell r="D99" t="e">
            <v>#VALUE!</v>
          </cell>
          <cell r="E99" t="e">
            <v>#VALUE!</v>
          </cell>
          <cell r="F99" t="e">
            <v>#VALUE!</v>
          </cell>
          <cell r="G99" t="e">
            <v>#VALUE!</v>
          </cell>
          <cell r="H99" t="e">
            <v>#VALUE!</v>
          </cell>
          <cell r="I99" t="e">
            <v>#VALUE!</v>
          </cell>
          <cell r="J99" t="e">
            <v>#VALUE!</v>
          </cell>
          <cell r="K99" t="e">
            <v>#VALUE!</v>
          </cell>
          <cell r="L99" t="e">
            <v>#VALUE!</v>
          </cell>
          <cell r="M99" t="e">
            <v>#VALUE!</v>
          </cell>
          <cell r="N99" t="e">
            <v>#VALUE!</v>
          </cell>
          <cell r="O99" t="e">
            <v>#VALUE!</v>
          </cell>
          <cell r="P99" t="e">
            <v>#VALUE!</v>
          </cell>
          <cell r="Q99">
            <v>8.1000000000000004E-5</v>
          </cell>
          <cell r="R99">
            <v>8.1000000000000004E-5</v>
          </cell>
          <cell r="S99">
            <v>8.1000000000000004E-5</v>
          </cell>
          <cell r="T99">
            <v>8.1000000000000004E-5</v>
          </cell>
          <cell r="U99">
            <v>8.1000000000000004E-5</v>
          </cell>
          <cell r="V99">
            <v>8.1000000000000004E-5</v>
          </cell>
          <cell r="W99">
            <v>8.1000000000000004E-5</v>
          </cell>
          <cell r="X99">
            <v>8.1000000000000004E-5</v>
          </cell>
          <cell r="Y99">
            <v>8.1000000000000004E-5</v>
          </cell>
          <cell r="Z99">
            <v>8.1000000000000004E-5</v>
          </cell>
          <cell r="AA99">
            <v>8.1000000000000004E-5</v>
          </cell>
          <cell r="AB99">
            <v>8.1000000000000004E-5</v>
          </cell>
          <cell r="AC99">
            <v>8.1000000000000004E-5</v>
          </cell>
          <cell r="AD99">
            <v>8.1000000000000004E-5</v>
          </cell>
          <cell r="AE99">
            <v>8.1000000000000004E-5</v>
          </cell>
          <cell r="AF99">
            <v>8.1000000000000004E-5</v>
          </cell>
          <cell r="AG99">
            <v>8.1000000000000004E-5</v>
          </cell>
          <cell r="AH99">
            <v>8.1000000000000004E-5</v>
          </cell>
          <cell r="AI99">
            <v>8.1000000000000004E-5</v>
          </cell>
          <cell r="AJ99">
            <v>8.1000000000000004E-5</v>
          </cell>
          <cell r="AK99">
            <v>8.1000000000000004E-5</v>
          </cell>
          <cell r="AL99">
            <v>8.1000000000000004E-5</v>
          </cell>
          <cell r="AM99">
            <v>8.1000000000000004E-5</v>
          </cell>
          <cell r="AN99">
            <v>8.1000000000000004E-5</v>
          </cell>
          <cell r="AO99">
            <v>8.1000000000000004E-5</v>
          </cell>
          <cell r="AP99">
            <v>4.2299999999999998E-4</v>
          </cell>
          <cell r="AQ99">
            <v>4.2299999999999998E-4</v>
          </cell>
          <cell r="AR99">
            <v>4.2299999999999998E-4</v>
          </cell>
          <cell r="AS99">
            <v>4.2299999999999998E-4</v>
          </cell>
          <cell r="AT99">
            <v>4.2299999999999998E-4</v>
          </cell>
          <cell r="AU99">
            <v>5.53E-4</v>
          </cell>
          <cell r="AV99">
            <v>5.53E-4</v>
          </cell>
          <cell r="AW99">
            <v>5.53E-4</v>
          </cell>
          <cell r="AX99">
            <v>5.53E-4</v>
          </cell>
          <cell r="AY99">
            <v>5.53E-4</v>
          </cell>
          <cell r="AZ99">
            <v>7.4700000000000005E-4</v>
          </cell>
          <cell r="BA99">
            <v>7.4700000000000005E-4</v>
          </cell>
          <cell r="BB99">
            <v>7.4700000000000005E-4</v>
          </cell>
          <cell r="BC99">
            <v>7.4700000000000005E-4</v>
          </cell>
          <cell r="BD99">
            <v>7.4700000000000005E-4</v>
          </cell>
          <cell r="BE99">
            <v>9.1100000000000003E-4</v>
          </cell>
          <cell r="BF99">
            <v>9.1100000000000003E-4</v>
          </cell>
          <cell r="BG99">
            <v>9.1100000000000003E-4</v>
          </cell>
          <cell r="BH99">
            <v>9.1100000000000003E-4</v>
          </cell>
          <cell r="BI99">
            <v>9.1100000000000003E-4</v>
          </cell>
          <cell r="BJ99">
            <v>1.075E-3</v>
          </cell>
          <cell r="BK99">
            <v>1.075E-3</v>
          </cell>
          <cell r="BL99">
            <v>1.075E-3</v>
          </cell>
          <cell r="BM99">
            <v>1.075E-3</v>
          </cell>
          <cell r="BN99">
            <v>1.075E-3</v>
          </cell>
          <cell r="BO99">
            <v>1.235E-3</v>
          </cell>
          <cell r="BP99">
            <v>1.235E-3</v>
          </cell>
          <cell r="BQ99">
            <v>1.235E-3</v>
          </cell>
          <cell r="BR99">
            <v>1.235E-3</v>
          </cell>
          <cell r="BS99">
            <v>1.235E-3</v>
          </cell>
          <cell r="BT99">
            <v>1.3780000000000001E-3</v>
          </cell>
          <cell r="BU99">
            <v>1.3780000000000001E-3</v>
          </cell>
          <cell r="BV99">
            <v>1.3780000000000001E-3</v>
          </cell>
          <cell r="BW99">
            <v>1.3780000000000001E-3</v>
          </cell>
          <cell r="BX99">
            <v>1.3780000000000001E-3</v>
          </cell>
          <cell r="BY99">
            <v>1.557E-3</v>
          </cell>
          <cell r="BZ99">
            <v>1.557E-3</v>
          </cell>
          <cell r="CA99">
            <v>1.557E-3</v>
          </cell>
          <cell r="CB99">
            <v>1.557E-3</v>
          </cell>
          <cell r="CC99">
            <v>1.557E-3</v>
          </cell>
          <cell r="CD99">
            <v>1.557E-3</v>
          </cell>
          <cell r="CE99">
            <v>1.557E-3</v>
          </cell>
          <cell r="CF99">
            <v>1.557E-3</v>
          </cell>
          <cell r="CG99">
            <v>1.557E-3</v>
          </cell>
          <cell r="CH99">
            <v>1.557E-3</v>
          </cell>
          <cell r="CI99">
            <v>1.557E-3</v>
          </cell>
          <cell r="CJ99">
            <v>1.557E-3</v>
          </cell>
          <cell r="CK99">
            <v>1.557E-3</v>
          </cell>
          <cell r="CL99">
            <v>1.557E-3</v>
          </cell>
          <cell r="CM99">
            <v>1.557E-3</v>
          </cell>
          <cell r="CN99">
            <v>1.557E-3</v>
          </cell>
          <cell r="CO99">
            <v>1.557E-3</v>
          </cell>
          <cell r="CP99">
            <v>1.557E-3</v>
          </cell>
          <cell r="CQ99">
            <v>1.557E-3</v>
          </cell>
          <cell r="CR99">
            <v>1.557E-3</v>
          </cell>
          <cell r="CS99">
            <v>1.557E-3</v>
          </cell>
          <cell r="CT99">
            <v>1.557E-3</v>
          </cell>
          <cell r="CU99">
            <v>1.557E-3</v>
          </cell>
          <cell r="CV99">
            <v>1.557E-3</v>
          </cell>
          <cell r="CW99">
            <v>1.557E-3</v>
          </cell>
        </row>
        <row r="100">
          <cell r="A100" t="str">
            <v>LIBYAN ARAB JAMAHIRIYA</v>
          </cell>
          <cell r="B100" t="e">
            <v>#VALUE!</v>
          </cell>
          <cell r="C100" t="e">
            <v>#VALUE!</v>
          </cell>
          <cell r="D100" t="e">
            <v>#VALUE!</v>
          </cell>
          <cell r="E100" t="e">
            <v>#VALUE!</v>
          </cell>
          <cell r="F100" t="e">
            <v>#VALUE!</v>
          </cell>
          <cell r="G100" t="e">
            <v>#VALUE!</v>
          </cell>
          <cell r="H100" t="e">
            <v>#VALUE!</v>
          </cell>
          <cell r="I100" t="e">
            <v>#VALUE!</v>
          </cell>
          <cell r="J100" t="e">
            <v>#VALUE!</v>
          </cell>
          <cell r="K100" t="e">
            <v>#VALUE!</v>
          </cell>
          <cell r="L100" t="e">
            <v>#VALUE!</v>
          </cell>
          <cell r="M100" t="e">
            <v>#VALUE!</v>
          </cell>
          <cell r="N100" t="e">
            <v>#VALUE!</v>
          </cell>
          <cell r="O100" t="e">
            <v>#VALUE!</v>
          </cell>
          <cell r="P100" t="e">
            <v>#VALUE!</v>
          </cell>
          <cell r="Q100">
            <v>7.9999999999999996E-6</v>
          </cell>
          <cell r="R100">
            <v>7.9999999999999996E-6</v>
          </cell>
          <cell r="S100">
            <v>7.9999999999999996E-6</v>
          </cell>
          <cell r="T100">
            <v>7.9999999999999996E-6</v>
          </cell>
          <cell r="U100">
            <v>7.9999999999999996E-6</v>
          </cell>
          <cell r="V100">
            <v>7.9999999999999996E-6</v>
          </cell>
          <cell r="W100">
            <v>7.9999999999999996E-6</v>
          </cell>
          <cell r="X100">
            <v>7.9999999999999996E-6</v>
          </cell>
          <cell r="Y100">
            <v>7.9999999999999996E-6</v>
          </cell>
          <cell r="Z100">
            <v>7.9999999999999996E-6</v>
          </cell>
          <cell r="AA100">
            <v>7.9999999999999996E-6</v>
          </cell>
          <cell r="AB100">
            <v>7.9999999999999996E-6</v>
          </cell>
          <cell r="AC100">
            <v>7.9999999999999996E-6</v>
          </cell>
          <cell r="AD100">
            <v>7.9999999999999996E-6</v>
          </cell>
          <cell r="AE100">
            <v>7.9999999999999996E-6</v>
          </cell>
          <cell r="AF100">
            <v>7.9999999999999996E-6</v>
          </cell>
          <cell r="AG100">
            <v>7.9999999999999996E-6</v>
          </cell>
          <cell r="AH100">
            <v>7.9999999999999996E-6</v>
          </cell>
          <cell r="AI100">
            <v>7.9999999999999996E-6</v>
          </cell>
          <cell r="AJ100">
            <v>7.9999999999999996E-6</v>
          </cell>
          <cell r="AK100">
            <v>7.9999999999999996E-6</v>
          </cell>
          <cell r="AL100">
            <v>7.9999999999999996E-6</v>
          </cell>
          <cell r="AM100">
            <v>7.9999999999999996E-6</v>
          </cell>
          <cell r="AN100">
            <v>7.9999999999999996E-6</v>
          </cell>
          <cell r="AO100">
            <v>7.9999999999999996E-6</v>
          </cell>
          <cell r="AP100">
            <v>1.15E-4</v>
          </cell>
          <cell r="AQ100">
            <v>1.15E-4</v>
          </cell>
          <cell r="AR100">
            <v>1.15E-4</v>
          </cell>
          <cell r="AS100">
            <v>1.15E-4</v>
          </cell>
          <cell r="AT100">
            <v>1.15E-4</v>
          </cell>
          <cell r="AU100">
            <v>2.4000000000000001E-4</v>
          </cell>
          <cell r="AV100">
            <v>2.4000000000000001E-4</v>
          </cell>
          <cell r="AW100">
            <v>2.4000000000000001E-4</v>
          </cell>
          <cell r="AX100">
            <v>2.4000000000000001E-4</v>
          </cell>
          <cell r="AY100">
            <v>2.4000000000000001E-4</v>
          </cell>
          <cell r="AZ100">
            <v>3.2299999999999999E-4</v>
          </cell>
          <cell r="BA100">
            <v>3.2299999999999999E-4</v>
          </cell>
          <cell r="BB100">
            <v>3.2299999999999999E-4</v>
          </cell>
          <cell r="BC100">
            <v>3.2299999999999999E-4</v>
          </cell>
          <cell r="BD100">
            <v>3.2299999999999999E-4</v>
          </cell>
          <cell r="BE100">
            <v>3.2499999999999999E-4</v>
          </cell>
          <cell r="BF100">
            <v>3.2499999999999999E-4</v>
          </cell>
          <cell r="BG100">
            <v>3.2499999999999999E-4</v>
          </cell>
          <cell r="BH100">
            <v>3.2499999999999999E-4</v>
          </cell>
          <cell r="BI100">
            <v>3.2499999999999999E-4</v>
          </cell>
          <cell r="BJ100">
            <v>3.1500000000000001E-4</v>
          </cell>
          <cell r="BK100">
            <v>3.1500000000000001E-4</v>
          </cell>
          <cell r="BL100">
            <v>3.1500000000000001E-4</v>
          </cell>
          <cell r="BM100">
            <v>3.1500000000000001E-4</v>
          </cell>
          <cell r="BN100">
            <v>3.1500000000000001E-4</v>
          </cell>
          <cell r="BO100">
            <v>3.6999999999999999E-4</v>
          </cell>
          <cell r="BP100">
            <v>3.6999999999999999E-4</v>
          </cell>
          <cell r="BQ100">
            <v>3.6999999999999999E-4</v>
          </cell>
          <cell r="BR100">
            <v>3.6999999999999999E-4</v>
          </cell>
          <cell r="BS100">
            <v>3.6999999999999999E-4</v>
          </cell>
          <cell r="BT100">
            <v>4.4200000000000001E-4</v>
          </cell>
          <cell r="BU100">
            <v>4.4200000000000001E-4</v>
          </cell>
          <cell r="BV100">
            <v>4.4200000000000001E-4</v>
          </cell>
          <cell r="BW100">
            <v>4.4200000000000001E-4</v>
          </cell>
          <cell r="BX100">
            <v>4.4200000000000001E-4</v>
          </cell>
          <cell r="BY100">
            <v>5.6099999999999998E-4</v>
          </cell>
          <cell r="BZ100">
            <v>5.6099999999999998E-4</v>
          </cell>
          <cell r="CA100">
            <v>5.6099999999999998E-4</v>
          </cell>
          <cell r="CB100">
            <v>5.6099999999999998E-4</v>
          </cell>
          <cell r="CC100">
            <v>5.6099999999999998E-4</v>
          </cell>
          <cell r="CD100">
            <v>5.6099999999999998E-4</v>
          </cell>
          <cell r="CE100">
            <v>5.6099999999999998E-4</v>
          </cell>
          <cell r="CF100">
            <v>5.6099999999999998E-4</v>
          </cell>
          <cell r="CG100">
            <v>5.6099999999999998E-4</v>
          </cell>
          <cell r="CH100">
            <v>5.6099999999999998E-4</v>
          </cell>
          <cell r="CI100">
            <v>5.6099999999999998E-4</v>
          </cell>
          <cell r="CJ100">
            <v>5.6099999999999998E-4</v>
          </cell>
          <cell r="CK100">
            <v>5.6099999999999998E-4</v>
          </cell>
          <cell r="CL100">
            <v>5.6099999999999998E-4</v>
          </cell>
          <cell r="CM100">
            <v>5.6099999999999998E-4</v>
          </cell>
          <cell r="CN100">
            <v>5.6099999999999998E-4</v>
          </cell>
          <cell r="CO100">
            <v>5.6099999999999998E-4</v>
          </cell>
          <cell r="CP100">
            <v>5.6099999999999998E-4</v>
          </cell>
          <cell r="CQ100">
            <v>5.6099999999999998E-4</v>
          </cell>
          <cell r="CR100">
            <v>5.6099999999999998E-4</v>
          </cell>
          <cell r="CS100">
            <v>5.6099999999999998E-4</v>
          </cell>
          <cell r="CT100">
            <v>5.6099999999999998E-4</v>
          </cell>
          <cell r="CU100">
            <v>5.6099999999999998E-4</v>
          </cell>
          <cell r="CV100">
            <v>5.6099999999999998E-4</v>
          </cell>
          <cell r="CW100">
            <v>5.6099999999999998E-4</v>
          </cell>
        </row>
        <row r="101">
          <cell r="A101" t="str">
            <v>LITHUANIA</v>
          </cell>
          <cell r="B101" t="e">
            <v>#VALUE!</v>
          </cell>
          <cell r="C101" t="e">
            <v>#VALUE!</v>
          </cell>
          <cell r="D101" t="e">
            <v>#VALUE!</v>
          </cell>
          <cell r="E101" t="e">
            <v>#VALUE!</v>
          </cell>
          <cell r="F101" t="e">
            <v>#VALUE!</v>
          </cell>
          <cell r="G101" t="e">
            <v>#VALUE!</v>
          </cell>
          <cell r="H101" t="e">
            <v>#VALUE!</v>
          </cell>
          <cell r="I101" t="e">
            <v>#VALUE!</v>
          </cell>
          <cell r="J101" t="e">
            <v>#VALUE!</v>
          </cell>
          <cell r="K101" t="e">
            <v>#VALUE!</v>
          </cell>
          <cell r="L101" t="e">
            <v>#VALUE!</v>
          </cell>
          <cell r="M101" t="e">
            <v>#VALUE!</v>
          </cell>
          <cell r="N101" t="e">
            <v>#VALUE!</v>
          </cell>
          <cell r="O101" t="e">
            <v>#VALUE!</v>
          </cell>
          <cell r="P101" t="e">
            <v>#VALUE!</v>
          </cell>
          <cell r="Q101">
            <v>2.0900000000000001E-4</v>
          </cell>
          <cell r="R101">
            <v>2.0900000000000001E-4</v>
          </cell>
          <cell r="S101">
            <v>2.0900000000000001E-4</v>
          </cell>
          <cell r="T101">
            <v>2.0900000000000001E-4</v>
          </cell>
          <cell r="U101">
            <v>2.0900000000000001E-4</v>
          </cell>
          <cell r="V101">
            <v>2.0900000000000001E-4</v>
          </cell>
          <cell r="W101">
            <v>2.0900000000000001E-4</v>
          </cell>
          <cell r="X101">
            <v>2.0900000000000001E-4</v>
          </cell>
          <cell r="Y101">
            <v>2.0900000000000001E-4</v>
          </cell>
          <cell r="Z101">
            <v>2.0900000000000001E-4</v>
          </cell>
          <cell r="AA101">
            <v>2.0900000000000001E-4</v>
          </cell>
          <cell r="AB101">
            <v>2.0900000000000001E-4</v>
          </cell>
          <cell r="AC101">
            <v>2.0900000000000001E-4</v>
          </cell>
          <cell r="AD101">
            <v>2.0900000000000001E-4</v>
          </cell>
          <cell r="AE101">
            <v>2.0900000000000001E-4</v>
          </cell>
          <cell r="AF101">
            <v>2.0900000000000001E-4</v>
          </cell>
          <cell r="AG101">
            <v>2.0900000000000001E-4</v>
          </cell>
          <cell r="AH101">
            <v>2.0900000000000001E-4</v>
          </cell>
          <cell r="AI101">
            <v>2.0900000000000001E-4</v>
          </cell>
          <cell r="AJ101">
            <v>2.0900000000000001E-4</v>
          </cell>
          <cell r="AK101">
            <v>2.0900000000000001E-4</v>
          </cell>
          <cell r="AL101">
            <v>2.0900000000000001E-4</v>
          </cell>
          <cell r="AM101">
            <v>2.0900000000000001E-4</v>
          </cell>
          <cell r="AN101">
            <v>2.0900000000000001E-4</v>
          </cell>
          <cell r="AO101">
            <v>2.0900000000000001E-4</v>
          </cell>
          <cell r="AP101">
            <v>6.0599999999999998E-4</v>
          </cell>
          <cell r="AQ101">
            <v>6.0599999999999998E-4</v>
          </cell>
          <cell r="AR101">
            <v>6.0599999999999998E-4</v>
          </cell>
          <cell r="AS101">
            <v>6.0599999999999998E-4</v>
          </cell>
          <cell r="AT101">
            <v>6.0599999999999998E-4</v>
          </cell>
          <cell r="AU101">
            <v>6.6799999999999997E-4</v>
          </cell>
          <cell r="AV101">
            <v>6.6799999999999997E-4</v>
          </cell>
          <cell r="AW101">
            <v>6.6799999999999997E-4</v>
          </cell>
          <cell r="AX101">
            <v>6.6799999999999997E-4</v>
          </cell>
          <cell r="AY101">
            <v>6.6799999999999997E-4</v>
          </cell>
          <cell r="AZ101">
            <v>6.7599999999999995E-4</v>
          </cell>
          <cell r="BA101">
            <v>6.7599999999999995E-4</v>
          </cell>
          <cell r="BB101">
            <v>6.7599999999999995E-4</v>
          </cell>
          <cell r="BC101">
            <v>6.7599999999999995E-4</v>
          </cell>
          <cell r="BD101">
            <v>6.7599999999999995E-4</v>
          </cell>
          <cell r="BE101">
            <v>6.3400000000000001E-4</v>
          </cell>
          <cell r="BF101">
            <v>6.3400000000000001E-4</v>
          </cell>
          <cell r="BG101">
            <v>6.3400000000000001E-4</v>
          </cell>
          <cell r="BH101">
            <v>6.3400000000000001E-4</v>
          </cell>
          <cell r="BI101">
            <v>6.3400000000000001E-4</v>
          </cell>
          <cell r="BJ101">
            <v>5.4799999999999998E-4</v>
          </cell>
          <cell r="BK101">
            <v>5.4799999999999998E-4</v>
          </cell>
          <cell r="BL101">
            <v>5.4799999999999998E-4</v>
          </cell>
          <cell r="BM101">
            <v>5.4799999999999998E-4</v>
          </cell>
          <cell r="BN101">
            <v>5.4799999999999998E-4</v>
          </cell>
          <cell r="BO101">
            <v>4.6200000000000001E-4</v>
          </cell>
          <cell r="BP101">
            <v>4.6200000000000001E-4</v>
          </cell>
          <cell r="BQ101">
            <v>4.6200000000000001E-4</v>
          </cell>
          <cell r="BR101">
            <v>4.6200000000000001E-4</v>
          </cell>
          <cell r="BS101">
            <v>4.6200000000000001E-4</v>
          </cell>
          <cell r="BT101">
            <v>3.8299999999999999E-4</v>
          </cell>
          <cell r="BU101">
            <v>3.8299999999999999E-4</v>
          </cell>
          <cell r="BV101">
            <v>3.8299999999999999E-4</v>
          </cell>
          <cell r="BW101">
            <v>3.8299999999999999E-4</v>
          </cell>
          <cell r="BX101">
            <v>3.8299999999999999E-4</v>
          </cell>
          <cell r="BY101">
            <v>2.5099999999999998E-4</v>
          </cell>
          <cell r="BZ101">
            <v>2.5099999999999998E-4</v>
          </cell>
          <cell r="CA101">
            <v>2.5099999999999998E-4</v>
          </cell>
          <cell r="CB101">
            <v>2.5099999999999998E-4</v>
          </cell>
          <cell r="CC101">
            <v>2.5099999999999998E-4</v>
          </cell>
          <cell r="CD101">
            <v>2.5099999999999998E-4</v>
          </cell>
          <cell r="CE101">
            <v>2.5099999999999998E-4</v>
          </cell>
          <cell r="CF101">
            <v>2.5099999999999998E-4</v>
          </cell>
          <cell r="CG101">
            <v>2.5099999999999998E-4</v>
          </cell>
          <cell r="CH101">
            <v>2.5099999999999998E-4</v>
          </cell>
          <cell r="CI101">
            <v>2.5099999999999998E-4</v>
          </cell>
          <cell r="CJ101">
            <v>2.5099999999999998E-4</v>
          </cell>
          <cell r="CK101">
            <v>2.5099999999999998E-4</v>
          </cell>
          <cell r="CL101">
            <v>2.5099999999999998E-4</v>
          </cell>
          <cell r="CM101">
            <v>2.5099999999999998E-4</v>
          </cell>
          <cell r="CN101">
            <v>2.5099999999999998E-4</v>
          </cell>
          <cell r="CO101">
            <v>2.5099999999999998E-4</v>
          </cell>
          <cell r="CP101">
            <v>2.5099999999999998E-4</v>
          </cell>
          <cell r="CQ101">
            <v>2.5099999999999998E-4</v>
          </cell>
          <cell r="CR101">
            <v>2.5099999999999998E-4</v>
          </cell>
          <cell r="CS101">
            <v>2.5099999999999998E-4</v>
          </cell>
          <cell r="CT101">
            <v>2.5099999999999998E-4</v>
          </cell>
          <cell r="CU101">
            <v>2.5099999999999998E-4</v>
          </cell>
          <cell r="CV101">
            <v>2.5099999999999998E-4</v>
          </cell>
          <cell r="CW101">
            <v>2.5099999999999998E-4</v>
          </cell>
        </row>
        <row r="102">
          <cell r="A102" t="str">
            <v>LUXEMBOURG</v>
          </cell>
          <cell r="B102" t="e">
            <v>#VALUE!</v>
          </cell>
          <cell r="C102" t="e">
            <v>#VALUE!</v>
          </cell>
          <cell r="D102" t="e">
            <v>#VALUE!</v>
          </cell>
          <cell r="E102" t="e">
            <v>#VALUE!</v>
          </cell>
          <cell r="F102" t="e">
            <v>#VALUE!</v>
          </cell>
          <cell r="G102" t="e">
            <v>#VALUE!</v>
          </cell>
          <cell r="H102" t="e">
            <v>#VALUE!</v>
          </cell>
          <cell r="I102" t="e">
            <v>#VALUE!</v>
          </cell>
          <cell r="J102" t="e">
            <v>#VALUE!</v>
          </cell>
          <cell r="K102" t="e">
            <v>#VALUE!</v>
          </cell>
          <cell r="L102" t="e">
            <v>#VALUE!</v>
          </cell>
          <cell r="M102" t="e">
            <v>#VALUE!</v>
          </cell>
          <cell r="N102" t="e">
            <v>#VALUE!</v>
          </cell>
          <cell r="O102" t="e">
            <v>#VALUE!</v>
          </cell>
          <cell r="P102" t="e">
            <v>#VALUE!</v>
          </cell>
          <cell r="Q102" t="e">
            <v>#VALUE!</v>
          </cell>
          <cell r="R102" t="e">
            <v>#VALUE!</v>
          </cell>
          <cell r="S102" t="e">
            <v>#VALUE!</v>
          </cell>
          <cell r="T102" t="e">
            <v>#VALUE!</v>
          </cell>
          <cell r="U102" t="e">
            <v>#VALUE!</v>
          </cell>
          <cell r="V102" t="e">
            <v>#VALUE!</v>
          </cell>
          <cell r="W102" t="e">
            <v>#VALUE!</v>
          </cell>
          <cell r="X102" t="e">
            <v>#VALUE!</v>
          </cell>
          <cell r="Y102" t="e">
            <v>#VALUE!</v>
          </cell>
          <cell r="Z102" t="e">
            <v>#VALUE!</v>
          </cell>
          <cell r="AA102" t="e">
            <v>#VALUE!</v>
          </cell>
          <cell r="AB102" t="e">
            <v>#VALUE!</v>
          </cell>
          <cell r="AC102" t="e">
            <v>#VALUE!</v>
          </cell>
          <cell r="AD102" t="e">
            <v>#VALUE!</v>
          </cell>
          <cell r="AE102" t="e">
            <v>#VALUE!</v>
          </cell>
          <cell r="AF102" t="e">
            <v>#VALUE!</v>
          </cell>
          <cell r="AG102" t="e">
            <v>#VALUE!</v>
          </cell>
          <cell r="AH102" t="e">
            <v>#VALUE!</v>
          </cell>
          <cell r="AI102" t="e">
            <v>#VALUE!</v>
          </cell>
          <cell r="AJ102" t="e">
            <v>#VALUE!</v>
          </cell>
          <cell r="AK102" t="e">
            <v>#VALUE!</v>
          </cell>
          <cell r="AL102" t="e">
            <v>#VALUE!</v>
          </cell>
          <cell r="AM102" t="e">
            <v>#VALUE!</v>
          </cell>
          <cell r="AN102" t="e">
            <v>#VALUE!</v>
          </cell>
          <cell r="AO102" t="e">
            <v>#VALUE!</v>
          </cell>
          <cell r="AP102">
            <v>4.6999999999999997E-5</v>
          </cell>
          <cell r="AQ102">
            <v>4.6999999999999997E-5</v>
          </cell>
          <cell r="AR102">
            <v>4.6999999999999997E-5</v>
          </cell>
          <cell r="AS102">
            <v>4.6999999999999997E-5</v>
          </cell>
          <cell r="AT102">
            <v>4.6999999999999997E-5</v>
          </cell>
          <cell r="AU102" t="e">
            <v>#VALUE!</v>
          </cell>
          <cell r="AV102" t="e">
            <v>#VALUE!</v>
          </cell>
          <cell r="AW102" t="e">
            <v>#VALUE!</v>
          </cell>
          <cell r="AX102" t="e">
            <v>#VALUE!</v>
          </cell>
          <cell r="AY102" t="e">
            <v>#VALUE!</v>
          </cell>
          <cell r="AZ102">
            <v>1.0900000000000001E-4</v>
          </cell>
          <cell r="BA102">
            <v>1.0900000000000001E-4</v>
          </cell>
          <cell r="BB102">
            <v>1.0900000000000001E-4</v>
          </cell>
          <cell r="BC102">
            <v>1.0900000000000001E-4</v>
          </cell>
          <cell r="BD102">
            <v>1.0900000000000001E-4</v>
          </cell>
          <cell r="BE102">
            <v>1.27E-4</v>
          </cell>
          <cell r="BF102">
            <v>1.27E-4</v>
          </cell>
          <cell r="BG102">
            <v>1.27E-4</v>
          </cell>
          <cell r="BH102">
            <v>1.27E-4</v>
          </cell>
          <cell r="BI102">
            <v>1.27E-4</v>
          </cell>
          <cell r="BJ102">
            <v>3.0400000000000002E-4</v>
          </cell>
          <cell r="BK102">
            <v>3.0400000000000002E-4</v>
          </cell>
          <cell r="BL102">
            <v>3.0400000000000002E-4</v>
          </cell>
          <cell r="BM102">
            <v>3.0400000000000002E-4</v>
          </cell>
          <cell r="BN102">
            <v>3.0400000000000002E-4</v>
          </cell>
          <cell r="BO102">
            <v>2.8400000000000002E-4</v>
          </cell>
          <cell r="BP102">
            <v>2.8400000000000002E-4</v>
          </cell>
          <cell r="BQ102">
            <v>2.8400000000000002E-4</v>
          </cell>
          <cell r="BR102">
            <v>2.8400000000000002E-4</v>
          </cell>
          <cell r="BS102">
            <v>2.8400000000000002E-4</v>
          </cell>
          <cell r="BT102">
            <v>3.2200000000000002E-4</v>
          </cell>
          <cell r="BU102">
            <v>3.2200000000000002E-4</v>
          </cell>
          <cell r="BV102">
            <v>3.2200000000000002E-4</v>
          </cell>
          <cell r="BW102">
            <v>3.2200000000000002E-4</v>
          </cell>
          <cell r="BX102">
            <v>3.2200000000000002E-4</v>
          </cell>
          <cell r="BY102">
            <v>4.1399999999999998E-4</v>
          </cell>
          <cell r="BZ102">
            <v>4.1399999999999998E-4</v>
          </cell>
          <cell r="CA102">
            <v>4.1399999999999998E-4</v>
          </cell>
          <cell r="CB102">
            <v>4.1399999999999998E-4</v>
          </cell>
          <cell r="CC102">
            <v>4.1399999999999998E-4</v>
          </cell>
          <cell r="CD102">
            <v>4.1399999999999998E-4</v>
          </cell>
          <cell r="CE102">
            <v>4.1399999999999998E-4</v>
          </cell>
          <cell r="CF102">
            <v>4.1399999999999998E-4</v>
          </cell>
          <cell r="CG102">
            <v>4.1399999999999998E-4</v>
          </cell>
          <cell r="CH102">
            <v>4.1399999999999998E-4</v>
          </cell>
          <cell r="CI102">
            <v>4.1399999999999998E-4</v>
          </cell>
          <cell r="CJ102">
            <v>4.1399999999999998E-4</v>
          </cell>
          <cell r="CK102">
            <v>4.1399999999999998E-4</v>
          </cell>
          <cell r="CL102">
            <v>4.1399999999999998E-4</v>
          </cell>
          <cell r="CM102">
            <v>4.1399999999999998E-4</v>
          </cell>
          <cell r="CN102">
            <v>4.1399999999999998E-4</v>
          </cell>
          <cell r="CO102">
            <v>4.1399999999999998E-4</v>
          </cell>
          <cell r="CP102">
            <v>4.1399999999999998E-4</v>
          </cell>
          <cell r="CQ102">
            <v>4.1399999999999998E-4</v>
          </cell>
          <cell r="CR102">
            <v>4.1399999999999998E-4</v>
          </cell>
          <cell r="CS102">
            <v>4.1399999999999998E-4</v>
          </cell>
          <cell r="CT102">
            <v>4.1399999999999998E-4</v>
          </cell>
          <cell r="CU102">
            <v>4.1399999999999998E-4</v>
          </cell>
          <cell r="CV102">
            <v>4.1399999999999998E-4</v>
          </cell>
          <cell r="CW102">
            <v>4.1399999999999998E-4</v>
          </cell>
        </row>
        <row r="103">
          <cell r="A103" t="str">
            <v>MACEDONIA, THE FORMER YUGOSLAV REPUBLIC OF</v>
          </cell>
          <cell r="B103" t="e">
            <v>#VALUE!</v>
          </cell>
          <cell r="C103" t="e">
            <v>#VALUE!</v>
          </cell>
          <cell r="D103" t="e">
            <v>#VALUE!</v>
          </cell>
          <cell r="E103" t="e">
            <v>#VALUE!</v>
          </cell>
          <cell r="F103" t="e">
            <v>#VALUE!</v>
          </cell>
          <cell r="G103" t="e">
            <v>#VALUE!</v>
          </cell>
          <cell r="H103" t="e">
            <v>#VALUE!</v>
          </cell>
          <cell r="I103" t="e">
            <v>#VALUE!</v>
          </cell>
          <cell r="J103" t="e">
            <v>#VALUE!</v>
          </cell>
          <cell r="K103" t="e">
            <v>#VALUE!</v>
          </cell>
          <cell r="L103" t="e">
            <v>#VALUE!</v>
          </cell>
          <cell r="M103" t="e">
            <v>#VALUE!</v>
          </cell>
          <cell r="N103" t="e">
            <v>#VALUE!</v>
          </cell>
          <cell r="O103" t="e">
            <v>#VALUE!</v>
          </cell>
          <cell r="P103" t="e">
            <v>#VALUE!</v>
          </cell>
          <cell r="Q103">
            <v>6.0000000000000002E-5</v>
          </cell>
          <cell r="R103">
            <v>6.0000000000000002E-5</v>
          </cell>
          <cell r="S103">
            <v>6.0000000000000002E-5</v>
          </cell>
          <cell r="T103">
            <v>6.0000000000000002E-5</v>
          </cell>
          <cell r="U103">
            <v>6.0000000000000002E-5</v>
          </cell>
          <cell r="V103">
            <v>6.0000000000000002E-5</v>
          </cell>
          <cell r="W103">
            <v>6.0000000000000002E-5</v>
          </cell>
          <cell r="X103">
            <v>6.0000000000000002E-5</v>
          </cell>
          <cell r="Y103">
            <v>6.0000000000000002E-5</v>
          </cell>
          <cell r="Z103">
            <v>6.0000000000000002E-5</v>
          </cell>
          <cell r="AA103">
            <v>6.0000000000000002E-5</v>
          </cell>
          <cell r="AB103">
            <v>6.0000000000000002E-5</v>
          </cell>
          <cell r="AC103">
            <v>6.0000000000000002E-5</v>
          </cell>
          <cell r="AD103">
            <v>6.0000000000000002E-5</v>
          </cell>
          <cell r="AE103">
            <v>6.0000000000000002E-5</v>
          </cell>
          <cell r="AF103">
            <v>6.0000000000000002E-5</v>
          </cell>
          <cell r="AG103">
            <v>6.0000000000000002E-5</v>
          </cell>
          <cell r="AH103">
            <v>6.0000000000000002E-5</v>
          </cell>
          <cell r="AI103">
            <v>6.0000000000000002E-5</v>
          </cell>
          <cell r="AJ103">
            <v>6.0000000000000002E-5</v>
          </cell>
          <cell r="AK103">
            <v>6.0000000000000002E-5</v>
          </cell>
          <cell r="AL103">
            <v>6.0000000000000002E-5</v>
          </cell>
          <cell r="AM103">
            <v>6.0000000000000002E-5</v>
          </cell>
          <cell r="AN103">
            <v>6.0000000000000002E-5</v>
          </cell>
          <cell r="AO103">
            <v>6.0000000000000002E-5</v>
          </cell>
          <cell r="AP103">
            <v>2.6200000000000003E-4</v>
          </cell>
          <cell r="AQ103">
            <v>2.6200000000000003E-4</v>
          </cell>
          <cell r="AR103">
            <v>2.6200000000000003E-4</v>
          </cell>
          <cell r="AS103">
            <v>2.6200000000000003E-4</v>
          </cell>
          <cell r="AT103">
            <v>2.6200000000000003E-4</v>
          </cell>
          <cell r="AU103">
            <v>3.4900000000000003E-4</v>
          </cell>
          <cell r="AV103">
            <v>3.4900000000000003E-4</v>
          </cell>
          <cell r="AW103">
            <v>3.4900000000000003E-4</v>
          </cell>
          <cell r="AX103">
            <v>3.4900000000000003E-4</v>
          </cell>
          <cell r="AY103">
            <v>3.4900000000000003E-4</v>
          </cell>
          <cell r="AZ103">
            <v>3.8900000000000002E-4</v>
          </cell>
          <cell r="BA103">
            <v>3.8900000000000002E-4</v>
          </cell>
          <cell r="BB103">
            <v>3.8900000000000002E-4</v>
          </cell>
          <cell r="BC103">
            <v>3.8900000000000002E-4</v>
          </cell>
          <cell r="BD103">
            <v>3.8900000000000002E-4</v>
          </cell>
          <cell r="BE103">
            <v>3.7399999999999998E-4</v>
          </cell>
          <cell r="BF103">
            <v>3.7399999999999998E-4</v>
          </cell>
          <cell r="BG103">
            <v>3.7399999999999998E-4</v>
          </cell>
          <cell r="BH103">
            <v>3.7399999999999998E-4</v>
          </cell>
          <cell r="BI103">
            <v>3.7399999999999998E-4</v>
          </cell>
          <cell r="BJ103">
            <v>3.3399999999999999E-4</v>
          </cell>
          <cell r="BK103">
            <v>3.3399999999999999E-4</v>
          </cell>
          <cell r="BL103">
            <v>3.3399999999999999E-4</v>
          </cell>
          <cell r="BM103">
            <v>3.3399999999999999E-4</v>
          </cell>
          <cell r="BN103">
            <v>3.3399999999999999E-4</v>
          </cell>
          <cell r="BO103">
            <v>2.8899999999999998E-4</v>
          </cell>
          <cell r="BP103">
            <v>2.8899999999999998E-4</v>
          </cell>
          <cell r="BQ103">
            <v>2.8899999999999998E-4</v>
          </cell>
          <cell r="BR103">
            <v>2.8899999999999998E-4</v>
          </cell>
          <cell r="BS103">
            <v>2.8899999999999998E-4</v>
          </cell>
          <cell r="BT103">
            <v>2.3900000000000001E-4</v>
          </cell>
          <cell r="BU103">
            <v>2.3900000000000001E-4</v>
          </cell>
          <cell r="BV103">
            <v>2.3900000000000001E-4</v>
          </cell>
          <cell r="BW103">
            <v>2.3900000000000001E-4</v>
          </cell>
          <cell r="BX103">
            <v>2.3900000000000001E-4</v>
          </cell>
          <cell r="BY103">
            <v>1.8100000000000001E-4</v>
          </cell>
          <cell r="BZ103">
            <v>1.8100000000000001E-4</v>
          </cell>
          <cell r="CA103">
            <v>1.8100000000000001E-4</v>
          </cell>
          <cell r="CB103">
            <v>1.8100000000000001E-4</v>
          </cell>
          <cell r="CC103">
            <v>1.8100000000000001E-4</v>
          </cell>
          <cell r="CD103">
            <v>1.8100000000000001E-4</v>
          </cell>
          <cell r="CE103">
            <v>1.8100000000000001E-4</v>
          </cell>
          <cell r="CF103">
            <v>1.8100000000000001E-4</v>
          </cell>
          <cell r="CG103">
            <v>1.8100000000000001E-4</v>
          </cell>
          <cell r="CH103">
            <v>1.8100000000000001E-4</v>
          </cell>
          <cell r="CI103">
            <v>1.8100000000000001E-4</v>
          </cell>
          <cell r="CJ103">
            <v>1.8100000000000001E-4</v>
          </cell>
          <cell r="CK103">
            <v>1.8100000000000001E-4</v>
          </cell>
          <cell r="CL103">
            <v>1.8100000000000001E-4</v>
          </cell>
          <cell r="CM103">
            <v>1.8100000000000001E-4</v>
          </cell>
          <cell r="CN103">
            <v>1.8100000000000001E-4</v>
          </cell>
          <cell r="CO103">
            <v>1.8100000000000001E-4</v>
          </cell>
          <cell r="CP103">
            <v>1.8100000000000001E-4</v>
          </cell>
          <cell r="CQ103">
            <v>1.8100000000000001E-4</v>
          </cell>
          <cell r="CR103">
            <v>1.8100000000000001E-4</v>
          </cell>
          <cell r="CS103">
            <v>1.8100000000000001E-4</v>
          </cell>
          <cell r="CT103">
            <v>1.8100000000000001E-4</v>
          </cell>
          <cell r="CU103">
            <v>1.8100000000000001E-4</v>
          </cell>
          <cell r="CV103">
            <v>1.8100000000000001E-4</v>
          </cell>
          <cell r="CW103">
            <v>1.8100000000000001E-4</v>
          </cell>
        </row>
        <row r="104">
          <cell r="A104" t="str">
            <v>MADAGASCAR</v>
          </cell>
          <cell r="B104">
            <v>9.9999999999999995E-7</v>
          </cell>
          <cell r="C104">
            <v>9.9999999999999995E-7</v>
          </cell>
          <cell r="D104">
            <v>9.9999999999999995E-7</v>
          </cell>
          <cell r="E104">
            <v>9.9999999999999995E-7</v>
          </cell>
          <cell r="F104">
            <v>9.9999999999999995E-7</v>
          </cell>
          <cell r="G104">
            <v>9.9999999999999995E-7</v>
          </cell>
          <cell r="H104">
            <v>9.9999999999999995E-7</v>
          </cell>
          <cell r="I104">
            <v>9.9999999999999995E-7</v>
          </cell>
          <cell r="J104">
            <v>9.9999999999999995E-7</v>
          </cell>
          <cell r="K104">
            <v>9.9999999999999995E-7</v>
          </cell>
          <cell r="L104">
            <v>9.9999999999999995E-7</v>
          </cell>
          <cell r="M104">
            <v>9.9999999999999995E-7</v>
          </cell>
          <cell r="N104">
            <v>9.9999999999999995E-7</v>
          </cell>
          <cell r="O104">
            <v>9.9999999999999995E-7</v>
          </cell>
          <cell r="P104">
            <v>9.9999999999999995E-7</v>
          </cell>
          <cell r="Q104">
            <v>2.1599999999999999E-4</v>
          </cell>
          <cell r="R104">
            <v>2.1599999999999999E-4</v>
          </cell>
          <cell r="S104">
            <v>2.1599999999999999E-4</v>
          </cell>
          <cell r="T104">
            <v>2.1599999999999999E-4</v>
          </cell>
          <cell r="U104">
            <v>2.1599999999999999E-4</v>
          </cell>
          <cell r="V104">
            <v>2.1599999999999999E-4</v>
          </cell>
          <cell r="W104">
            <v>2.1599999999999999E-4</v>
          </cell>
          <cell r="X104">
            <v>2.1599999999999999E-4</v>
          </cell>
          <cell r="Y104">
            <v>2.1599999999999999E-4</v>
          </cell>
          <cell r="Z104">
            <v>2.1599999999999999E-4</v>
          </cell>
          <cell r="AA104">
            <v>2.1599999999999999E-4</v>
          </cell>
          <cell r="AB104">
            <v>2.1599999999999999E-4</v>
          </cell>
          <cell r="AC104">
            <v>2.1599999999999999E-4</v>
          </cell>
          <cell r="AD104">
            <v>2.1599999999999999E-4</v>
          </cell>
          <cell r="AE104">
            <v>2.1599999999999999E-4</v>
          </cell>
          <cell r="AF104">
            <v>2.1599999999999999E-4</v>
          </cell>
          <cell r="AG104">
            <v>2.1599999999999999E-4</v>
          </cell>
          <cell r="AH104">
            <v>2.1599999999999999E-4</v>
          </cell>
          <cell r="AI104">
            <v>2.1599999999999999E-4</v>
          </cell>
          <cell r="AJ104">
            <v>2.1599999999999999E-4</v>
          </cell>
          <cell r="AK104">
            <v>2.1599999999999999E-4</v>
          </cell>
          <cell r="AL104">
            <v>2.1599999999999999E-4</v>
          </cell>
          <cell r="AM104">
            <v>2.1599999999999999E-4</v>
          </cell>
          <cell r="AN104">
            <v>2.1599999999999999E-4</v>
          </cell>
          <cell r="AO104">
            <v>2.1599999999999999E-4</v>
          </cell>
          <cell r="AP104">
            <v>7.1500000000000003E-4</v>
          </cell>
          <cell r="AQ104">
            <v>7.1500000000000003E-4</v>
          </cell>
          <cell r="AR104">
            <v>7.1500000000000003E-4</v>
          </cell>
          <cell r="AS104">
            <v>7.1500000000000003E-4</v>
          </cell>
          <cell r="AT104">
            <v>7.1500000000000003E-4</v>
          </cell>
          <cell r="AU104">
            <v>9.0899999999999998E-4</v>
          </cell>
          <cell r="AV104">
            <v>9.0899999999999998E-4</v>
          </cell>
          <cell r="AW104">
            <v>9.0899999999999998E-4</v>
          </cell>
          <cell r="AX104">
            <v>9.0899999999999998E-4</v>
          </cell>
          <cell r="AY104">
            <v>9.0899999999999998E-4</v>
          </cell>
          <cell r="AZ104">
            <v>1.1379999999999999E-3</v>
          </cell>
          <cell r="BA104">
            <v>1.1379999999999999E-3</v>
          </cell>
          <cell r="BB104">
            <v>1.1379999999999999E-3</v>
          </cell>
          <cell r="BC104">
            <v>1.1379999999999999E-3</v>
          </cell>
          <cell r="BD104">
            <v>1.1379999999999999E-3</v>
          </cell>
          <cell r="BE104">
            <v>1.3129999999999999E-3</v>
          </cell>
          <cell r="BF104">
            <v>1.3129999999999999E-3</v>
          </cell>
          <cell r="BG104">
            <v>1.3129999999999999E-3</v>
          </cell>
          <cell r="BH104">
            <v>1.3129999999999999E-3</v>
          </cell>
          <cell r="BI104">
            <v>1.3129999999999999E-3</v>
          </cell>
          <cell r="BJ104">
            <v>1.4009999999999999E-3</v>
          </cell>
          <cell r="BK104">
            <v>1.4009999999999999E-3</v>
          </cell>
          <cell r="BL104">
            <v>1.4009999999999999E-3</v>
          </cell>
          <cell r="BM104">
            <v>1.4009999999999999E-3</v>
          </cell>
          <cell r="BN104">
            <v>1.4009999999999999E-3</v>
          </cell>
          <cell r="BO104">
            <v>1.567E-3</v>
          </cell>
          <cell r="BP104">
            <v>1.567E-3</v>
          </cell>
          <cell r="BQ104">
            <v>1.567E-3</v>
          </cell>
          <cell r="BR104">
            <v>1.567E-3</v>
          </cell>
          <cell r="BS104">
            <v>1.567E-3</v>
          </cell>
          <cell r="BT104">
            <v>1.441E-3</v>
          </cell>
          <cell r="BU104">
            <v>1.441E-3</v>
          </cell>
          <cell r="BV104">
            <v>1.441E-3</v>
          </cell>
          <cell r="BW104">
            <v>1.441E-3</v>
          </cell>
          <cell r="BX104">
            <v>1.441E-3</v>
          </cell>
          <cell r="BY104">
            <v>1.351E-3</v>
          </cell>
          <cell r="BZ104">
            <v>1.351E-3</v>
          </cell>
          <cell r="CA104">
            <v>1.351E-3</v>
          </cell>
          <cell r="CB104">
            <v>1.351E-3</v>
          </cell>
          <cell r="CC104">
            <v>1.351E-3</v>
          </cell>
          <cell r="CD104">
            <v>1.351E-3</v>
          </cell>
          <cell r="CE104">
            <v>1.351E-3</v>
          </cell>
          <cell r="CF104">
            <v>1.351E-3</v>
          </cell>
          <cell r="CG104">
            <v>1.351E-3</v>
          </cell>
          <cell r="CH104">
            <v>1.351E-3</v>
          </cell>
          <cell r="CI104">
            <v>1.351E-3</v>
          </cell>
          <cell r="CJ104">
            <v>1.351E-3</v>
          </cell>
          <cell r="CK104">
            <v>1.351E-3</v>
          </cell>
          <cell r="CL104">
            <v>1.351E-3</v>
          </cell>
          <cell r="CM104">
            <v>1.351E-3</v>
          </cell>
          <cell r="CN104">
            <v>1.351E-3</v>
          </cell>
          <cell r="CO104">
            <v>1.351E-3</v>
          </cell>
          <cell r="CP104">
            <v>1.351E-3</v>
          </cell>
          <cell r="CQ104">
            <v>1.351E-3</v>
          </cell>
          <cell r="CR104">
            <v>1.351E-3</v>
          </cell>
          <cell r="CS104">
            <v>1.351E-3</v>
          </cell>
          <cell r="CT104">
            <v>1.351E-3</v>
          </cell>
          <cell r="CU104">
            <v>1.351E-3</v>
          </cell>
          <cell r="CV104">
            <v>1.351E-3</v>
          </cell>
          <cell r="CW104">
            <v>1.351E-3</v>
          </cell>
        </row>
        <row r="105">
          <cell r="A105" t="str">
            <v>MALAWI</v>
          </cell>
          <cell r="B105" t="e">
            <v>#VALUE!</v>
          </cell>
          <cell r="C105" t="e">
            <v>#VALUE!</v>
          </cell>
          <cell r="D105" t="e">
            <v>#VALUE!</v>
          </cell>
          <cell r="E105" t="e">
            <v>#VALUE!</v>
          </cell>
          <cell r="F105" t="e">
            <v>#VALUE!</v>
          </cell>
          <cell r="G105" t="e">
            <v>#VALUE!</v>
          </cell>
          <cell r="H105" t="e">
            <v>#VALUE!</v>
          </cell>
          <cell r="I105" t="e">
            <v>#VALUE!</v>
          </cell>
          <cell r="J105" t="e">
            <v>#VALUE!</v>
          </cell>
          <cell r="K105" t="e">
            <v>#VALUE!</v>
          </cell>
          <cell r="L105" t="e">
            <v>#VALUE!</v>
          </cell>
          <cell r="M105" t="e">
            <v>#VALUE!</v>
          </cell>
          <cell r="N105" t="e">
            <v>#VALUE!</v>
          </cell>
          <cell r="O105" t="e">
            <v>#VALUE!</v>
          </cell>
          <cell r="P105" t="e">
            <v>#VALUE!</v>
          </cell>
          <cell r="Q105">
            <v>4.2200000000000001E-4</v>
          </cell>
          <cell r="R105">
            <v>4.2200000000000001E-4</v>
          </cell>
          <cell r="S105">
            <v>4.2200000000000001E-4</v>
          </cell>
          <cell r="T105">
            <v>4.2200000000000001E-4</v>
          </cell>
          <cell r="U105">
            <v>4.2200000000000001E-4</v>
          </cell>
          <cell r="V105">
            <v>4.2200000000000001E-4</v>
          </cell>
          <cell r="W105">
            <v>4.2200000000000001E-4</v>
          </cell>
          <cell r="X105">
            <v>4.2200000000000001E-4</v>
          </cell>
          <cell r="Y105">
            <v>4.2200000000000001E-4</v>
          </cell>
          <cell r="Z105">
            <v>4.2200000000000001E-4</v>
          </cell>
          <cell r="AA105">
            <v>4.2200000000000001E-4</v>
          </cell>
          <cell r="AB105">
            <v>4.2200000000000001E-4</v>
          </cell>
          <cell r="AC105">
            <v>4.2200000000000001E-4</v>
          </cell>
          <cell r="AD105">
            <v>4.2200000000000001E-4</v>
          </cell>
          <cell r="AE105">
            <v>4.2200000000000001E-4</v>
          </cell>
          <cell r="AF105">
            <v>4.2200000000000001E-4</v>
          </cell>
          <cell r="AG105">
            <v>4.2200000000000001E-4</v>
          </cell>
          <cell r="AH105">
            <v>4.2200000000000001E-4</v>
          </cell>
          <cell r="AI105">
            <v>4.2200000000000001E-4</v>
          </cell>
          <cell r="AJ105">
            <v>4.2200000000000001E-4</v>
          </cell>
          <cell r="AK105">
            <v>4.2200000000000001E-4</v>
          </cell>
          <cell r="AL105">
            <v>4.2200000000000001E-4</v>
          </cell>
          <cell r="AM105">
            <v>4.2200000000000001E-4</v>
          </cell>
          <cell r="AN105">
            <v>4.2200000000000001E-4</v>
          </cell>
          <cell r="AO105">
            <v>4.2200000000000001E-4</v>
          </cell>
          <cell r="AP105">
            <v>1.717E-3</v>
          </cell>
          <cell r="AQ105">
            <v>1.717E-3</v>
          </cell>
          <cell r="AR105">
            <v>1.717E-3</v>
          </cell>
          <cell r="AS105">
            <v>1.717E-3</v>
          </cell>
          <cell r="AT105">
            <v>1.717E-3</v>
          </cell>
          <cell r="AU105">
            <v>1.892E-3</v>
          </cell>
          <cell r="AV105">
            <v>1.892E-3</v>
          </cell>
          <cell r="AW105">
            <v>1.892E-3</v>
          </cell>
          <cell r="AX105">
            <v>1.892E-3</v>
          </cell>
          <cell r="AY105">
            <v>1.892E-3</v>
          </cell>
          <cell r="AZ105">
            <v>1.964E-3</v>
          </cell>
          <cell r="BA105">
            <v>1.964E-3</v>
          </cell>
          <cell r="BB105">
            <v>1.964E-3</v>
          </cell>
          <cell r="BC105">
            <v>1.964E-3</v>
          </cell>
          <cell r="BD105">
            <v>1.964E-3</v>
          </cell>
          <cell r="BE105">
            <v>2.0920000000000001E-3</v>
          </cell>
          <cell r="BF105">
            <v>2.0920000000000001E-3</v>
          </cell>
          <cell r="BG105">
            <v>2.0920000000000001E-3</v>
          </cell>
          <cell r="BH105">
            <v>2.0920000000000001E-3</v>
          </cell>
          <cell r="BI105">
            <v>2.0920000000000001E-3</v>
          </cell>
          <cell r="BJ105">
            <v>1.9740000000000001E-3</v>
          </cell>
          <cell r="BK105">
            <v>1.9740000000000001E-3</v>
          </cell>
          <cell r="BL105">
            <v>1.9740000000000001E-3</v>
          </cell>
          <cell r="BM105">
            <v>1.9740000000000001E-3</v>
          </cell>
          <cell r="BN105">
            <v>1.9740000000000001E-3</v>
          </cell>
          <cell r="BO105">
            <v>1.8890000000000001E-3</v>
          </cell>
          <cell r="BP105">
            <v>1.8890000000000001E-3</v>
          </cell>
          <cell r="BQ105">
            <v>1.8890000000000001E-3</v>
          </cell>
          <cell r="BR105">
            <v>1.8890000000000001E-3</v>
          </cell>
          <cell r="BS105">
            <v>1.8890000000000001E-3</v>
          </cell>
          <cell r="BT105">
            <v>1.789E-3</v>
          </cell>
          <cell r="BU105">
            <v>1.789E-3</v>
          </cell>
          <cell r="BV105">
            <v>1.789E-3</v>
          </cell>
          <cell r="BW105">
            <v>1.789E-3</v>
          </cell>
          <cell r="BX105">
            <v>1.789E-3</v>
          </cell>
          <cell r="BY105">
            <v>1.6739999999999999E-3</v>
          </cell>
          <cell r="BZ105">
            <v>1.6739999999999999E-3</v>
          </cell>
          <cell r="CA105">
            <v>1.6739999999999999E-3</v>
          </cell>
          <cell r="CB105">
            <v>1.6739999999999999E-3</v>
          </cell>
          <cell r="CC105">
            <v>1.6739999999999999E-3</v>
          </cell>
          <cell r="CD105">
            <v>1.6739999999999999E-3</v>
          </cell>
          <cell r="CE105">
            <v>1.6739999999999999E-3</v>
          </cell>
          <cell r="CF105">
            <v>1.6739999999999999E-3</v>
          </cell>
          <cell r="CG105">
            <v>1.6739999999999999E-3</v>
          </cell>
          <cell r="CH105">
            <v>1.6739999999999999E-3</v>
          </cell>
          <cell r="CI105">
            <v>1.6739999999999999E-3</v>
          </cell>
          <cell r="CJ105">
            <v>1.6739999999999999E-3</v>
          </cell>
          <cell r="CK105">
            <v>1.6739999999999999E-3</v>
          </cell>
          <cell r="CL105">
            <v>1.6739999999999999E-3</v>
          </cell>
          <cell r="CM105">
            <v>1.6739999999999999E-3</v>
          </cell>
          <cell r="CN105">
            <v>1.6739999999999999E-3</v>
          </cell>
          <cell r="CO105">
            <v>1.6739999999999999E-3</v>
          </cell>
          <cell r="CP105">
            <v>1.6739999999999999E-3</v>
          </cell>
          <cell r="CQ105">
            <v>1.6739999999999999E-3</v>
          </cell>
          <cell r="CR105">
            <v>1.6739999999999999E-3</v>
          </cell>
          <cell r="CS105">
            <v>1.6739999999999999E-3</v>
          </cell>
          <cell r="CT105">
            <v>1.6739999999999999E-3</v>
          </cell>
          <cell r="CU105">
            <v>1.6739999999999999E-3</v>
          </cell>
          <cell r="CV105">
            <v>1.6739999999999999E-3</v>
          </cell>
          <cell r="CW105">
            <v>1.6739999999999999E-3</v>
          </cell>
        </row>
        <row r="106">
          <cell r="A106" t="str">
            <v>MALAYSIA</v>
          </cell>
          <cell r="B106" t="e">
            <v>#VALUE!</v>
          </cell>
          <cell r="C106" t="e">
            <v>#VALUE!</v>
          </cell>
          <cell r="D106" t="e">
            <v>#VALUE!</v>
          </cell>
          <cell r="E106" t="e">
            <v>#VALUE!</v>
          </cell>
          <cell r="F106" t="e">
            <v>#VALUE!</v>
          </cell>
          <cell r="G106" t="e">
            <v>#VALUE!</v>
          </cell>
          <cell r="H106" t="e">
            <v>#VALUE!</v>
          </cell>
          <cell r="I106" t="e">
            <v>#VALUE!</v>
          </cell>
          <cell r="J106" t="e">
            <v>#VALUE!</v>
          </cell>
          <cell r="K106" t="e">
            <v>#VALUE!</v>
          </cell>
          <cell r="L106" t="e">
            <v>#VALUE!</v>
          </cell>
          <cell r="M106" t="e">
            <v>#VALUE!</v>
          </cell>
          <cell r="N106" t="e">
            <v>#VALUE!</v>
          </cell>
          <cell r="O106" t="e">
            <v>#VALUE!</v>
          </cell>
          <cell r="P106" t="e">
            <v>#VALUE!</v>
          </cell>
          <cell r="Q106">
            <v>5.5000000000000002E-5</v>
          </cell>
          <cell r="R106">
            <v>5.5000000000000002E-5</v>
          </cell>
          <cell r="S106">
            <v>5.5000000000000002E-5</v>
          </cell>
          <cell r="T106">
            <v>5.5000000000000002E-5</v>
          </cell>
          <cell r="U106">
            <v>5.5000000000000002E-5</v>
          </cell>
          <cell r="V106">
            <v>5.5000000000000002E-5</v>
          </cell>
          <cell r="W106">
            <v>5.5000000000000002E-5</v>
          </cell>
          <cell r="X106">
            <v>5.5000000000000002E-5</v>
          </cell>
          <cell r="Y106">
            <v>5.5000000000000002E-5</v>
          </cell>
          <cell r="Z106">
            <v>5.5000000000000002E-5</v>
          </cell>
          <cell r="AA106">
            <v>5.5000000000000002E-5</v>
          </cell>
          <cell r="AB106">
            <v>5.5000000000000002E-5</v>
          </cell>
          <cell r="AC106">
            <v>5.5000000000000002E-5</v>
          </cell>
          <cell r="AD106">
            <v>5.5000000000000002E-5</v>
          </cell>
          <cell r="AE106">
            <v>5.5000000000000002E-5</v>
          </cell>
          <cell r="AF106">
            <v>5.5000000000000002E-5</v>
          </cell>
          <cell r="AG106">
            <v>5.5000000000000002E-5</v>
          </cell>
          <cell r="AH106">
            <v>5.5000000000000002E-5</v>
          </cell>
          <cell r="AI106">
            <v>5.5000000000000002E-5</v>
          </cell>
          <cell r="AJ106">
            <v>5.5000000000000002E-5</v>
          </cell>
          <cell r="AK106">
            <v>5.5000000000000002E-5</v>
          </cell>
          <cell r="AL106">
            <v>5.5000000000000002E-5</v>
          </cell>
          <cell r="AM106">
            <v>5.5000000000000002E-5</v>
          </cell>
          <cell r="AN106">
            <v>5.5000000000000002E-5</v>
          </cell>
          <cell r="AO106">
            <v>5.5000000000000002E-5</v>
          </cell>
          <cell r="AP106">
            <v>2.5900000000000001E-4</v>
          </cell>
          <cell r="AQ106">
            <v>2.5900000000000001E-4</v>
          </cell>
          <cell r="AR106">
            <v>2.5900000000000001E-4</v>
          </cell>
          <cell r="AS106">
            <v>2.5900000000000001E-4</v>
          </cell>
          <cell r="AT106">
            <v>2.5900000000000001E-4</v>
          </cell>
          <cell r="AU106">
            <v>3.5399999999999999E-4</v>
          </cell>
          <cell r="AV106">
            <v>3.5399999999999999E-4</v>
          </cell>
          <cell r="AW106">
            <v>3.5399999999999999E-4</v>
          </cell>
          <cell r="AX106">
            <v>3.5399999999999999E-4</v>
          </cell>
          <cell r="AY106">
            <v>3.5399999999999999E-4</v>
          </cell>
          <cell r="AZ106">
            <v>4.3199999999999998E-4</v>
          </cell>
          <cell r="BA106">
            <v>4.3199999999999998E-4</v>
          </cell>
          <cell r="BB106">
            <v>4.3199999999999998E-4</v>
          </cell>
          <cell r="BC106">
            <v>4.3199999999999998E-4</v>
          </cell>
          <cell r="BD106">
            <v>4.3199999999999998E-4</v>
          </cell>
          <cell r="BE106">
            <v>4.9399999999999997E-4</v>
          </cell>
          <cell r="BF106">
            <v>4.9399999999999997E-4</v>
          </cell>
          <cell r="BG106">
            <v>4.9399999999999997E-4</v>
          </cell>
          <cell r="BH106">
            <v>4.9399999999999997E-4</v>
          </cell>
          <cell r="BI106">
            <v>4.9399999999999997E-4</v>
          </cell>
          <cell r="BJ106">
            <v>5.3399999999999997E-4</v>
          </cell>
          <cell r="BK106">
            <v>5.3399999999999997E-4</v>
          </cell>
          <cell r="BL106">
            <v>5.3399999999999997E-4</v>
          </cell>
          <cell r="BM106">
            <v>5.3399999999999997E-4</v>
          </cell>
          <cell r="BN106">
            <v>5.3399999999999997E-4</v>
          </cell>
          <cell r="BO106">
            <v>5.3899999999999998E-4</v>
          </cell>
          <cell r="BP106">
            <v>5.3899999999999998E-4</v>
          </cell>
          <cell r="BQ106">
            <v>5.3899999999999998E-4</v>
          </cell>
          <cell r="BR106">
            <v>5.3899999999999998E-4</v>
          </cell>
          <cell r="BS106">
            <v>5.3899999999999998E-4</v>
          </cell>
          <cell r="BT106">
            <v>5.1400000000000003E-4</v>
          </cell>
          <cell r="BU106">
            <v>5.1400000000000003E-4</v>
          </cell>
          <cell r="BV106">
            <v>5.1400000000000003E-4</v>
          </cell>
          <cell r="BW106">
            <v>5.1400000000000003E-4</v>
          </cell>
          <cell r="BX106">
            <v>5.1400000000000003E-4</v>
          </cell>
          <cell r="BY106">
            <v>4.5899999999999999E-4</v>
          </cell>
          <cell r="BZ106">
            <v>4.5899999999999999E-4</v>
          </cell>
          <cell r="CA106">
            <v>4.5899999999999999E-4</v>
          </cell>
          <cell r="CB106">
            <v>4.5899999999999999E-4</v>
          </cell>
          <cell r="CC106">
            <v>4.5899999999999999E-4</v>
          </cell>
          <cell r="CD106">
            <v>4.5899999999999999E-4</v>
          </cell>
          <cell r="CE106">
            <v>4.5899999999999999E-4</v>
          </cell>
          <cell r="CF106">
            <v>4.5899999999999999E-4</v>
          </cell>
          <cell r="CG106">
            <v>4.5899999999999999E-4</v>
          </cell>
          <cell r="CH106">
            <v>4.5899999999999999E-4</v>
          </cell>
          <cell r="CI106">
            <v>4.5899999999999999E-4</v>
          </cell>
          <cell r="CJ106">
            <v>4.5899999999999999E-4</v>
          </cell>
          <cell r="CK106">
            <v>4.5899999999999999E-4</v>
          </cell>
          <cell r="CL106">
            <v>4.5899999999999999E-4</v>
          </cell>
          <cell r="CM106">
            <v>4.5899999999999999E-4</v>
          </cell>
          <cell r="CN106">
            <v>4.5899999999999999E-4</v>
          </cell>
          <cell r="CO106">
            <v>4.5899999999999999E-4</v>
          </cell>
          <cell r="CP106">
            <v>4.5899999999999999E-4</v>
          </cell>
          <cell r="CQ106">
            <v>4.5899999999999999E-4</v>
          </cell>
          <cell r="CR106">
            <v>4.5899999999999999E-4</v>
          </cell>
          <cell r="CS106">
            <v>4.5899999999999999E-4</v>
          </cell>
          <cell r="CT106">
            <v>4.5899999999999999E-4</v>
          </cell>
          <cell r="CU106">
            <v>4.5899999999999999E-4</v>
          </cell>
          <cell r="CV106">
            <v>4.5899999999999999E-4</v>
          </cell>
          <cell r="CW106">
            <v>4.5899999999999999E-4</v>
          </cell>
        </row>
        <row r="107">
          <cell r="A107" t="str">
            <v>MALDIVES</v>
          </cell>
          <cell r="B107" t="e">
            <v>#VALUE!</v>
          </cell>
          <cell r="C107" t="e">
            <v>#VALUE!</v>
          </cell>
          <cell r="D107" t="e">
            <v>#VALUE!</v>
          </cell>
          <cell r="E107" t="e">
            <v>#VALUE!</v>
          </cell>
          <cell r="F107" t="e">
            <v>#VALUE!</v>
          </cell>
          <cell r="G107" t="e">
            <v>#VALUE!</v>
          </cell>
          <cell r="H107" t="e">
            <v>#VALUE!</v>
          </cell>
          <cell r="I107" t="e">
            <v>#VALUE!</v>
          </cell>
          <cell r="J107" t="e">
            <v>#VALUE!</v>
          </cell>
          <cell r="K107" t="e">
            <v>#VALUE!</v>
          </cell>
          <cell r="L107" t="e">
            <v>#VALUE!</v>
          </cell>
          <cell r="M107" t="e">
            <v>#VALUE!</v>
          </cell>
          <cell r="N107" t="e">
            <v>#VALUE!</v>
          </cell>
          <cell r="O107" t="e">
            <v>#VALUE!</v>
          </cell>
          <cell r="P107" t="e">
            <v>#VALUE!</v>
          </cell>
          <cell r="Q107">
            <v>1.2E-5</v>
          </cell>
          <cell r="R107">
            <v>1.2E-5</v>
          </cell>
          <cell r="S107">
            <v>1.2E-5</v>
          </cell>
          <cell r="T107">
            <v>1.2E-5</v>
          </cell>
          <cell r="U107">
            <v>1.2E-5</v>
          </cell>
          <cell r="V107">
            <v>1.2E-5</v>
          </cell>
          <cell r="W107">
            <v>1.2E-5</v>
          </cell>
          <cell r="X107">
            <v>1.2E-5</v>
          </cell>
          <cell r="Y107">
            <v>1.2E-5</v>
          </cell>
          <cell r="Z107">
            <v>1.2E-5</v>
          </cell>
          <cell r="AA107">
            <v>1.2E-5</v>
          </cell>
          <cell r="AB107">
            <v>1.2E-5</v>
          </cell>
          <cell r="AC107">
            <v>1.2E-5</v>
          </cell>
          <cell r="AD107">
            <v>1.2E-5</v>
          </cell>
          <cell r="AE107">
            <v>1.2E-5</v>
          </cell>
          <cell r="AF107">
            <v>1.2E-5</v>
          </cell>
          <cell r="AG107">
            <v>1.2E-5</v>
          </cell>
          <cell r="AH107">
            <v>1.2E-5</v>
          </cell>
          <cell r="AI107">
            <v>1.2E-5</v>
          </cell>
          <cell r="AJ107">
            <v>1.2E-5</v>
          </cell>
          <cell r="AK107">
            <v>1.2E-5</v>
          </cell>
          <cell r="AL107">
            <v>1.2E-5</v>
          </cell>
          <cell r="AM107">
            <v>1.2E-5</v>
          </cell>
          <cell r="AN107">
            <v>1.2E-5</v>
          </cell>
          <cell r="AO107">
            <v>1.2E-5</v>
          </cell>
          <cell r="AP107">
            <v>2.03E-4</v>
          </cell>
          <cell r="AQ107">
            <v>2.03E-4</v>
          </cell>
          <cell r="AR107">
            <v>2.03E-4</v>
          </cell>
          <cell r="AS107">
            <v>2.03E-4</v>
          </cell>
          <cell r="AT107">
            <v>2.03E-4</v>
          </cell>
          <cell r="AU107">
            <v>2.3499999999999999E-4</v>
          </cell>
          <cell r="AV107">
            <v>2.3499999999999999E-4</v>
          </cell>
          <cell r="AW107">
            <v>2.3499999999999999E-4</v>
          </cell>
          <cell r="AX107">
            <v>2.3499999999999999E-4</v>
          </cell>
          <cell r="AY107">
            <v>2.3499999999999999E-4</v>
          </cell>
          <cell r="AZ107">
            <v>4.3100000000000001E-4</v>
          </cell>
          <cell r="BA107">
            <v>4.3100000000000001E-4</v>
          </cell>
          <cell r="BB107">
            <v>4.3100000000000001E-4</v>
          </cell>
          <cell r="BC107">
            <v>4.3100000000000001E-4</v>
          </cell>
          <cell r="BD107">
            <v>4.3100000000000001E-4</v>
          </cell>
          <cell r="BE107">
            <v>4.2900000000000002E-4</v>
          </cell>
          <cell r="BF107">
            <v>4.2900000000000002E-4</v>
          </cell>
          <cell r="BG107">
            <v>4.2900000000000002E-4</v>
          </cell>
          <cell r="BH107">
            <v>4.2900000000000002E-4</v>
          </cell>
          <cell r="BI107">
            <v>4.2900000000000002E-4</v>
          </cell>
          <cell r="BJ107">
            <v>3.6000000000000002E-4</v>
          </cell>
          <cell r="BK107">
            <v>3.6000000000000002E-4</v>
          </cell>
          <cell r="BL107">
            <v>3.6000000000000002E-4</v>
          </cell>
          <cell r="BM107">
            <v>3.6000000000000002E-4</v>
          </cell>
          <cell r="BN107">
            <v>3.6000000000000002E-4</v>
          </cell>
          <cell r="BO107">
            <v>3.7199999999999999E-4</v>
          </cell>
          <cell r="BP107">
            <v>3.7199999999999999E-4</v>
          </cell>
          <cell r="BQ107">
            <v>3.7199999999999999E-4</v>
          </cell>
          <cell r="BR107">
            <v>3.7199999999999999E-4</v>
          </cell>
          <cell r="BS107">
            <v>3.7199999999999999E-4</v>
          </cell>
          <cell r="BT107">
            <v>3.7800000000000003E-4</v>
          </cell>
          <cell r="BU107">
            <v>3.7800000000000003E-4</v>
          </cell>
          <cell r="BV107">
            <v>3.7800000000000003E-4</v>
          </cell>
          <cell r="BW107">
            <v>3.7800000000000003E-4</v>
          </cell>
          <cell r="BX107">
            <v>3.7800000000000003E-4</v>
          </cell>
          <cell r="BY107">
            <v>3.7199999999999999E-4</v>
          </cell>
          <cell r="BZ107">
            <v>3.7199999999999999E-4</v>
          </cell>
          <cell r="CA107">
            <v>3.7199999999999999E-4</v>
          </cell>
          <cell r="CB107">
            <v>3.7199999999999999E-4</v>
          </cell>
          <cell r="CC107">
            <v>3.7199999999999999E-4</v>
          </cell>
          <cell r="CD107">
            <v>3.7199999999999999E-4</v>
          </cell>
          <cell r="CE107">
            <v>3.7199999999999999E-4</v>
          </cell>
          <cell r="CF107">
            <v>3.7199999999999999E-4</v>
          </cell>
          <cell r="CG107">
            <v>3.7199999999999999E-4</v>
          </cell>
          <cell r="CH107">
            <v>3.7199999999999999E-4</v>
          </cell>
          <cell r="CI107">
            <v>3.7199999999999999E-4</v>
          </cell>
          <cell r="CJ107">
            <v>3.7199999999999999E-4</v>
          </cell>
          <cell r="CK107">
            <v>3.7199999999999999E-4</v>
          </cell>
          <cell r="CL107">
            <v>3.7199999999999999E-4</v>
          </cell>
          <cell r="CM107">
            <v>3.7199999999999999E-4</v>
          </cell>
          <cell r="CN107">
            <v>3.7199999999999999E-4</v>
          </cell>
          <cell r="CO107">
            <v>3.7199999999999999E-4</v>
          </cell>
          <cell r="CP107">
            <v>3.7199999999999999E-4</v>
          </cell>
          <cell r="CQ107">
            <v>3.7199999999999999E-4</v>
          </cell>
          <cell r="CR107">
            <v>3.7199999999999999E-4</v>
          </cell>
          <cell r="CS107">
            <v>3.7199999999999999E-4</v>
          </cell>
          <cell r="CT107">
            <v>3.7199999999999999E-4</v>
          </cell>
          <cell r="CU107">
            <v>3.7199999999999999E-4</v>
          </cell>
          <cell r="CV107">
            <v>3.7199999999999999E-4</v>
          </cell>
          <cell r="CW107">
            <v>3.7199999999999999E-4</v>
          </cell>
        </row>
        <row r="108">
          <cell r="A108" t="str">
            <v>MALI</v>
          </cell>
          <cell r="B108" t="e">
            <v>#VALUE!</v>
          </cell>
          <cell r="C108" t="e">
            <v>#VALUE!</v>
          </cell>
          <cell r="D108" t="e">
            <v>#VALUE!</v>
          </cell>
          <cell r="E108" t="e">
            <v>#VALUE!</v>
          </cell>
          <cell r="F108" t="e">
            <v>#VALUE!</v>
          </cell>
          <cell r="G108" t="e">
            <v>#VALUE!</v>
          </cell>
          <cell r="H108" t="e">
            <v>#VALUE!</v>
          </cell>
          <cell r="I108" t="e">
            <v>#VALUE!</v>
          </cell>
          <cell r="J108" t="e">
            <v>#VALUE!</v>
          </cell>
          <cell r="K108" t="e">
            <v>#VALUE!</v>
          </cell>
          <cell r="L108" t="e">
            <v>#VALUE!</v>
          </cell>
          <cell r="M108" t="e">
            <v>#VALUE!</v>
          </cell>
          <cell r="N108" t="e">
            <v>#VALUE!</v>
          </cell>
          <cell r="O108" t="e">
            <v>#VALUE!</v>
          </cell>
          <cell r="P108" t="e">
            <v>#VALUE!</v>
          </cell>
          <cell r="Q108">
            <v>1.06E-4</v>
          </cell>
          <cell r="R108">
            <v>1.06E-4</v>
          </cell>
          <cell r="S108">
            <v>1.06E-4</v>
          </cell>
          <cell r="T108">
            <v>1.06E-4</v>
          </cell>
          <cell r="U108">
            <v>1.06E-4</v>
          </cell>
          <cell r="V108">
            <v>1.06E-4</v>
          </cell>
          <cell r="W108">
            <v>1.06E-4</v>
          </cell>
          <cell r="X108">
            <v>1.06E-4</v>
          </cell>
          <cell r="Y108">
            <v>1.06E-4</v>
          </cell>
          <cell r="Z108">
            <v>1.06E-4</v>
          </cell>
          <cell r="AA108">
            <v>1.06E-4</v>
          </cell>
          <cell r="AB108">
            <v>1.06E-4</v>
          </cell>
          <cell r="AC108">
            <v>1.06E-4</v>
          </cell>
          <cell r="AD108">
            <v>1.06E-4</v>
          </cell>
          <cell r="AE108">
            <v>1.06E-4</v>
          </cell>
          <cell r="AF108">
            <v>1.06E-4</v>
          </cell>
          <cell r="AG108">
            <v>1.06E-4</v>
          </cell>
          <cell r="AH108">
            <v>1.06E-4</v>
          </cell>
          <cell r="AI108">
            <v>1.06E-4</v>
          </cell>
          <cell r="AJ108">
            <v>1.06E-4</v>
          </cell>
          <cell r="AK108">
            <v>1.06E-4</v>
          </cell>
          <cell r="AL108">
            <v>1.06E-4</v>
          </cell>
          <cell r="AM108">
            <v>1.06E-4</v>
          </cell>
          <cell r="AN108">
            <v>1.06E-4</v>
          </cell>
          <cell r="AO108">
            <v>1.06E-4</v>
          </cell>
          <cell r="AP108">
            <v>7.2499999999999995E-4</v>
          </cell>
          <cell r="AQ108">
            <v>7.2499999999999995E-4</v>
          </cell>
          <cell r="AR108">
            <v>7.2499999999999995E-4</v>
          </cell>
          <cell r="AS108">
            <v>7.2499999999999995E-4</v>
          </cell>
          <cell r="AT108">
            <v>7.2499999999999995E-4</v>
          </cell>
          <cell r="AU108">
            <v>1.072E-3</v>
          </cell>
          <cell r="AV108">
            <v>1.072E-3</v>
          </cell>
          <cell r="AW108">
            <v>1.072E-3</v>
          </cell>
          <cell r="AX108">
            <v>1.072E-3</v>
          </cell>
          <cell r="AY108">
            <v>1.072E-3</v>
          </cell>
          <cell r="AZ108">
            <v>1.395E-3</v>
          </cell>
          <cell r="BA108">
            <v>1.395E-3</v>
          </cell>
          <cell r="BB108">
            <v>1.395E-3</v>
          </cell>
          <cell r="BC108">
            <v>1.395E-3</v>
          </cell>
          <cell r="BD108">
            <v>1.395E-3</v>
          </cell>
          <cell r="BE108">
            <v>1.5460000000000001E-3</v>
          </cell>
          <cell r="BF108">
            <v>1.5460000000000001E-3</v>
          </cell>
          <cell r="BG108">
            <v>1.5460000000000001E-3</v>
          </cell>
          <cell r="BH108">
            <v>1.5460000000000001E-3</v>
          </cell>
          <cell r="BI108">
            <v>1.5460000000000001E-3</v>
          </cell>
          <cell r="BJ108">
            <v>1.632E-3</v>
          </cell>
          <cell r="BK108">
            <v>1.632E-3</v>
          </cell>
          <cell r="BL108">
            <v>1.632E-3</v>
          </cell>
          <cell r="BM108">
            <v>1.632E-3</v>
          </cell>
          <cell r="BN108">
            <v>1.632E-3</v>
          </cell>
          <cell r="BO108">
            <v>1.5889999999999999E-3</v>
          </cell>
          <cell r="BP108">
            <v>1.5889999999999999E-3</v>
          </cell>
          <cell r="BQ108">
            <v>1.5889999999999999E-3</v>
          </cell>
          <cell r="BR108">
            <v>1.5889999999999999E-3</v>
          </cell>
          <cell r="BS108">
            <v>1.5889999999999999E-3</v>
          </cell>
          <cell r="BT108">
            <v>1.4059999999999999E-3</v>
          </cell>
          <cell r="BU108">
            <v>1.4059999999999999E-3</v>
          </cell>
          <cell r="BV108">
            <v>1.4059999999999999E-3</v>
          </cell>
          <cell r="BW108">
            <v>1.4059999999999999E-3</v>
          </cell>
          <cell r="BX108">
            <v>1.4059999999999999E-3</v>
          </cell>
          <cell r="BY108">
            <v>1.101E-3</v>
          </cell>
          <cell r="BZ108">
            <v>1.101E-3</v>
          </cell>
          <cell r="CA108">
            <v>1.101E-3</v>
          </cell>
          <cell r="CB108">
            <v>1.101E-3</v>
          </cell>
          <cell r="CC108">
            <v>1.101E-3</v>
          </cell>
          <cell r="CD108">
            <v>1.101E-3</v>
          </cell>
          <cell r="CE108">
            <v>1.101E-3</v>
          </cell>
          <cell r="CF108">
            <v>1.101E-3</v>
          </cell>
          <cell r="CG108">
            <v>1.101E-3</v>
          </cell>
          <cell r="CH108">
            <v>1.101E-3</v>
          </cell>
          <cell r="CI108">
            <v>1.101E-3</v>
          </cell>
          <cell r="CJ108">
            <v>1.101E-3</v>
          </cell>
          <cell r="CK108">
            <v>1.101E-3</v>
          </cell>
          <cell r="CL108">
            <v>1.101E-3</v>
          </cell>
          <cell r="CM108">
            <v>1.101E-3</v>
          </cell>
          <cell r="CN108">
            <v>1.101E-3</v>
          </cell>
          <cell r="CO108">
            <v>1.101E-3</v>
          </cell>
          <cell r="CP108">
            <v>1.101E-3</v>
          </cell>
          <cell r="CQ108">
            <v>1.101E-3</v>
          </cell>
          <cell r="CR108">
            <v>1.101E-3</v>
          </cell>
          <cell r="CS108">
            <v>1.101E-3</v>
          </cell>
          <cell r="CT108">
            <v>1.101E-3</v>
          </cell>
          <cell r="CU108">
            <v>1.101E-3</v>
          </cell>
          <cell r="CV108">
            <v>1.101E-3</v>
          </cell>
          <cell r="CW108">
            <v>1.101E-3</v>
          </cell>
        </row>
        <row r="109">
          <cell r="A109" t="str">
            <v>MALTA</v>
          </cell>
          <cell r="B109" t="e">
            <v>#VALUE!</v>
          </cell>
          <cell r="C109" t="e">
            <v>#VALUE!</v>
          </cell>
          <cell r="D109" t="e">
            <v>#VALUE!</v>
          </cell>
          <cell r="E109" t="e">
            <v>#VALUE!</v>
          </cell>
          <cell r="F109" t="e">
            <v>#VALUE!</v>
          </cell>
          <cell r="G109" t="e">
            <v>#VALUE!</v>
          </cell>
          <cell r="H109" t="e">
            <v>#VALUE!</v>
          </cell>
          <cell r="I109" t="e">
            <v>#VALUE!</v>
          </cell>
          <cell r="J109" t="e">
            <v>#VALUE!</v>
          </cell>
          <cell r="K109" t="e">
            <v>#VALUE!</v>
          </cell>
          <cell r="L109" t="e">
            <v>#VALUE!</v>
          </cell>
          <cell r="M109" t="e">
            <v>#VALUE!</v>
          </cell>
          <cell r="N109" t="e">
            <v>#VALUE!</v>
          </cell>
          <cell r="O109" t="e">
            <v>#VALUE!</v>
          </cell>
          <cell r="P109" t="e">
            <v>#VALUE!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 t="e">
            <v>#VALUE!</v>
          </cell>
          <cell r="AV109" t="e">
            <v>#VALUE!</v>
          </cell>
          <cell r="AW109" t="e">
            <v>#VALUE!</v>
          </cell>
          <cell r="AX109" t="e">
            <v>#VALUE!</v>
          </cell>
          <cell r="AY109" t="e">
            <v>#VALUE!</v>
          </cell>
          <cell r="AZ109">
            <v>1.2999999999999999E-4</v>
          </cell>
          <cell r="BA109">
            <v>1.2999999999999999E-4</v>
          </cell>
          <cell r="BB109">
            <v>1.2999999999999999E-4</v>
          </cell>
          <cell r="BC109">
            <v>1.2999999999999999E-4</v>
          </cell>
          <cell r="BD109">
            <v>1.2999999999999999E-4</v>
          </cell>
          <cell r="BE109">
            <v>6.4999999999999994E-5</v>
          </cell>
          <cell r="BF109">
            <v>6.4999999999999994E-5</v>
          </cell>
          <cell r="BG109">
            <v>6.4999999999999994E-5</v>
          </cell>
          <cell r="BH109">
            <v>6.4999999999999994E-5</v>
          </cell>
          <cell r="BI109">
            <v>6.4999999999999994E-5</v>
          </cell>
          <cell r="BJ109">
            <v>6.3E-5</v>
          </cell>
          <cell r="BK109">
            <v>6.3E-5</v>
          </cell>
          <cell r="BL109">
            <v>6.3E-5</v>
          </cell>
          <cell r="BM109">
            <v>6.3E-5</v>
          </cell>
          <cell r="BN109">
            <v>6.3E-5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 t="e">
            <v>#VALUE!</v>
          </cell>
          <cell r="BU109" t="e">
            <v>#VALUE!</v>
          </cell>
          <cell r="BV109" t="e">
            <v>#VALUE!</v>
          </cell>
          <cell r="BW109" t="e">
            <v>#VALUE!</v>
          </cell>
          <cell r="BX109" t="e">
            <v>#VALUE!</v>
          </cell>
          <cell r="BY109">
            <v>1.84E-4</v>
          </cell>
          <cell r="BZ109">
            <v>1.84E-4</v>
          </cell>
          <cell r="CA109">
            <v>1.84E-4</v>
          </cell>
          <cell r="CB109">
            <v>1.84E-4</v>
          </cell>
          <cell r="CC109">
            <v>1.84E-4</v>
          </cell>
          <cell r="CD109">
            <v>1.84E-4</v>
          </cell>
          <cell r="CE109">
            <v>1.84E-4</v>
          </cell>
          <cell r="CF109">
            <v>1.84E-4</v>
          </cell>
          <cell r="CG109">
            <v>1.84E-4</v>
          </cell>
          <cell r="CH109">
            <v>1.84E-4</v>
          </cell>
          <cell r="CI109">
            <v>1.84E-4</v>
          </cell>
          <cell r="CJ109">
            <v>1.84E-4</v>
          </cell>
          <cell r="CK109">
            <v>1.84E-4</v>
          </cell>
          <cell r="CL109">
            <v>1.84E-4</v>
          </cell>
          <cell r="CM109">
            <v>1.84E-4</v>
          </cell>
          <cell r="CN109">
            <v>1.84E-4</v>
          </cell>
          <cell r="CO109">
            <v>1.84E-4</v>
          </cell>
          <cell r="CP109">
            <v>1.84E-4</v>
          </cell>
          <cell r="CQ109">
            <v>1.84E-4</v>
          </cell>
          <cell r="CR109">
            <v>1.84E-4</v>
          </cell>
          <cell r="CS109">
            <v>1.84E-4</v>
          </cell>
          <cell r="CT109">
            <v>1.84E-4</v>
          </cell>
          <cell r="CU109">
            <v>1.84E-4</v>
          </cell>
          <cell r="CV109">
            <v>1.84E-4</v>
          </cell>
          <cell r="CW109">
            <v>1.84E-4</v>
          </cell>
        </row>
        <row r="110">
          <cell r="A110" t="str">
            <v>MARSHALL ISLANDS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7.2000000000000002E-5</v>
          </cell>
          <cell r="R110">
            <v>7.2000000000000002E-5</v>
          </cell>
          <cell r="S110">
            <v>7.2000000000000002E-5</v>
          </cell>
          <cell r="T110">
            <v>7.2000000000000002E-5</v>
          </cell>
          <cell r="U110">
            <v>7.2000000000000002E-5</v>
          </cell>
          <cell r="V110">
            <v>7.2000000000000002E-5</v>
          </cell>
          <cell r="W110">
            <v>7.2000000000000002E-5</v>
          </cell>
          <cell r="X110">
            <v>7.2000000000000002E-5</v>
          </cell>
          <cell r="Y110">
            <v>7.2000000000000002E-5</v>
          </cell>
          <cell r="Z110">
            <v>7.2000000000000002E-5</v>
          </cell>
          <cell r="AA110">
            <v>7.2000000000000002E-5</v>
          </cell>
          <cell r="AB110">
            <v>7.2000000000000002E-5</v>
          </cell>
          <cell r="AC110">
            <v>7.2000000000000002E-5</v>
          </cell>
          <cell r="AD110">
            <v>7.2000000000000002E-5</v>
          </cell>
          <cell r="AE110">
            <v>7.2000000000000002E-5</v>
          </cell>
          <cell r="AF110">
            <v>7.2000000000000002E-5</v>
          </cell>
          <cell r="AG110">
            <v>7.2000000000000002E-5</v>
          </cell>
          <cell r="AH110">
            <v>7.2000000000000002E-5</v>
          </cell>
          <cell r="AI110">
            <v>7.2000000000000002E-5</v>
          </cell>
          <cell r="AJ110">
            <v>7.2000000000000002E-5</v>
          </cell>
          <cell r="AK110">
            <v>7.2000000000000002E-5</v>
          </cell>
          <cell r="AL110">
            <v>7.2000000000000002E-5</v>
          </cell>
          <cell r="AM110">
            <v>7.2000000000000002E-5</v>
          </cell>
          <cell r="AN110">
            <v>7.2000000000000002E-5</v>
          </cell>
          <cell r="AO110">
            <v>7.2000000000000002E-5</v>
          </cell>
          <cell r="AP110">
            <v>1.9000000000000001E-4</v>
          </cell>
          <cell r="AQ110">
            <v>1.9000000000000001E-4</v>
          </cell>
          <cell r="AR110">
            <v>1.9000000000000001E-4</v>
          </cell>
          <cell r="AS110">
            <v>1.9000000000000001E-4</v>
          </cell>
          <cell r="AT110">
            <v>1.9000000000000001E-4</v>
          </cell>
          <cell r="AU110">
            <v>2.02E-4</v>
          </cell>
          <cell r="AV110">
            <v>2.02E-4</v>
          </cell>
          <cell r="AW110">
            <v>2.02E-4</v>
          </cell>
          <cell r="AX110">
            <v>2.02E-4</v>
          </cell>
          <cell r="AY110">
            <v>2.02E-4</v>
          </cell>
          <cell r="AZ110">
            <v>2.0100000000000001E-4</v>
          </cell>
          <cell r="BA110">
            <v>2.0100000000000001E-4</v>
          </cell>
          <cell r="BB110">
            <v>2.0100000000000001E-4</v>
          </cell>
          <cell r="BC110">
            <v>2.0100000000000001E-4</v>
          </cell>
          <cell r="BD110">
            <v>2.0100000000000001E-4</v>
          </cell>
          <cell r="BE110">
            <v>1.8200000000000001E-4</v>
          </cell>
          <cell r="BF110">
            <v>1.8200000000000001E-4</v>
          </cell>
          <cell r="BG110">
            <v>1.8200000000000001E-4</v>
          </cell>
          <cell r="BH110">
            <v>1.8200000000000001E-4</v>
          </cell>
          <cell r="BI110">
            <v>1.8200000000000001E-4</v>
          </cell>
          <cell r="BJ110">
            <v>1.6000000000000001E-4</v>
          </cell>
          <cell r="BK110">
            <v>1.6000000000000001E-4</v>
          </cell>
          <cell r="BL110">
            <v>1.6000000000000001E-4</v>
          </cell>
          <cell r="BM110">
            <v>1.6000000000000001E-4</v>
          </cell>
          <cell r="BN110">
            <v>1.6000000000000001E-4</v>
          </cell>
          <cell r="BO110">
            <v>1.5100000000000001E-4</v>
          </cell>
          <cell r="BP110">
            <v>1.5100000000000001E-4</v>
          </cell>
          <cell r="BQ110">
            <v>1.5100000000000001E-4</v>
          </cell>
          <cell r="BR110">
            <v>1.5100000000000001E-4</v>
          </cell>
          <cell r="BS110">
            <v>1.5100000000000001E-4</v>
          </cell>
          <cell r="BT110">
            <v>1.45E-4</v>
          </cell>
          <cell r="BU110">
            <v>1.45E-4</v>
          </cell>
          <cell r="BV110">
            <v>1.45E-4</v>
          </cell>
          <cell r="BW110">
            <v>1.45E-4</v>
          </cell>
          <cell r="BX110">
            <v>1.45E-4</v>
          </cell>
          <cell r="BY110">
            <v>1.5300000000000001E-4</v>
          </cell>
          <cell r="BZ110">
            <v>1.5300000000000001E-4</v>
          </cell>
          <cell r="CA110">
            <v>1.5300000000000001E-4</v>
          </cell>
          <cell r="CB110">
            <v>1.5300000000000001E-4</v>
          </cell>
          <cell r="CC110">
            <v>1.5300000000000001E-4</v>
          </cell>
          <cell r="CD110">
            <v>1.5300000000000001E-4</v>
          </cell>
          <cell r="CE110">
            <v>1.5300000000000001E-4</v>
          </cell>
          <cell r="CF110">
            <v>1.5300000000000001E-4</v>
          </cell>
          <cell r="CG110">
            <v>1.5300000000000001E-4</v>
          </cell>
          <cell r="CH110">
            <v>1.5300000000000001E-4</v>
          </cell>
          <cell r="CI110">
            <v>1.5300000000000001E-4</v>
          </cell>
          <cell r="CJ110">
            <v>1.5300000000000001E-4</v>
          </cell>
          <cell r="CK110">
            <v>1.5300000000000001E-4</v>
          </cell>
          <cell r="CL110">
            <v>1.5300000000000001E-4</v>
          </cell>
          <cell r="CM110">
            <v>1.5300000000000001E-4</v>
          </cell>
          <cell r="CN110">
            <v>1.5300000000000001E-4</v>
          </cell>
          <cell r="CO110">
            <v>1.5300000000000001E-4</v>
          </cell>
          <cell r="CP110">
            <v>1.5300000000000001E-4</v>
          </cell>
          <cell r="CQ110">
            <v>1.5300000000000001E-4</v>
          </cell>
          <cell r="CR110">
            <v>1.5300000000000001E-4</v>
          </cell>
          <cell r="CS110">
            <v>1.5300000000000001E-4</v>
          </cell>
          <cell r="CT110">
            <v>1.5300000000000001E-4</v>
          </cell>
          <cell r="CU110">
            <v>1.5300000000000001E-4</v>
          </cell>
          <cell r="CV110">
            <v>1.5300000000000001E-4</v>
          </cell>
          <cell r="CW110">
            <v>1.5300000000000001E-4</v>
          </cell>
        </row>
        <row r="111">
          <cell r="A111" t="str">
            <v>MAURITANIA</v>
          </cell>
          <cell r="B111" t="e">
            <v>#VALUE!</v>
          </cell>
          <cell r="C111" t="e">
            <v>#VALUE!</v>
          </cell>
          <cell r="D111" t="e">
            <v>#VALUE!</v>
          </cell>
          <cell r="E111" t="e">
            <v>#VALUE!</v>
          </cell>
          <cell r="F111" t="e">
            <v>#VALUE!</v>
          </cell>
          <cell r="G111" t="e">
            <v>#VALUE!</v>
          </cell>
          <cell r="H111" t="e">
            <v>#VALUE!</v>
          </cell>
          <cell r="I111" t="e">
            <v>#VALUE!</v>
          </cell>
          <cell r="J111" t="e">
            <v>#VALUE!</v>
          </cell>
          <cell r="K111" t="e">
            <v>#VALUE!</v>
          </cell>
          <cell r="L111" t="e">
            <v>#VALUE!</v>
          </cell>
          <cell r="M111" t="e">
            <v>#VALUE!</v>
          </cell>
          <cell r="N111" t="e">
            <v>#VALUE!</v>
          </cell>
          <cell r="O111" t="e">
            <v>#VALUE!</v>
          </cell>
          <cell r="P111" t="e">
            <v>#VALUE!</v>
          </cell>
          <cell r="Q111">
            <v>7.4999999999999993E-5</v>
          </cell>
          <cell r="R111">
            <v>7.4999999999999993E-5</v>
          </cell>
          <cell r="S111">
            <v>7.4999999999999993E-5</v>
          </cell>
          <cell r="T111">
            <v>7.4999999999999993E-5</v>
          </cell>
          <cell r="U111">
            <v>7.4999999999999993E-5</v>
          </cell>
          <cell r="V111">
            <v>7.4999999999999993E-5</v>
          </cell>
          <cell r="W111">
            <v>7.4999999999999993E-5</v>
          </cell>
          <cell r="X111">
            <v>7.4999999999999993E-5</v>
          </cell>
          <cell r="Y111">
            <v>7.4999999999999993E-5</v>
          </cell>
          <cell r="Z111">
            <v>7.4999999999999993E-5</v>
          </cell>
          <cell r="AA111">
            <v>7.4999999999999993E-5</v>
          </cell>
          <cell r="AB111">
            <v>7.4999999999999993E-5</v>
          </cell>
          <cell r="AC111">
            <v>7.4999999999999993E-5</v>
          </cell>
          <cell r="AD111">
            <v>7.4999999999999993E-5</v>
          </cell>
          <cell r="AE111">
            <v>7.4999999999999993E-5</v>
          </cell>
          <cell r="AF111">
            <v>7.4999999999999993E-5</v>
          </cell>
          <cell r="AG111">
            <v>7.4999999999999993E-5</v>
          </cell>
          <cell r="AH111">
            <v>7.4999999999999993E-5</v>
          </cell>
          <cell r="AI111">
            <v>7.4999999999999993E-5</v>
          </cell>
          <cell r="AJ111">
            <v>7.4999999999999993E-5</v>
          </cell>
          <cell r="AK111">
            <v>7.4999999999999993E-5</v>
          </cell>
          <cell r="AL111">
            <v>7.4999999999999993E-5</v>
          </cell>
          <cell r="AM111">
            <v>7.4999999999999993E-5</v>
          </cell>
          <cell r="AN111">
            <v>7.4999999999999993E-5</v>
          </cell>
          <cell r="AO111">
            <v>7.4999999999999993E-5</v>
          </cell>
          <cell r="AP111">
            <v>4.08E-4</v>
          </cell>
          <cell r="AQ111">
            <v>4.08E-4</v>
          </cell>
          <cell r="AR111">
            <v>4.08E-4</v>
          </cell>
          <cell r="AS111">
            <v>4.08E-4</v>
          </cell>
          <cell r="AT111">
            <v>4.08E-4</v>
          </cell>
          <cell r="AU111">
            <v>5.8699999999999996E-4</v>
          </cell>
          <cell r="AV111">
            <v>5.8699999999999996E-4</v>
          </cell>
          <cell r="AW111">
            <v>5.8699999999999996E-4</v>
          </cell>
          <cell r="AX111">
            <v>5.8699999999999996E-4</v>
          </cell>
          <cell r="AY111">
            <v>5.8699999999999996E-4</v>
          </cell>
          <cell r="AZ111">
            <v>7.2800000000000002E-4</v>
          </cell>
          <cell r="BA111">
            <v>7.2800000000000002E-4</v>
          </cell>
          <cell r="BB111">
            <v>7.2800000000000002E-4</v>
          </cell>
          <cell r="BC111">
            <v>7.2800000000000002E-4</v>
          </cell>
          <cell r="BD111">
            <v>7.2800000000000002E-4</v>
          </cell>
          <cell r="BE111">
            <v>8.3799999999999999E-4</v>
          </cell>
          <cell r="BF111">
            <v>8.3799999999999999E-4</v>
          </cell>
          <cell r="BG111">
            <v>8.3799999999999999E-4</v>
          </cell>
          <cell r="BH111">
            <v>8.3799999999999999E-4</v>
          </cell>
          <cell r="BI111">
            <v>8.3799999999999999E-4</v>
          </cell>
          <cell r="BJ111">
            <v>1.0009999999999999E-3</v>
          </cell>
          <cell r="BK111">
            <v>1.0009999999999999E-3</v>
          </cell>
          <cell r="BL111">
            <v>1.0009999999999999E-3</v>
          </cell>
          <cell r="BM111">
            <v>1.0009999999999999E-3</v>
          </cell>
          <cell r="BN111">
            <v>1.0009999999999999E-3</v>
          </cell>
          <cell r="BO111">
            <v>1.0560000000000001E-3</v>
          </cell>
          <cell r="BP111">
            <v>1.0560000000000001E-3</v>
          </cell>
          <cell r="BQ111">
            <v>1.0560000000000001E-3</v>
          </cell>
          <cell r="BR111">
            <v>1.0560000000000001E-3</v>
          </cell>
          <cell r="BS111">
            <v>1.0560000000000001E-3</v>
          </cell>
          <cell r="BT111">
            <v>1.0300000000000001E-3</v>
          </cell>
          <cell r="BU111">
            <v>1.0300000000000001E-3</v>
          </cell>
          <cell r="BV111">
            <v>1.0300000000000001E-3</v>
          </cell>
          <cell r="BW111">
            <v>1.0300000000000001E-3</v>
          </cell>
          <cell r="BX111">
            <v>1.0300000000000001E-3</v>
          </cell>
          <cell r="BY111">
            <v>2.212E-3</v>
          </cell>
          <cell r="BZ111">
            <v>2.212E-3</v>
          </cell>
          <cell r="CA111">
            <v>2.212E-3</v>
          </cell>
          <cell r="CB111">
            <v>2.212E-3</v>
          </cell>
          <cell r="CC111">
            <v>2.212E-3</v>
          </cell>
          <cell r="CD111">
            <v>2.212E-3</v>
          </cell>
          <cell r="CE111">
            <v>2.212E-3</v>
          </cell>
          <cell r="CF111">
            <v>2.212E-3</v>
          </cell>
          <cell r="CG111">
            <v>2.212E-3</v>
          </cell>
          <cell r="CH111">
            <v>2.212E-3</v>
          </cell>
          <cell r="CI111">
            <v>2.212E-3</v>
          </cell>
          <cell r="CJ111">
            <v>2.212E-3</v>
          </cell>
          <cell r="CK111">
            <v>2.212E-3</v>
          </cell>
          <cell r="CL111">
            <v>2.212E-3</v>
          </cell>
          <cell r="CM111">
            <v>2.212E-3</v>
          </cell>
          <cell r="CN111">
            <v>2.212E-3</v>
          </cell>
          <cell r="CO111">
            <v>2.212E-3</v>
          </cell>
          <cell r="CP111">
            <v>2.212E-3</v>
          </cell>
          <cell r="CQ111">
            <v>2.212E-3</v>
          </cell>
          <cell r="CR111">
            <v>2.212E-3</v>
          </cell>
          <cell r="CS111">
            <v>2.212E-3</v>
          </cell>
          <cell r="CT111">
            <v>2.212E-3</v>
          </cell>
          <cell r="CU111">
            <v>2.212E-3</v>
          </cell>
          <cell r="CV111">
            <v>2.212E-3</v>
          </cell>
          <cell r="CW111">
            <v>2.212E-3</v>
          </cell>
        </row>
        <row r="112">
          <cell r="A112" t="str">
            <v>MAURITIUS</v>
          </cell>
          <cell r="B112" t="e">
            <v>#VALUE!</v>
          </cell>
          <cell r="C112" t="e">
            <v>#VALUE!</v>
          </cell>
          <cell r="D112" t="e">
            <v>#VALUE!</v>
          </cell>
          <cell r="E112" t="e">
            <v>#VALUE!</v>
          </cell>
          <cell r="F112" t="e">
            <v>#VALUE!</v>
          </cell>
          <cell r="G112" t="e">
            <v>#VALUE!</v>
          </cell>
          <cell r="H112" t="e">
            <v>#VALUE!</v>
          </cell>
          <cell r="I112" t="e">
            <v>#VALUE!</v>
          </cell>
          <cell r="J112" t="e">
            <v>#VALUE!</v>
          </cell>
          <cell r="K112" t="e">
            <v>#VALUE!</v>
          </cell>
          <cell r="L112" t="e">
            <v>#VALUE!</v>
          </cell>
          <cell r="M112" t="e">
            <v>#VALUE!</v>
          </cell>
          <cell r="N112" t="e">
            <v>#VALUE!</v>
          </cell>
          <cell r="O112" t="e">
            <v>#VALUE!</v>
          </cell>
          <cell r="P112" t="e">
            <v>#VALUE!</v>
          </cell>
          <cell r="Q112">
            <v>5.0000000000000002E-5</v>
          </cell>
          <cell r="R112">
            <v>5.0000000000000002E-5</v>
          </cell>
          <cell r="S112">
            <v>5.0000000000000002E-5</v>
          </cell>
          <cell r="T112">
            <v>5.0000000000000002E-5</v>
          </cell>
          <cell r="U112">
            <v>5.0000000000000002E-5</v>
          </cell>
          <cell r="V112">
            <v>5.0000000000000002E-5</v>
          </cell>
          <cell r="W112">
            <v>5.0000000000000002E-5</v>
          </cell>
          <cell r="X112">
            <v>5.0000000000000002E-5</v>
          </cell>
          <cell r="Y112">
            <v>5.0000000000000002E-5</v>
          </cell>
          <cell r="Z112">
            <v>5.0000000000000002E-5</v>
          </cell>
          <cell r="AA112">
            <v>5.0000000000000002E-5</v>
          </cell>
          <cell r="AB112">
            <v>5.0000000000000002E-5</v>
          </cell>
          <cell r="AC112">
            <v>5.0000000000000002E-5</v>
          </cell>
          <cell r="AD112">
            <v>5.0000000000000002E-5</v>
          </cell>
          <cell r="AE112">
            <v>5.0000000000000002E-5</v>
          </cell>
          <cell r="AF112">
            <v>5.0000000000000002E-5</v>
          </cell>
          <cell r="AG112">
            <v>5.0000000000000002E-5</v>
          </cell>
          <cell r="AH112">
            <v>5.0000000000000002E-5</v>
          </cell>
          <cell r="AI112">
            <v>5.0000000000000002E-5</v>
          </cell>
          <cell r="AJ112">
            <v>5.0000000000000002E-5</v>
          </cell>
          <cell r="AK112">
            <v>5.0000000000000002E-5</v>
          </cell>
          <cell r="AL112">
            <v>5.0000000000000002E-5</v>
          </cell>
          <cell r="AM112">
            <v>5.0000000000000002E-5</v>
          </cell>
          <cell r="AN112">
            <v>5.0000000000000002E-5</v>
          </cell>
          <cell r="AO112">
            <v>5.0000000000000002E-5</v>
          </cell>
          <cell r="AP112">
            <v>2.0699999999999999E-4</v>
          </cell>
          <cell r="AQ112">
            <v>2.0699999999999999E-4</v>
          </cell>
          <cell r="AR112">
            <v>2.0699999999999999E-4</v>
          </cell>
          <cell r="AS112">
            <v>2.0699999999999999E-4</v>
          </cell>
          <cell r="AT112">
            <v>2.0699999999999999E-4</v>
          </cell>
          <cell r="AU112">
            <v>2.5999999999999998E-4</v>
          </cell>
          <cell r="AV112">
            <v>2.5999999999999998E-4</v>
          </cell>
          <cell r="AW112">
            <v>2.5999999999999998E-4</v>
          </cell>
          <cell r="AX112">
            <v>2.5999999999999998E-4</v>
          </cell>
          <cell r="AY112">
            <v>2.5999999999999998E-4</v>
          </cell>
          <cell r="AZ112">
            <v>2.8800000000000001E-4</v>
          </cell>
          <cell r="BA112">
            <v>2.8800000000000001E-4</v>
          </cell>
          <cell r="BB112">
            <v>2.8800000000000001E-4</v>
          </cell>
          <cell r="BC112">
            <v>2.8800000000000001E-4</v>
          </cell>
          <cell r="BD112">
            <v>2.8800000000000001E-4</v>
          </cell>
          <cell r="BE112">
            <v>4.8099999999999998E-4</v>
          </cell>
          <cell r="BF112">
            <v>4.8099999999999998E-4</v>
          </cell>
          <cell r="BG112">
            <v>4.8099999999999998E-4</v>
          </cell>
          <cell r="BH112">
            <v>4.8099999999999998E-4</v>
          </cell>
          <cell r="BI112">
            <v>4.8099999999999998E-4</v>
          </cell>
          <cell r="BJ112">
            <v>3.6400000000000001E-4</v>
          </cell>
          <cell r="BK112">
            <v>3.6400000000000001E-4</v>
          </cell>
          <cell r="BL112">
            <v>3.6400000000000001E-4</v>
          </cell>
          <cell r="BM112">
            <v>3.6400000000000001E-4</v>
          </cell>
          <cell r="BN112">
            <v>3.6400000000000001E-4</v>
          </cell>
          <cell r="BO112">
            <v>7.0200000000000004E-4</v>
          </cell>
          <cell r="BP112">
            <v>7.0200000000000004E-4</v>
          </cell>
          <cell r="BQ112">
            <v>7.0200000000000004E-4</v>
          </cell>
          <cell r="BR112">
            <v>7.0200000000000004E-4</v>
          </cell>
          <cell r="BS112">
            <v>7.0200000000000004E-4</v>
          </cell>
          <cell r="BT112">
            <v>9.9700000000000006E-4</v>
          </cell>
          <cell r="BU112">
            <v>9.9700000000000006E-4</v>
          </cell>
          <cell r="BV112">
            <v>9.9700000000000006E-4</v>
          </cell>
          <cell r="BW112">
            <v>9.9700000000000006E-4</v>
          </cell>
          <cell r="BX112">
            <v>9.9700000000000006E-4</v>
          </cell>
          <cell r="BY112">
            <v>7.2300000000000001E-4</v>
          </cell>
          <cell r="BZ112">
            <v>7.2300000000000001E-4</v>
          </cell>
          <cell r="CA112">
            <v>7.2300000000000001E-4</v>
          </cell>
          <cell r="CB112">
            <v>7.2300000000000001E-4</v>
          </cell>
          <cell r="CC112">
            <v>7.2300000000000001E-4</v>
          </cell>
          <cell r="CD112">
            <v>7.2300000000000001E-4</v>
          </cell>
          <cell r="CE112">
            <v>7.2300000000000001E-4</v>
          </cell>
          <cell r="CF112">
            <v>7.2300000000000001E-4</v>
          </cell>
          <cell r="CG112">
            <v>7.2300000000000001E-4</v>
          </cell>
          <cell r="CH112">
            <v>7.2300000000000001E-4</v>
          </cell>
          <cell r="CI112">
            <v>7.2300000000000001E-4</v>
          </cell>
          <cell r="CJ112">
            <v>7.2300000000000001E-4</v>
          </cell>
          <cell r="CK112">
            <v>7.2300000000000001E-4</v>
          </cell>
          <cell r="CL112">
            <v>7.2300000000000001E-4</v>
          </cell>
          <cell r="CM112">
            <v>7.2300000000000001E-4</v>
          </cell>
          <cell r="CN112">
            <v>7.2300000000000001E-4</v>
          </cell>
          <cell r="CO112">
            <v>7.2300000000000001E-4</v>
          </cell>
          <cell r="CP112">
            <v>7.2300000000000001E-4</v>
          </cell>
          <cell r="CQ112">
            <v>7.2300000000000001E-4</v>
          </cell>
          <cell r="CR112">
            <v>7.2300000000000001E-4</v>
          </cell>
          <cell r="CS112">
            <v>7.2300000000000001E-4</v>
          </cell>
          <cell r="CT112">
            <v>7.2300000000000001E-4</v>
          </cell>
          <cell r="CU112">
            <v>7.2300000000000001E-4</v>
          </cell>
          <cell r="CV112">
            <v>7.2300000000000001E-4</v>
          </cell>
          <cell r="CW112">
            <v>7.2300000000000001E-4</v>
          </cell>
        </row>
        <row r="113">
          <cell r="A113" t="str">
            <v>MEXICO</v>
          </cell>
          <cell r="B113" t="e">
            <v>#VALUE!</v>
          </cell>
          <cell r="C113" t="e">
            <v>#VALUE!</v>
          </cell>
          <cell r="D113" t="e">
            <v>#VALUE!</v>
          </cell>
          <cell r="E113" t="e">
            <v>#VALUE!</v>
          </cell>
          <cell r="F113" t="e">
            <v>#VALUE!</v>
          </cell>
          <cell r="G113" t="e">
            <v>#VALUE!</v>
          </cell>
          <cell r="H113" t="e">
            <v>#VALUE!</v>
          </cell>
          <cell r="I113" t="e">
            <v>#VALUE!</v>
          </cell>
          <cell r="J113" t="e">
            <v>#VALUE!</v>
          </cell>
          <cell r="K113" t="e">
            <v>#VALUE!</v>
          </cell>
          <cell r="L113" t="e">
            <v>#VALUE!</v>
          </cell>
          <cell r="M113" t="e">
            <v>#VALUE!</v>
          </cell>
          <cell r="N113" t="e">
            <v>#VALUE!</v>
          </cell>
          <cell r="O113" t="e">
            <v>#VALUE!</v>
          </cell>
          <cell r="P113" t="e">
            <v>#VALUE!</v>
          </cell>
          <cell r="Q113">
            <v>1.6699999999999999E-4</v>
          </cell>
          <cell r="R113">
            <v>1.6699999999999999E-4</v>
          </cell>
          <cell r="S113">
            <v>1.6699999999999999E-4</v>
          </cell>
          <cell r="T113">
            <v>1.6699999999999999E-4</v>
          </cell>
          <cell r="U113">
            <v>1.6699999999999999E-4</v>
          </cell>
          <cell r="V113">
            <v>1.6699999999999999E-4</v>
          </cell>
          <cell r="W113">
            <v>1.6699999999999999E-4</v>
          </cell>
          <cell r="X113">
            <v>1.6699999999999999E-4</v>
          </cell>
          <cell r="Y113">
            <v>1.6699999999999999E-4</v>
          </cell>
          <cell r="Z113">
            <v>1.6699999999999999E-4</v>
          </cell>
          <cell r="AA113">
            <v>1.6699999999999999E-4</v>
          </cell>
          <cell r="AB113">
            <v>1.6699999999999999E-4</v>
          </cell>
          <cell r="AC113">
            <v>1.6699999999999999E-4</v>
          </cell>
          <cell r="AD113">
            <v>1.6699999999999999E-4</v>
          </cell>
          <cell r="AE113">
            <v>1.6699999999999999E-4</v>
          </cell>
          <cell r="AF113">
            <v>1.6699999999999999E-4</v>
          </cell>
          <cell r="AG113">
            <v>1.6699999999999999E-4</v>
          </cell>
          <cell r="AH113">
            <v>1.6699999999999999E-4</v>
          </cell>
          <cell r="AI113">
            <v>1.6699999999999999E-4</v>
          </cell>
          <cell r="AJ113">
            <v>1.6699999999999999E-4</v>
          </cell>
          <cell r="AK113">
            <v>1.6699999999999999E-4</v>
          </cell>
          <cell r="AL113">
            <v>1.6699999999999999E-4</v>
          </cell>
          <cell r="AM113">
            <v>1.6699999999999999E-4</v>
          </cell>
          <cell r="AN113">
            <v>1.6699999999999999E-4</v>
          </cell>
          <cell r="AO113">
            <v>1.6699999999999999E-4</v>
          </cell>
          <cell r="AP113">
            <v>4.6700000000000002E-4</v>
          </cell>
          <cell r="AQ113">
            <v>4.6700000000000002E-4</v>
          </cell>
          <cell r="AR113">
            <v>4.6700000000000002E-4</v>
          </cell>
          <cell r="AS113">
            <v>4.6700000000000002E-4</v>
          </cell>
          <cell r="AT113">
            <v>4.6700000000000002E-4</v>
          </cell>
          <cell r="AU113">
            <v>5.1099999999999995E-4</v>
          </cell>
          <cell r="AV113">
            <v>5.1099999999999995E-4</v>
          </cell>
          <cell r="AW113">
            <v>5.1099999999999995E-4</v>
          </cell>
          <cell r="AX113">
            <v>5.1099999999999995E-4</v>
          </cell>
          <cell r="AY113">
            <v>5.1099999999999995E-4</v>
          </cell>
          <cell r="AZ113">
            <v>5.3200000000000003E-4</v>
          </cell>
          <cell r="BA113">
            <v>5.3200000000000003E-4</v>
          </cell>
          <cell r="BB113">
            <v>5.3200000000000003E-4</v>
          </cell>
          <cell r="BC113">
            <v>5.3200000000000003E-4</v>
          </cell>
          <cell r="BD113">
            <v>5.3200000000000003E-4</v>
          </cell>
          <cell r="BE113">
            <v>5.4199999999999995E-4</v>
          </cell>
          <cell r="BF113">
            <v>5.4199999999999995E-4</v>
          </cell>
          <cell r="BG113">
            <v>5.4199999999999995E-4</v>
          </cell>
          <cell r="BH113">
            <v>5.4199999999999995E-4</v>
          </cell>
          <cell r="BI113">
            <v>5.4199999999999995E-4</v>
          </cell>
          <cell r="BJ113">
            <v>5.5500000000000005E-4</v>
          </cell>
          <cell r="BK113">
            <v>5.5500000000000005E-4</v>
          </cell>
          <cell r="BL113">
            <v>5.5500000000000005E-4</v>
          </cell>
          <cell r="BM113">
            <v>5.5500000000000005E-4</v>
          </cell>
          <cell r="BN113">
            <v>5.5500000000000005E-4</v>
          </cell>
          <cell r="BO113">
            <v>5.7499999999999999E-4</v>
          </cell>
          <cell r="BP113">
            <v>5.7499999999999999E-4</v>
          </cell>
          <cell r="BQ113">
            <v>5.7499999999999999E-4</v>
          </cell>
          <cell r="BR113">
            <v>5.7499999999999999E-4</v>
          </cell>
          <cell r="BS113">
            <v>5.7499999999999999E-4</v>
          </cell>
          <cell r="BT113">
            <v>5.9900000000000003E-4</v>
          </cell>
          <cell r="BU113">
            <v>5.9900000000000003E-4</v>
          </cell>
          <cell r="BV113">
            <v>5.9900000000000003E-4</v>
          </cell>
          <cell r="BW113">
            <v>5.9900000000000003E-4</v>
          </cell>
          <cell r="BX113">
            <v>5.9900000000000003E-4</v>
          </cell>
          <cell r="BY113">
            <v>6.29E-4</v>
          </cell>
          <cell r="BZ113">
            <v>6.29E-4</v>
          </cell>
          <cell r="CA113">
            <v>6.29E-4</v>
          </cell>
          <cell r="CB113">
            <v>6.29E-4</v>
          </cell>
          <cell r="CC113">
            <v>6.29E-4</v>
          </cell>
          <cell r="CD113">
            <v>6.29E-4</v>
          </cell>
          <cell r="CE113">
            <v>6.29E-4</v>
          </cell>
          <cell r="CF113">
            <v>6.29E-4</v>
          </cell>
          <cell r="CG113">
            <v>6.29E-4</v>
          </cell>
          <cell r="CH113">
            <v>6.29E-4</v>
          </cell>
          <cell r="CI113">
            <v>6.29E-4</v>
          </cell>
          <cell r="CJ113">
            <v>6.29E-4</v>
          </cell>
          <cell r="CK113">
            <v>6.29E-4</v>
          </cell>
          <cell r="CL113">
            <v>6.29E-4</v>
          </cell>
          <cell r="CM113">
            <v>6.29E-4</v>
          </cell>
          <cell r="CN113">
            <v>6.29E-4</v>
          </cell>
          <cell r="CO113">
            <v>6.29E-4</v>
          </cell>
          <cell r="CP113">
            <v>6.29E-4</v>
          </cell>
          <cell r="CQ113">
            <v>6.29E-4</v>
          </cell>
          <cell r="CR113">
            <v>6.29E-4</v>
          </cell>
          <cell r="CS113">
            <v>6.29E-4</v>
          </cell>
          <cell r="CT113">
            <v>6.29E-4</v>
          </cell>
          <cell r="CU113">
            <v>6.29E-4</v>
          </cell>
          <cell r="CV113">
            <v>6.29E-4</v>
          </cell>
          <cell r="CW113">
            <v>6.29E-4</v>
          </cell>
        </row>
        <row r="114">
          <cell r="A114" t="str">
            <v>MICRONESIA, FEDERATED STATES OF</v>
          </cell>
          <cell r="B114" t="e">
            <v>#VALUE!</v>
          </cell>
          <cell r="C114" t="e">
            <v>#VALUE!</v>
          </cell>
          <cell r="D114" t="e">
            <v>#VALUE!</v>
          </cell>
          <cell r="E114" t="e">
            <v>#VALUE!</v>
          </cell>
          <cell r="F114" t="e">
            <v>#VALUE!</v>
          </cell>
          <cell r="G114" t="e">
            <v>#VALUE!</v>
          </cell>
          <cell r="H114" t="e">
            <v>#VALUE!</v>
          </cell>
          <cell r="I114" t="e">
            <v>#VALUE!</v>
          </cell>
          <cell r="J114" t="e">
            <v>#VALUE!</v>
          </cell>
          <cell r="K114" t="e">
            <v>#VALUE!</v>
          </cell>
          <cell r="L114" t="e">
            <v>#VALUE!</v>
          </cell>
          <cell r="M114" t="e">
            <v>#VALUE!</v>
          </cell>
          <cell r="N114" t="e">
            <v>#VALUE!</v>
          </cell>
          <cell r="O114" t="e">
            <v>#VALUE!</v>
          </cell>
          <cell r="P114" t="e">
            <v>#VALUE!</v>
          </cell>
          <cell r="Q114">
            <v>5.5999999999999999E-5</v>
          </cell>
          <cell r="R114">
            <v>5.5999999999999999E-5</v>
          </cell>
          <cell r="S114">
            <v>5.5999999999999999E-5</v>
          </cell>
          <cell r="T114">
            <v>5.5999999999999999E-5</v>
          </cell>
          <cell r="U114">
            <v>5.5999999999999999E-5</v>
          </cell>
          <cell r="V114">
            <v>5.5999999999999999E-5</v>
          </cell>
          <cell r="W114">
            <v>5.5999999999999999E-5</v>
          </cell>
          <cell r="X114">
            <v>5.5999999999999999E-5</v>
          </cell>
          <cell r="Y114">
            <v>5.5999999999999999E-5</v>
          </cell>
          <cell r="Z114">
            <v>5.5999999999999999E-5</v>
          </cell>
          <cell r="AA114">
            <v>5.5999999999999999E-5</v>
          </cell>
          <cell r="AB114">
            <v>5.5999999999999999E-5</v>
          </cell>
          <cell r="AC114">
            <v>5.5999999999999999E-5</v>
          </cell>
          <cell r="AD114">
            <v>5.5999999999999999E-5</v>
          </cell>
          <cell r="AE114">
            <v>5.5999999999999999E-5</v>
          </cell>
          <cell r="AF114">
            <v>5.5999999999999999E-5</v>
          </cell>
          <cell r="AG114">
            <v>5.5999999999999999E-5</v>
          </cell>
          <cell r="AH114">
            <v>5.5999999999999999E-5</v>
          </cell>
          <cell r="AI114">
            <v>5.5999999999999999E-5</v>
          </cell>
          <cell r="AJ114">
            <v>5.5999999999999999E-5</v>
          </cell>
          <cell r="AK114">
            <v>5.5999999999999999E-5</v>
          </cell>
          <cell r="AL114">
            <v>5.5999999999999999E-5</v>
          </cell>
          <cell r="AM114">
            <v>5.5999999999999999E-5</v>
          </cell>
          <cell r="AN114">
            <v>5.5999999999999999E-5</v>
          </cell>
          <cell r="AO114">
            <v>5.5999999999999999E-5</v>
          </cell>
          <cell r="AP114">
            <v>1.6100000000000001E-4</v>
          </cell>
          <cell r="AQ114">
            <v>1.6100000000000001E-4</v>
          </cell>
          <cell r="AR114">
            <v>1.6100000000000001E-4</v>
          </cell>
          <cell r="AS114">
            <v>1.6100000000000001E-4</v>
          </cell>
          <cell r="AT114">
            <v>1.6100000000000001E-4</v>
          </cell>
          <cell r="AU114">
            <v>1.7699999999999999E-4</v>
          </cell>
          <cell r="AV114">
            <v>1.7699999999999999E-4</v>
          </cell>
          <cell r="AW114">
            <v>1.7699999999999999E-4</v>
          </cell>
          <cell r="AX114">
            <v>1.7699999999999999E-4</v>
          </cell>
          <cell r="AY114">
            <v>1.7699999999999999E-4</v>
          </cell>
          <cell r="AZ114">
            <v>2.1100000000000001E-4</v>
          </cell>
          <cell r="BA114">
            <v>2.1100000000000001E-4</v>
          </cell>
          <cell r="BB114">
            <v>2.1100000000000001E-4</v>
          </cell>
          <cell r="BC114">
            <v>2.1100000000000001E-4</v>
          </cell>
          <cell r="BD114">
            <v>2.1100000000000001E-4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3.3300000000000002E-4</v>
          </cell>
          <cell r="BP114">
            <v>3.3300000000000002E-4</v>
          </cell>
          <cell r="BQ114">
            <v>3.3300000000000002E-4</v>
          </cell>
          <cell r="BR114">
            <v>3.3300000000000002E-4</v>
          </cell>
          <cell r="BS114">
            <v>3.3300000000000002E-4</v>
          </cell>
          <cell r="BT114">
            <v>4.8099999999999998E-4</v>
          </cell>
          <cell r="BU114">
            <v>4.8099999999999998E-4</v>
          </cell>
          <cell r="BV114">
            <v>4.8099999999999998E-4</v>
          </cell>
          <cell r="BW114">
            <v>4.8099999999999998E-4</v>
          </cell>
          <cell r="BX114">
            <v>4.8099999999999998E-4</v>
          </cell>
          <cell r="BY114">
            <v>3.5799999999999997E-4</v>
          </cell>
          <cell r="BZ114">
            <v>3.5799999999999997E-4</v>
          </cell>
          <cell r="CA114">
            <v>3.5799999999999997E-4</v>
          </cell>
          <cell r="CB114">
            <v>3.5799999999999997E-4</v>
          </cell>
          <cell r="CC114">
            <v>3.5799999999999997E-4</v>
          </cell>
          <cell r="CD114">
            <v>3.5799999999999997E-4</v>
          </cell>
          <cell r="CE114">
            <v>3.5799999999999997E-4</v>
          </cell>
          <cell r="CF114">
            <v>3.5799999999999997E-4</v>
          </cell>
          <cell r="CG114">
            <v>3.5799999999999997E-4</v>
          </cell>
          <cell r="CH114">
            <v>3.5799999999999997E-4</v>
          </cell>
          <cell r="CI114">
            <v>3.5799999999999997E-4</v>
          </cell>
          <cell r="CJ114">
            <v>3.5799999999999997E-4</v>
          </cell>
          <cell r="CK114">
            <v>3.5799999999999997E-4</v>
          </cell>
          <cell r="CL114">
            <v>3.5799999999999997E-4</v>
          </cell>
          <cell r="CM114">
            <v>3.5799999999999997E-4</v>
          </cell>
          <cell r="CN114">
            <v>3.5799999999999997E-4</v>
          </cell>
          <cell r="CO114">
            <v>3.5799999999999997E-4</v>
          </cell>
          <cell r="CP114">
            <v>3.5799999999999997E-4</v>
          </cell>
          <cell r="CQ114">
            <v>3.5799999999999997E-4</v>
          </cell>
          <cell r="CR114">
            <v>3.5799999999999997E-4</v>
          </cell>
          <cell r="CS114">
            <v>3.5799999999999997E-4</v>
          </cell>
          <cell r="CT114">
            <v>3.5799999999999997E-4</v>
          </cell>
          <cell r="CU114">
            <v>3.5799999999999997E-4</v>
          </cell>
          <cell r="CV114">
            <v>3.5799999999999997E-4</v>
          </cell>
          <cell r="CW114">
            <v>3.5799999999999997E-4</v>
          </cell>
        </row>
        <row r="115">
          <cell r="A115" t="str">
            <v>MOLDOVA, REPUBLIC OF</v>
          </cell>
          <cell r="B115" t="e">
            <v>#VALUE!</v>
          </cell>
          <cell r="C115" t="e">
            <v>#VALUE!</v>
          </cell>
          <cell r="D115" t="e">
            <v>#VALUE!</v>
          </cell>
          <cell r="E115" t="e">
            <v>#VALUE!</v>
          </cell>
          <cell r="F115" t="e">
            <v>#VALUE!</v>
          </cell>
          <cell r="G115" t="e">
            <v>#VALUE!</v>
          </cell>
          <cell r="H115" t="e">
            <v>#VALUE!</v>
          </cell>
          <cell r="I115" t="e">
            <v>#VALUE!</v>
          </cell>
          <cell r="J115" t="e">
            <v>#VALUE!</v>
          </cell>
          <cell r="K115" t="e">
            <v>#VALUE!</v>
          </cell>
          <cell r="L115" t="e">
            <v>#VALUE!</v>
          </cell>
          <cell r="M115" t="e">
            <v>#VALUE!</v>
          </cell>
          <cell r="N115" t="e">
            <v>#VALUE!</v>
          </cell>
          <cell r="O115" t="e">
            <v>#VALUE!</v>
          </cell>
          <cell r="P115" t="e">
            <v>#VALUE!</v>
          </cell>
          <cell r="Q115">
            <v>1.5300000000000001E-4</v>
          </cell>
          <cell r="R115">
            <v>1.5300000000000001E-4</v>
          </cell>
          <cell r="S115">
            <v>1.5300000000000001E-4</v>
          </cell>
          <cell r="T115">
            <v>1.5300000000000001E-4</v>
          </cell>
          <cell r="U115">
            <v>1.5300000000000001E-4</v>
          </cell>
          <cell r="V115">
            <v>1.5300000000000001E-4</v>
          </cell>
          <cell r="W115">
            <v>1.5300000000000001E-4</v>
          </cell>
          <cell r="X115">
            <v>1.5300000000000001E-4</v>
          </cell>
          <cell r="Y115">
            <v>1.5300000000000001E-4</v>
          </cell>
          <cell r="Z115">
            <v>1.5300000000000001E-4</v>
          </cell>
          <cell r="AA115">
            <v>1.5300000000000001E-4</v>
          </cell>
          <cell r="AB115">
            <v>1.5300000000000001E-4</v>
          </cell>
          <cell r="AC115">
            <v>1.5300000000000001E-4</v>
          </cell>
          <cell r="AD115">
            <v>1.5300000000000001E-4</v>
          </cell>
          <cell r="AE115">
            <v>1.5300000000000001E-4</v>
          </cell>
          <cell r="AF115">
            <v>1.5300000000000001E-4</v>
          </cell>
          <cell r="AG115">
            <v>1.5300000000000001E-4</v>
          </cell>
          <cell r="AH115">
            <v>1.5300000000000001E-4</v>
          </cell>
          <cell r="AI115">
            <v>1.5300000000000001E-4</v>
          </cell>
          <cell r="AJ115">
            <v>1.5300000000000001E-4</v>
          </cell>
          <cell r="AK115">
            <v>1.5300000000000001E-4</v>
          </cell>
          <cell r="AL115">
            <v>1.5300000000000001E-4</v>
          </cell>
          <cell r="AM115">
            <v>1.5300000000000001E-4</v>
          </cell>
          <cell r="AN115">
            <v>1.5300000000000001E-4</v>
          </cell>
          <cell r="AO115">
            <v>1.5300000000000001E-4</v>
          </cell>
          <cell r="AP115">
            <v>4.2000000000000002E-4</v>
          </cell>
          <cell r="AQ115">
            <v>4.2000000000000002E-4</v>
          </cell>
          <cell r="AR115">
            <v>4.2000000000000002E-4</v>
          </cell>
          <cell r="AS115">
            <v>4.2000000000000002E-4</v>
          </cell>
          <cell r="AT115">
            <v>4.2000000000000002E-4</v>
          </cell>
          <cell r="AU115">
            <v>4.5199999999999998E-4</v>
          </cell>
          <cell r="AV115">
            <v>4.5199999999999998E-4</v>
          </cell>
          <cell r="AW115">
            <v>4.5199999999999998E-4</v>
          </cell>
          <cell r="AX115">
            <v>4.5199999999999998E-4</v>
          </cell>
          <cell r="AY115">
            <v>4.5199999999999998E-4</v>
          </cell>
          <cell r="AZ115">
            <v>4.66E-4</v>
          </cell>
          <cell r="BA115">
            <v>4.66E-4</v>
          </cell>
          <cell r="BB115">
            <v>4.66E-4</v>
          </cell>
          <cell r="BC115">
            <v>4.66E-4</v>
          </cell>
          <cell r="BD115">
            <v>4.66E-4</v>
          </cell>
          <cell r="BE115">
            <v>4.64E-4</v>
          </cell>
          <cell r="BF115">
            <v>4.64E-4</v>
          </cell>
          <cell r="BG115">
            <v>4.64E-4</v>
          </cell>
          <cell r="BH115">
            <v>4.64E-4</v>
          </cell>
          <cell r="BI115">
            <v>4.64E-4</v>
          </cell>
          <cell r="BJ115">
            <v>4.5199999999999998E-4</v>
          </cell>
          <cell r="BK115">
            <v>4.5199999999999998E-4</v>
          </cell>
          <cell r="BL115">
            <v>4.5199999999999998E-4</v>
          </cell>
          <cell r="BM115">
            <v>4.5199999999999998E-4</v>
          </cell>
          <cell r="BN115">
            <v>4.5199999999999998E-4</v>
          </cell>
          <cell r="BO115">
            <v>4.4099999999999999E-4</v>
          </cell>
          <cell r="BP115">
            <v>4.4099999999999999E-4</v>
          </cell>
          <cell r="BQ115">
            <v>4.4099999999999999E-4</v>
          </cell>
          <cell r="BR115">
            <v>4.4099999999999999E-4</v>
          </cell>
          <cell r="BS115">
            <v>4.4099999999999999E-4</v>
          </cell>
          <cell r="BT115">
            <v>3.9800000000000002E-4</v>
          </cell>
          <cell r="BU115">
            <v>3.9800000000000002E-4</v>
          </cell>
          <cell r="BV115">
            <v>3.9800000000000002E-4</v>
          </cell>
          <cell r="BW115">
            <v>3.9800000000000002E-4</v>
          </cell>
          <cell r="BX115">
            <v>3.9800000000000002E-4</v>
          </cell>
          <cell r="BY115">
            <v>2.7399999999999999E-4</v>
          </cell>
          <cell r="BZ115">
            <v>2.7399999999999999E-4</v>
          </cell>
          <cell r="CA115">
            <v>2.7399999999999999E-4</v>
          </cell>
          <cell r="CB115">
            <v>2.7399999999999999E-4</v>
          </cell>
          <cell r="CC115">
            <v>2.7399999999999999E-4</v>
          </cell>
          <cell r="CD115">
            <v>2.7399999999999999E-4</v>
          </cell>
          <cell r="CE115">
            <v>2.7399999999999999E-4</v>
          </cell>
          <cell r="CF115">
            <v>2.7399999999999999E-4</v>
          </cell>
          <cell r="CG115">
            <v>2.7399999999999999E-4</v>
          </cell>
          <cell r="CH115">
            <v>2.7399999999999999E-4</v>
          </cell>
          <cell r="CI115">
            <v>2.7399999999999999E-4</v>
          </cell>
          <cell r="CJ115">
            <v>2.7399999999999999E-4</v>
          </cell>
          <cell r="CK115">
            <v>2.7399999999999999E-4</v>
          </cell>
          <cell r="CL115">
            <v>2.7399999999999999E-4</v>
          </cell>
          <cell r="CM115">
            <v>2.7399999999999999E-4</v>
          </cell>
          <cell r="CN115">
            <v>2.7399999999999999E-4</v>
          </cell>
          <cell r="CO115">
            <v>2.7399999999999999E-4</v>
          </cell>
          <cell r="CP115">
            <v>2.7399999999999999E-4</v>
          </cell>
          <cell r="CQ115">
            <v>2.7399999999999999E-4</v>
          </cell>
          <cell r="CR115">
            <v>2.7399999999999999E-4</v>
          </cell>
          <cell r="CS115">
            <v>2.7399999999999999E-4</v>
          </cell>
          <cell r="CT115">
            <v>2.7399999999999999E-4</v>
          </cell>
          <cell r="CU115">
            <v>2.7399999999999999E-4</v>
          </cell>
          <cell r="CV115">
            <v>2.7399999999999999E-4</v>
          </cell>
          <cell r="CW115">
            <v>2.7399999999999999E-4</v>
          </cell>
        </row>
        <row r="116">
          <cell r="A116" t="str">
            <v>MONACO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1.02E-4</v>
          </cell>
          <cell r="R116">
            <v>1.02E-4</v>
          </cell>
          <cell r="S116">
            <v>1.02E-4</v>
          </cell>
          <cell r="T116">
            <v>1.02E-4</v>
          </cell>
          <cell r="U116">
            <v>1.02E-4</v>
          </cell>
          <cell r="V116">
            <v>1.02E-4</v>
          </cell>
          <cell r="W116">
            <v>1.02E-4</v>
          </cell>
          <cell r="X116">
            <v>1.02E-4</v>
          </cell>
          <cell r="Y116">
            <v>1.02E-4</v>
          </cell>
          <cell r="Z116">
            <v>1.02E-4</v>
          </cell>
          <cell r="AA116">
            <v>1.02E-4</v>
          </cell>
          <cell r="AB116">
            <v>1.02E-4</v>
          </cell>
          <cell r="AC116">
            <v>1.02E-4</v>
          </cell>
          <cell r="AD116">
            <v>1.02E-4</v>
          </cell>
          <cell r="AE116">
            <v>1.02E-4</v>
          </cell>
          <cell r="AF116">
            <v>1.02E-4</v>
          </cell>
          <cell r="AG116">
            <v>1.02E-4</v>
          </cell>
          <cell r="AH116">
            <v>1.02E-4</v>
          </cell>
          <cell r="AI116">
            <v>1.02E-4</v>
          </cell>
          <cell r="AJ116">
            <v>1.02E-4</v>
          </cell>
          <cell r="AK116">
            <v>1.02E-4</v>
          </cell>
          <cell r="AL116">
            <v>1.02E-4</v>
          </cell>
          <cell r="AM116">
            <v>1.02E-4</v>
          </cell>
          <cell r="AN116">
            <v>1.02E-4</v>
          </cell>
          <cell r="AO116">
            <v>1.02E-4</v>
          </cell>
          <cell r="AP116">
            <v>2.41E-4</v>
          </cell>
          <cell r="AQ116">
            <v>2.41E-4</v>
          </cell>
          <cell r="AR116">
            <v>2.41E-4</v>
          </cell>
          <cell r="AS116">
            <v>2.41E-4</v>
          </cell>
          <cell r="AT116">
            <v>2.41E-4</v>
          </cell>
          <cell r="AU116">
            <v>2.5399999999999999E-4</v>
          </cell>
          <cell r="AV116">
            <v>2.5399999999999999E-4</v>
          </cell>
          <cell r="AW116">
            <v>2.5399999999999999E-4</v>
          </cell>
          <cell r="AX116">
            <v>2.5399999999999999E-4</v>
          </cell>
          <cell r="AY116">
            <v>2.5399999999999999E-4</v>
          </cell>
          <cell r="AZ116">
            <v>2.5700000000000001E-4</v>
          </cell>
          <cell r="BA116">
            <v>2.5700000000000001E-4</v>
          </cell>
          <cell r="BB116">
            <v>2.5700000000000001E-4</v>
          </cell>
          <cell r="BC116">
            <v>2.5700000000000001E-4</v>
          </cell>
          <cell r="BD116">
            <v>2.5700000000000001E-4</v>
          </cell>
          <cell r="BE116">
            <v>2.4899999999999998E-4</v>
          </cell>
          <cell r="BF116">
            <v>2.4899999999999998E-4</v>
          </cell>
          <cell r="BG116">
            <v>2.4899999999999998E-4</v>
          </cell>
          <cell r="BH116">
            <v>2.4899999999999998E-4</v>
          </cell>
          <cell r="BI116">
            <v>2.4899999999999998E-4</v>
          </cell>
          <cell r="BJ116">
            <v>2.22E-4</v>
          </cell>
          <cell r="BK116">
            <v>2.22E-4</v>
          </cell>
          <cell r="BL116">
            <v>2.22E-4</v>
          </cell>
          <cell r="BM116">
            <v>2.22E-4</v>
          </cell>
          <cell r="BN116">
            <v>2.22E-4</v>
          </cell>
          <cell r="BO116">
            <v>1.9799999999999999E-4</v>
          </cell>
          <cell r="BP116">
            <v>1.9799999999999999E-4</v>
          </cell>
          <cell r="BQ116">
            <v>1.9799999999999999E-4</v>
          </cell>
          <cell r="BR116">
            <v>1.9799999999999999E-4</v>
          </cell>
          <cell r="BS116">
            <v>1.9799999999999999E-4</v>
          </cell>
          <cell r="BT116">
            <v>1.9000000000000001E-4</v>
          </cell>
          <cell r="BU116">
            <v>1.9000000000000001E-4</v>
          </cell>
          <cell r="BV116">
            <v>1.9000000000000001E-4</v>
          </cell>
          <cell r="BW116">
            <v>1.9000000000000001E-4</v>
          </cell>
          <cell r="BX116">
            <v>1.9000000000000001E-4</v>
          </cell>
          <cell r="BY116">
            <v>1.56E-4</v>
          </cell>
          <cell r="BZ116">
            <v>1.56E-4</v>
          </cell>
          <cell r="CA116">
            <v>1.56E-4</v>
          </cell>
          <cell r="CB116">
            <v>1.56E-4</v>
          </cell>
          <cell r="CC116">
            <v>1.56E-4</v>
          </cell>
          <cell r="CD116">
            <v>1.56E-4</v>
          </cell>
          <cell r="CE116">
            <v>1.56E-4</v>
          </cell>
          <cell r="CF116">
            <v>1.56E-4</v>
          </cell>
          <cell r="CG116">
            <v>1.56E-4</v>
          </cell>
          <cell r="CH116">
            <v>1.56E-4</v>
          </cell>
          <cell r="CI116">
            <v>1.56E-4</v>
          </cell>
          <cell r="CJ116">
            <v>1.56E-4</v>
          </cell>
          <cell r="CK116">
            <v>1.56E-4</v>
          </cell>
          <cell r="CL116">
            <v>1.56E-4</v>
          </cell>
          <cell r="CM116">
            <v>1.56E-4</v>
          </cell>
          <cell r="CN116">
            <v>1.56E-4</v>
          </cell>
          <cell r="CO116">
            <v>1.56E-4</v>
          </cell>
          <cell r="CP116">
            <v>1.56E-4</v>
          </cell>
          <cell r="CQ116">
            <v>1.56E-4</v>
          </cell>
          <cell r="CR116">
            <v>1.56E-4</v>
          </cell>
          <cell r="CS116">
            <v>1.56E-4</v>
          </cell>
          <cell r="CT116">
            <v>1.56E-4</v>
          </cell>
          <cell r="CU116">
            <v>1.56E-4</v>
          </cell>
          <cell r="CV116">
            <v>1.56E-4</v>
          </cell>
          <cell r="CW116">
            <v>1.56E-4</v>
          </cell>
        </row>
        <row r="117">
          <cell r="A117" t="str">
            <v>MONGOLIA</v>
          </cell>
          <cell r="B117" t="e">
            <v>#VALUE!</v>
          </cell>
          <cell r="C117" t="e">
            <v>#VALUE!</v>
          </cell>
          <cell r="D117" t="e">
            <v>#VALUE!</v>
          </cell>
          <cell r="E117" t="e">
            <v>#VALUE!</v>
          </cell>
          <cell r="F117" t="e">
            <v>#VALUE!</v>
          </cell>
          <cell r="G117" t="e">
            <v>#VALUE!</v>
          </cell>
          <cell r="H117" t="e">
            <v>#VALUE!</v>
          </cell>
          <cell r="I117" t="e">
            <v>#VALUE!</v>
          </cell>
          <cell r="J117" t="e">
            <v>#VALUE!</v>
          </cell>
          <cell r="K117" t="e">
            <v>#VALUE!</v>
          </cell>
          <cell r="L117" t="e">
            <v>#VALUE!</v>
          </cell>
          <cell r="M117" t="e">
            <v>#VALUE!</v>
          </cell>
          <cell r="N117" t="e">
            <v>#VALUE!</v>
          </cell>
          <cell r="O117" t="e">
            <v>#VALUE!</v>
          </cell>
          <cell r="P117" t="e">
            <v>#VALUE!</v>
          </cell>
          <cell r="Q117">
            <v>1.08E-4</v>
          </cell>
          <cell r="R117">
            <v>1.08E-4</v>
          </cell>
          <cell r="S117">
            <v>1.08E-4</v>
          </cell>
          <cell r="T117">
            <v>1.08E-4</v>
          </cell>
          <cell r="U117">
            <v>1.08E-4</v>
          </cell>
          <cell r="V117">
            <v>1.08E-4</v>
          </cell>
          <cell r="W117">
            <v>1.08E-4</v>
          </cell>
          <cell r="X117">
            <v>1.08E-4</v>
          </cell>
          <cell r="Y117">
            <v>1.08E-4</v>
          </cell>
          <cell r="Z117">
            <v>1.08E-4</v>
          </cell>
          <cell r="AA117">
            <v>1.08E-4</v>
          </cell>
          <cell r="AB117">
            <v>1.08E-4</v>
          </cell>
          <cell r="AC117">
            <v>1.08E-4</v>
          </cell>
          <cell r="AD117">
            <v>1.08E-4</v>
          </cell>
          <cell r="AE117">
            <v>1.08E-4</v>
          </cell>
          <cell r="AF117">
            <v>1.08E-4</v>
          </cell>
          <cell r="AG117">
            <v>1.08E-4</v>
          </cell>
          <cell r="AH117">
            <v>1.08E-4</v>
          </cell>
          <cell r="AI117">
            <v>1.08E-4</v>
          </cell>
          <cell r="AJ117">
            <v>1.08E-4</v>
          </cell>
          <cell r="AK117">
            <v>1.08E-4</v>
          </cell>
          <cell r="AL117">
            <v>1.08E-4</v>
          </cell>
          <cell r="AM117">
            <v>1.08E-4</v>
          </cell>
          <cell r="AN117">
            <v>1.08E-4</v>
          </cell>
          <cell r="AO117">
            <v>1.08E-4</v>
          </cell>
          <cell r="AP117">
            <v>4.75E-4</v>
          </cell>
          <cell r="AQ117">
            <v>4.75E-4</v>
          </cell>
          <cell r="AR117">
            <v>4.75E-4</v>
          </cell>
          <cell r="AS117">
            <v>4.75E-4</v>
          </cell>
          <cell r="AT117">
            <v>4.75E-4</v>
          </cell>
          <cell r="AU117">
            <v>6.2299999999999996E-4</v>
          </cell>
          <cell r="AV117">
            <v>6.2299999999999996E-4</v>
          </cell>
          <cell r="AW117">
            <v>6.2299999999999996E-4</v>
          </cell>
          <cell r="AX117">
            <v>6.2299999999999996E-4</v>
          </cell>
          <cell r="AY117">
            <v>6.2299999999999996E-4</v>
          </cell>
          <cell r="AZ117">
            <v>7.3899999999999997E-4</v>
          </cell>
          <cell r="BA117">
            <v>7.3899999999999997E-4</v>
          </cell>
          <cell r="BB117">
            <v>7.3899999999999997E-4</v>
          </cell>
          <cell r="BC117">
            <v>7.3899999999999997E-4</v>
          </cell>
          <cell r="BD117">
            <v>7.3899999999999997E-4</v>
          </cell>
          <cell r="BE117">
            <v>7.6000000000000004E-4</v>
          </cell>
          <cell r="BF117">
            <v>7.6000000000000004E-4</v>
          </cell>
          <cell r="BG117">
            <v>7.6000000000000004E-4</v>
          </cell>
          <cell r="BH117">
            <v>7.6000000000000004E-4</v>
          </cell>
          <cell r="BI117">
            <v>7.6000000000000004E-4</v>
          </cell>
          <cell r="BJ117">
            <v>7.1900000000000002E-4</v>
          </cell>
          <cell r="BK117">
            <v>7.1900000000000002E-4</v>
          </cell>
          <cell r="BL117">
            <v>7.1900000000000002E-4</v>
          </cell>
          <cell r="BM117">
            <v>7.1900000000000002E-4</v>
          </cell>
          <cell r="BN117">
            <v>7.1900000000000002E-4</v>
          </cell>
          <cell r="BO117">
            <v>6.5099999999999999E-4</v>
          </cell>
          <cell r="BP117">
            <v>6.5099999999999999E-4</v>
          </cell>
          <cell r="BQ117">
            <v>6.5099999999999999E-4</v>
          </cell>
          <cell r="BR117">
            <v>6.5099999999999999E-4</v>
          </cell>
          <cell r="BS117">
            <v>6.5099999999999999E-4</v>
          </cell>
          <cell r="BT117">
            <v>5.53E-4</v>
          </cell>
          <cell r="BU117">
            <v>5.53E-4</v>
          </cell>
          <cell r="BV117">
            <v>5.53E-4</v>
          </cell>
          <cell r="BW117">
            <v>5.53E-4</v>
          </cell>
          <cell r="BX117">
            <v>5.53E-4</v>
          </cell>
          <cell r="BY117">
            <v>5.3600000000000002E-4</v>
          </cell>
          <cell r="BZ117">
            <v>5.3600000000000002E-4</v>
          </cell>
          <cell r="CA117">
            <v>5.3600000000000002E-4</v>
          </cell>
          <cell r="CB117">
            <v>5.3600000000000002E-4</v>
          </cell>
          <cell r="CC117">
            <v>5.3600000000000002E-4</v>
          </cell>
          <cell r="CD117">
            <v>5.3600000000000002E-4</v>
          </cell>
          <cell r="CE117">
            <v>5.3600000000000002E-4</v>
          </cell>
          <cell r="CF117">
            <v>5.3600000000000002E-4</v>
          </cell>
          <cell r="CG117">
            <v>5.3600000000000002E-4</v>
          </cell>
          <cell r="CH117">
            <v>5.3600000000000002E-4</v>
          </cell>
          <cell r="CI117">
            <v>5.3600000000000002E-4</v>
          </cell>
          <cell r="CJ117">
            <v>5.3600000000000002E-4</v>
          </cell>
          <cell r="CK117">
            <v>5.3600000000000002E-4</v>
          </cell>
          <cell r="CL117">
            <v>5.3600000000000002E-4</v>
          </cell>
          <cell r="CM117">
            <v>5.3600000000000002E-4</v>
          </cell>
          <cell r="CN117">
            <v>5.3600000000000002E-4</v>
          </cell>
          <cell r="CO117">
            <v>5.3600000000000002E-4</v>
          </cell>
          <cell r="CP117">
            <v>5.3600000000000002E-4</v>
          </cell>
          <cell r="CQ117">
            <v>5.3600000000000002E-4</v>
          </cell>
          <cell r="CR117">
            <v>5.3600000000000002E-4</v>
          </cell>
          <cell r="CS117">
            <v>5.3600000000000002E-4</v>
          </cell>
          <cell r="CT117">
            <v>5.3600000000000002E-4</v>
          </cell>
          <cell r="CU117">
            <v>5.3600000000000002E-4</v>
          </cell>
          <cell r="CV117">
            <v>5.3600000000000002E-4</v>
          </cell>
          <cell r="CW117">
            <v>5.3600000000000002E-4</v>
          </cell>
        </row>
        <row r="118">
          <cell r="A118" t="str">
            <v>MONTENEGRO</v>
          </cell>
          <cell r="B118" t="e">
            <v>#VALUE!</v>
          </cell>
          <cell r="C118" t="e">
            <v>#VALUE!</v>
          </cell>
          <cell r="D118" t="e">
            <v>#VALUE!</v>
          </cell>
          <cell r="E118" t="e">
            <v>#VALUE!</v>
          </cell>
          <cell r="F118" t="e">
            <v>#VALUE!</v>
          </cell>
          <cell r="G118" t="e">
            <v>#VALUE!</v>
          </cell>
          <cell r="H118" t="e">
            <v>#VALUE!</v>
          </cell>
          <cell r="I118" t="e">
            <v>#VALUE!</v>
          </cell>
          <cell r="J118" t="e">
            <v>#VALUE!</v>
          </cell>
          <cell r="K118" t="e">
            <v>#VALUE!</v>
          </cell>
          <cell r="L118" t="e">
            <v>#VALUE!</v>
          </cell>
          <cell r="M118" t="e">
            <v>#VALUE!</v>
          </cell>
          <cell r="N118" t="e">
            <v>#VALUE!</v>
          </cell>
          <cell r="O118" t="e">
            <v>#VALUE!</v>
          </cell>
          <cell r="P118" t="e">
            <v>#VALUE!</v>
          </cell>
          <cell r="Q118">
            <v>2.2900000000000001E-4</v>
          </cell>
          <cell r="R118">
            <v>2.2900000000000001E-4</v>
          </cell>
          <cell r="S118">
            <v>2.2900000000000001E-4</v>
          </cell>
          <cell r="T118">
            <v>2.2900000000000001E-4</v>
          </cell>
          <cell r="U118">
            <v>2.2900000000000001E-4</v>
          </cell>
          <cell r="V118">
            <v>2.2900000000000001E-4</v>
          </cell>
          <cell r="W118">
            <v>2.2900000000000001E-4</v>
          </cell>
          <cell r="X118">
            <v>2.2900000000000001E-4</v>
          </cell>
          <cell r="Y118">
            <v>2.2900000000000001E-4</v>
          </cell>
          <cell r="Z118">
            <v>2.2900000000000001E-4</v>
          </cell>
          <cell r="AA118">
            <v>2.2900000000000001E-4</v>
          </cell>
          <cell r="AB118">
            <v>2.2900000000000001E-4</v>
          </cell>
          <cell r="AC118">
            <v>2.2900000000000001E-4</v>
          </cell>
          <cell r="AD118">
            <v>2.2900000000000001E-4</v>
          </cell>
          <cell r="AE118">
            <v>2.2900000000000001E-4</v>
          </cell>
          <cell r="AF118">
            <v>2.2900000000000001E-4</v>
          </cell>
          <cell r="AG118">
            <v>2.2900000000000001E-4</v>
          </cell>
          <cell r="AH118">
            <v>2.2900000000000001E-4</v>
          </cell>
          <cell r="AI118">
            <v>2.2900000000000001E-4</v>
          </cell>
          <cell r="AJ118">
            <v>2.2900000000000001E-4</v>
          </cell>
          <cell r="AK118">
            <v>2.2900000000000001E-4</v>
          </cell>
          <cell r="AL118">
            <v>2.2900000000000001E-4</v>
          </cell>
          <cell r="AM118">
            <v>2.2900000000000001E-4</v>
          </cell>
          <cell r="AN118">
            <v>2.2900000000000001E-4</v>
          </cell>
          <cell r="AO118">
            <v>2.2900000000000001E-4</v>
          </cell>
          <cell r="AP118">
            <v>5.2599999999999999E-4</v>
          </cell>
          <cell r="AQ118">
            <v>5.2599999999999999E-4</v>
          </cell>
          <cell r="AR118">
            <v>5.2599999999999999E-4</v>
          </cell>
          <cell r="AS118">
            <v>5.2599999999999999E-4</v>
          </cell>
          <cell r="AT118">
            <v>5.2599999999999999E-4</v>
          </cell>
          <cell r="AU118">
            <v>4.7800000000000002E-4</v>
          </cell>
          <cell r="AV118">
            <v>4.7800000000000002E-4</v>
          </cell>
          <cell r="AW118">
            <v>4.7800000000000002E-4</v>
          </cell>
          <cell r="AX118">
            <v>4.7800000000000002E-4</v>
          </cell>
          <cell r="AY118">
            <v>4.7800000000000002E-4</v>
          </cell>
          <cell r="AZ118">
            <v>4.0700000000000003E-4</v>
          </cell>
          <cell r="BA118">
            <v>4.0700000000000003E-4</v>
          </cell>
          <cell r="BB118">
            <v>4.0700000000000003E-4</v>
          </cell>
          <cell r="BC118">
            <v>4.0700000000000003E-4</v>
          </cell>
          <cell r="BD118">
            <v>4.0700000000000003E-4</v>
          </cell>
          <cell r="BE118">
            <v>3.28E-4</v>
          </cell>
          <cell r="BF118">
            <v>3.28E-4</v>
          </cell>
          <cell r="BG118">
            <v>3.28E-4</v>
          </cell>
          <cell r="BH118">
            <v>3.28E-4</v>
          </cell>
          <cell r="BI118">
            <v>3.28E-4</v>
          </cell>
          <cell r="BJ118">
            <v>2.12E-4</v>
          </cell>
          <cell r="BK118">
            <v>2.12E-4</v>
          </cell>
          <cell r="BL118">
            <v>2.12E-4</v>
          </cell>
          <cell r="BM118">
            <v>2.12E-4</v>
          </cell>
          <cell r="BN118">
            <v>2.12E-4</v>
          </cell>
          <cell r="BO118">
            <v>3.0299999999999999E-4</v>
          </cell>
          <cell r="BP118">
            <v>3.0299999999999999E-4</v>
          </cell>
          <cell r="BQ118">
            <v>3.0299999999999999E-4</v>
          </cell>
          <cell r="BR118">
            <v>3.0299999999999999E-4</v>
          </cell>
          <cell r="BS118">
            <v>3.0299999999999999E-4</v>
          </cell>
          <cell r="BT118">
            <v>1.55E-4</v>
          </cell>
          <cell r="BU118">
            <v>1.55E-4</v>
          </cell>
          <cell r="BV118">
            <v>1.55E-4</v>
          </cell>
          <cell r="BW118">
            <v>1.55E-4</v>
          </cell>
          <cell r="BX118">
            <v>1.55E-4</v>
          </cell>
          <cell r="BY118">
            <v>1.44E-4</v>
          </cell>
          <cell r="BZ118">
            <v>1.44E-4</v>
          </cell>
          <cell r="CA118">
            <v>1.44E-4</v>
          </cell>
          <cell r="CB118">
            <v>1.44E-4</v>
          </cell>
          <cell r="CC118">
            <v>1.44E-4</v>
          </cell>
          <cell r="CD118">
            <v>1.44E-4</v>
          </cell>
          <cell r="CE118">
            <v>1.44E-4</v>
          </cell>
          <cell r="CF118">
            <v>1.44E-4</v>
          </cell>
          <cell r="CG118">
            <v>1.44E-4</v>
          </cell>
          <cell r="CH118">
            <v>1.44E-4</v>
          </cell>
          <cell r="CI118">
            <v>1.44E-4</v>
          </cell>
          <cell r="CJ118">
            <v>1.44E-4</v>
          </cell>
          <cell r="CK118">
            <v>1.44E-4</v>
          </cell>
          <cell r="CL118">
            <v>1.44E-4</v>
          </cell>
          <cell r="CM118">
            <v>1.44E-4</v>
          </cell>
          <cell r="CN118">
            <v>1.44E-4</v>
          </cell>
          <cell r="CO118">
            <v>1.44E-4</v>
          </cell>
          <cell r="CP118">
            <v>1.44E-4</v>
          </cell>
          <cell r="CQ118">
            <v>1.44E-4</v>
          </cell>
          <cell r="CR118">
            <v>1.44E-4</v>
          </cell>
          <cell r="CS118">
            <v>1.44E-4</v>
          </cell>
          <cell r="CT118">
            <v>1.44E-4</v>
          </cell>
          <cell r="CU118">
            <v>1.44E-4</v>
          </cell>
          <cell r="CV118">
            <v>1.44E-4</v>
          </cell>
          <cell r="CW118">
            <v>1.44E-4</v>
          </cell>
        </row>
        <row r="119">
          <cell r="A119" t="str">
            <v>MOROCCO</v>
          </cell>
          <cell r="B119" t="e">
            <v>#VALUE!</v>
          </cell>
          <cell r="C119" t="e">
            <v>#VALUE!</v>
          </cell>
          <cell r="D119" t="e">
            <v>#VALUE!</v>
          </cell>
          <cell r="E119" t="e">
            <v>#VALUE!</v>
          </cell>
          <cell r="F119" t="e">
            <v>#VALUE!</v>
          </cell>
          <cell r="G119" t="e">
            <v>#VALUE!</v>
          </cell>
          <cell r="H119" t="e">
            <v>#VALUE!</v>
          </cell>
          <cell r="I119" t="e">
            <v>#VALUE!</v>
          </cell>
          <cell r="J119" t="e">
            <v>#VALUE!</v>
          </cell>
          <cell r="K119" t="e">
            <v>#VALUE!</v>
          </cell>
          <cell r="L119" t="e">
            <v>#VALUE!</v>
          </cell>
          <cell r="M119" t="e">
            <v>#VALUE!</v>
          </cell>
          <cell r="N119" t="e">
            <v>#VALUE!</v>
          </cell>
          <cell r="O119" t="e">
            <v>#VALUE!</v>
          </cell>
          <cell r="P119" t="e">
            <v>#VALUE!</v>
          </cell>
          <cell r="Q119">
            <v>4.1E-5</v>
          </cell>
          <cell r="R119">
            <v>4.1E-5</v>
          </cell>
          <cell r="S119">
            <v>4.1E-5</v>
          </cell>
          <cell r="T119">
            <v>4.1E-5</v>
          </cell>
          <cell r="U119">
            <v>4.1E-5</v>
          </cell>
          <cell r="V119">
            <v>4.1E-5</v>
          </cell>
          <cell r="W119">
            <v>4.1E-5</v>
          </cell>
          <cell r="X119">
            <v>4.1E-5</v>
          </cell>
          <cell r="Y119">
            <v>4.1E-5</v>
          </cell>
          <cell r="Z119">
            <v>4.1E-5</v>
          </cell>
          <cell r="AA119">
            <v>4.1E-5</v>
          </cell>
          <cell r="AB119">
            <v>4.1E-5</v>
          </cell>
          <cell r="AC119">
            <v>4.1E-5</v>
          </cell>
          <cell r="AD119">
            <v>4.1E-5</v>
          </cell>
          <cell r="AE119">
            <v>4.1E-5</v>
          </cell>
          <cell r="AF119">
            <v>4.1E-5</v>
          </cell>
          <cell r="AG119">
            <v>4.1E-5</v>
          </cell>
          <cell r="AH119">
            <v>4.1E-5</v>
          </cell>
          <cell r="AI119">
            <v>4.1E-5</v>
          </cell>
          <cell r="AJ119">
            <v>4.1E-5</v>
          </cell>
          <cell r="AK119">
            <v>4.1E-5</v>
          </cell>
          <cell r="AL119">
            <v>4.1E-5</v>
          </cell>
          <cell r="AM119">
            <v>4.1E-5</v>
          </cell>
          <cell r="AN119">
            <v>4.1E-5</v>
          </cell>
          <cell r="AO119">
            <v>4.1E-5</v>
          </cell>
          <cell r="AP119">
            <v>2.33E-4</v>
          </cell>
          <cell r="AQ119">
            <v>2.33E-4</v>
          </cell>
          <cell r="AR119">
            <v>2.33E-4</v>
          </cell>
          <cell r="AS119">
            <v>2.33E-4</v>
          </cell>
          <cell r="AT119">
            <v>2.33E-4</v>
          </cell>
          <cell r="AU119">
            <v>3.3399999999999999E-4</v>
          </cell>
          <cell r="AV119">
            <v>3.3399999999999999E-4</v>
          </cell>
          <cell r="AW119">
            <v>3.3399999999999999E-4</v>
          </cell>
          <cell r="AX119">
            <v>3.3399999999999999E-4</v>
          </cell>
          <cell r="AY119">
            <v>3.3399999999999999E-4</v>
          </cell>
          <cell r="AZ119">
            <v>4.0499999999999998E-4</v>
          </cell>
          <cell r="BA119">
            <v>4.0499999999999998E-4</v>
          </cell>
          <cell r="BB119">
            <v>4.0499999999999998E-4</v>
          </cell>
          <cell r="BC119">
            <v>4.0499999999999998E-4</v>
          </cell>
          <cell r="BD119">
            <v>4.0499999999999998E-4</v>
          </cell>
          <cell r="BE119">
            <v>4.4499999999999997E-4</v>
          </cell>
          <cell r="BF119">
            <v>4.4499999999999997E-4</v>
          </cell>
          <cell r="BG119">
            <v>4.4499999999999997E-4</v>
          </cell>
          <cell r="BH119">
            <v>4.4499999999999997E-4</v>
          </cell>
          <cell r="BI119">
            <v>4.4499999999999997E-4</v>
          </cell>
          <cell r="BJ119">
            <v>5.0000000000000001E-4</v>
          </cell>
          <cell r="BK119">
            <v>5.0000000000000001E-4</v>
          </cell>
          <cell r="BL119">
            <v>5.0000000000000001E-4</v>
          </cell>
          <cell r="BM119">
            <v>5.0000000000000001E-4</v>
          </cell>
          <cell r="BN119">
            <v>5.0000000000000001E-4</v>
          </cell>
          <cell r="BO119">
            <v>5.3399999999999997E-4</v>
          </cell>
          <cell r="BP119">
            <v>5.3399999999999997E-4</v>
          </cell>
          <cell r="BQ119">
            <v>5.3399999999999997E-4</v>
          </cell>
          <cell r="BR119">
            <v>5.3399999999999997E-4</v>
          </cell>
          <cell r="BS119">
            <v>5.3399999999999997E-4</v>
          </cell>
          <cell r="BT119">
            <v>5.1599999999999997E-4</v>
          </cell>
          <cell r="BU119">
            <v>5.1599999999999997E-4</v>
          </cell>
          <cell r="BV119">
            <v>5.1599999999999997E-4</v>
          </cell>
          <cell r="BW119">
            <v>5.1599999999999997E-4</v>
          </cell>
          <cell r="BX119">
            <v>5.1599999999999997E-4</v>
          </cell>
          <cell r="BY119">
            <v>4.44E-4</v>
          </cell>
          <cell r="BZ119">
            <v>4.44E-4</v>
          </cell>
          <cell r="CA119">
            <v>4.44E-4</v>
          </cell>
          <cell r="CB119">
            <v>4.44E-4</v>
          </cell>
          <cell r="CC119">
            <v>4.44E-4</v>
          </cell>
          <cell r="CD119">
            <v>4.44E-4</v>
          </cell>
          <cell r="CE119">
            <v>4.44E-4</v>
          </cell>
          <cell r="CF119">
            <v>4.44E-4</v>
          </cell>
          <cell r="CG119">
            <v>4.44E-4</v>
          </cell>
          <cell r="CH119">
            <v>4.44E-4</v>
          </cell>
          <cell r="CI119">
            <v>4.44E-4</v>
          </cell>
          <cell r="CJ119">
            <v>4.44E-4</v>
          </cell>
          <cell r="CK119">
            <v>4.44E-4</v>
          </cell>
          <cell r="CL119">
            <v>4.44E-4</v>
          </cell>
          <cell r="CM119">
            <v>4.44E-4</v>
          </cell>
          <cell r="CN119">
            <v>4.44E-4</v>
          </cell>
          <cell r="CO119">
            <v>4.44E-4</v>
          </cell>
          <cell r="CP119">
            <v>4.44E-4</v>
          </cell>
          <cell r="CQ119">
            <v>4.44E-4</v>
          </cell>
          <cell r="CR119">
            <v>4.44E-4</v>
          </cell>
          <cell r="CS119">
            <v>4.44E-4</v>
          </cell>
          <cell r="CT119">
            <v>4.44E-4</v>
          </cell>
          <cell r="CU119">
            <v>4.44E-4</v>
          </cell>
          <cell r="CV119">
            <v>4.44E-4</v>
          </cell>
          <cell r="CW119">
            <v>4.44E-4</v>
          </cell>
        </row>
        <row r="120">
          <cell r="A120" t="str">
            <v>MOZAMBIQUE</v>
          </cell>
          <cell r="B120">
            <v>3.0000000000000001E-6</v>
          </cell>
          <cell r="C120">
            <v>3.0000000000000001E-6</v>
          </cell>
          <cell r="D120">
            <v>3.0000000000000001E-6</v>
          </cell>
          <cell r="E120">
            <v>3.0000000000000001E-6</v>
          </cell>
          <cell r="F120">
            <v>3.0000000000000001E-6</v>
          </cell>
          <cell r="G120">
            <v>3.0000000000000001E-6</v>
          </cell>
          <cell r="H120">
            <v>3.0000000000000001E-6</v>
          </cell>
          <cell r="I120">
            <v>3.0000000000000001E-6</v>
          </cell>
          <cell r="J120">
            <v>3.0000000000000001E-6</v>
          </cell>
          <cell r="K120">
            <v>3.0000000000000001E-6</v>
          </cell>
          <cell r="L120">
            <v>3.0000000000000001E-6</v>
          </cell>
          <cell r="M120">
            <v>3.0000000000000001E-6</v>
          </cell>
          <cell r="N120">
            <v>3.0000000000000001E-6</v>
          </cell>
          <cell r="O120">
            <v>3.0000000000000001E-6</v>
          </cell>
          <cell r="P120">
            <v>3.0000000000000001E-6</v>
          </cell>
          <cell r="Q120">
            <v>4.0999999999999999E-4</v>
          </cell>
          <cell r="R120">
            <v>4.0999999999999999E-4</v>
          </cell>
          <cell r="S120">
            <v>4.0999999999999999E-4</v>
          </cell>
          <cell r="T120">
            <v>4.0999999999999999E-4</v>
          </cell>
          <cell r="U120">
            <v>4.0999999999999999E-4</v>
          </cell>
          <cell r="V120">
            <v>4.0999999999999999E-4</v>
          </cell>
          <cell r="W120">
            <v>4.0999999999999999E-4</v>
          </cell>
          <cell r="X120">
            <v>4.0999999999999999E-4</v>
          </cell>
          <cell r="Y120">
            <v>4.0999999999999999E-4</v>
          </cell>
          <cell r="Z120">
            <v>4.0999999999999999E-4</v>
          </cell>
          <cell r="AA120">
            <v>4.0999999999999999E-4</v>
          </cell>
          <cell r="AB120">
            <v>4.0999999999999999E-4</v>
          </cell>
          <cell r="AC120">
            <v>4.0999999999999999E-4</v>
          </cell>
          <cell r="AD120">
            <v>4.0999999999999999E-4</v>
          </cell>
          <cell r="AE120">
            <v>4.0999999999999999E-4</v>
          </cell>
          <cell r="AF120">
            <v>4.0999999999999999E-4</v>
          </cell>
          <cell r="AG120">
            <v>4.0999999999999999E-4</v>
          </cell>
          <cell r="AH120">
            <v>4.0999999999999999E-4</v>
          </cell>
          <cell r="AI120">
            <v>4.0999999999999999E-4</v>
          </cell>
          <cell r="AJ120">
            <v>4.0999999999999999E-4</v>
          </cell>
          <cell r="AK120">
            <v>4.0999999999999999E-4</v>
          </cell>
          <cell r="AL120">
            <v>4.0999999999999999E-4</v>
          </cell>
          <cell r="AM120">
            <v>4.0999999999999999E-4</v>
          </cell>
          <cell r="AN120">
            <v>4.0999999999999999E-4</v>
          </cell>
          <cell r="AO120">
            <v>4.0999999999999999E-4</v>
          </cell>
          <cell r="AP120">
            <v>1.0820000000000001E-3</v>
          </cell>
          <cell r="AQ120">
            <v>1.0820000000000001E-3</v>
          </cell>
          <cell r="AR120">
            <v>1.0820000000000001E-3</v>
          </cell>
          <cell r="AS120">
            <v>1.0820000000000001E-3</v>
          </cell>
          <cell r="AT120">
            <v>1.0820000000000001E-3</v>
          </cell>
          <cell r="AU120">
            <v>1.325E-3</v>
          </cell>
          <cell r="AV120">
            <v>1.325E-3</v>
          </cell>
          <cell r="AW120">
            <v>1.325E-3</v>
          </cell>
          <cell r="AX120">
            <v>1.325E-3</v>
          </cell>
          <cell r="AY120">
            <v>1.325E-3</v>
          </cell>
          <cell r="AZ120">
            <v>1.591E-3</v>
          </cell>
          <cell r="BA120">
            <v>1.591E-3</v>
          </cell>
          <cell r="BB120">
            <v>1.591E-3</v>
          </cell>
          <cell r="BC120">
            <v>1.591E-3</v>
          </cell>
          <cell r="BD120">
            <v>1.591E-3</v>
          </cell>
          <cell r="BE120">
            <v>1.882E-3</v>
          </cell>
          <cell r="BF120">
            <v>1.882E-3</v>
          </cell>
          <cell r="BG120">
            <v>1.882E-3</v>
          </cell>
          <cell r="BH120">
            <v>1.882E-3</v>
          </cell>
          <cell r="BI120">
            <v>1.882E-3</v>
          </cell>
          <cell r="BJ120">
            <v>2.0270000000000002E-3</v>
          </cell>
          <cell r="BK120">
            <v>2.0270000000000002E-3</v>
          </cell>
          <cell r="BL120">
            <v>2.0270000000000002E-3</v>
          </cell>
          <cell r="BM120">
            <v>2.0270000000000002E-3</v>
          </cell>
          <cell r="BN120">
            <v>2.0270000000000002E-3</v>
          </cell>
          <cell r="BO120">
            <v>1.9369999999999999E-3</v>
          </cell>
          <cell r="BP120">
            <v>1.9369999999999999E-3</v>
          </cell>
          <cell r="BQ120">
            <v>1.9369999999999999E-3</v>
          </cell>
          <cell r="BR120">
            <v>1.9369999999999999E-3</v>
          </cell>
          <cell r="BS120">
            <v>1.9369999999999999E-3</v>
          </cell>
          <cell r="BT120">
            <v>1.6919999999999999E-3</v>
          </cell>
          <cell r="BU120">
            <v>1.6919999999999999E-3</v>
          </cell>
          <cell r="BV120">
            <v>1.6919999999999999E-3</v>
          </cell>
          <cell r="BW120">
            <v>1.6919999999999999E-3</v>
          </cell>
          <cell r="BX120">
            <v>1.6919999999999999E-3</v>
          </cell>
          <cell r="BY120">
            <v>1.2359999999999999E-3</v>
          </cell>
          <cell r="BZ120">
            <v>1.2359999999999999E-3</v>
          </cell>
          <cell r="CA120">
            <v>1.2359999999999999E-3</v>
          </cell>
          <cell r="CB120">
            <v>1.2359999999999999E-3</v>
          </cell>
          <cell r="CC120">
            <v>1.2359999999999999E-3</v>
          </cell>
          <cell r="CD120">
            <v>1.2359999999999999E-3</v>
          </cell>
          <cell r="CE120">
            <v>1.2359999999999999E-3</v>
          </cell>
          <cell r="CF120">
            <v>1.2359999999999999E-3</v>
          </cell>
          <cell r="CG120">
            <v>1.2359999999999999E-3</v>
          </cell>
          <cell r="CH120">
            <v>1.2359999999999999E-3</v>
          </cell>
          <cell r="CI120">
            <v>1.2359999999999999E-3</v>
          </cell>
          <cell r="CJ120">
            <v>1.2359999999999999E-3</v>
          </cell>
          <cell r="CK120">
            <v>1.2359999999999999E-3</v>
          </cell>
          <cell r="CL120">
            <v>1.2359999999999999E-3</v>
          </cell>
          <cell r="CM120">
            <v>1.2359999999999999E-3</v>
          </cell>
          <cell r="CN120">
            <v>1.2359999999999999E-3</v>
          </cell>
          <cell r="CO120">
            <v>1.2359999999999999E-3</v>
          </cell>
          <cell r="CP120">
            <v>1.2359999999999999E-3</v>
          </cell>
          <cell r="CQ120">
            <v>1.2359999999999999E-3</v>
          </cell>
          <cell r="CR120">
            <v>1.2359999999999999E-3</v>
          </cell>
          <cell r="CS120">
            <v>1.2359999999999999E-3</v>
          </cell>
          <cell r="CT120">
            <v>1.2359999999999999E-3</v>
          </cell>
          <cell r="CU120">
            <v>1.2359999999999999E-3</v>
          </cell>
          <cell r="CV120">
            <v>1.2359999999999999E-3</v>
          </cell>
          <cell r="CW120">
            <v>1.2359999999999999E-3</v>
          </cell>
        </row>
        <row r="121">
          <cell r="A121" t="str">
            <v>MYANMAR</v>
          </cell>
          <cell r="B121">
            <v>1.9999999999999999E-6</v>
          </cell>
          <cell r="C121">
            <v>1.9999999999999999E-6</v>
          </cell>
          <cell r="D121">
            <v>1.9999999999999999E-6</v>
          </cell>
          <cell r="E121">
            <v>1.9999999999999999E-6</v>
          </cell>
          <cell r="F121">
            <v>1.9999999999999999E-6</v>
          </cell>
          <cell r="G121">
            <v>1.9999999999999999E-6</v>
          </cell>
          <cell r="H121">
            <v>1.9999999999999999E-6</v>
          </cell>
          <cell r="I121">
            <v>1.9999999999999999E-6</v>
          </cell>
          <cell r="J121">
            <v>1.9999999999999999E-6</v>
          </cell>
          <cell r="K121">
            <v>1.9999999999999999E-6</v>
          </cell>
          <cell r="L121">
            <v>1.9999999999999999E-6</v>
          </cell>
          <cell r="M121">
            <v>1.9999999999999999E-6</v>
          </cell>
          <cell r="N121">
            <v>1.9999999999999999E-6</v>
          </cell>
          <cell r="O121">
            <v>1.9999999999999999E-6</v>
          </cell>
          <cell r="P121">
            <v>1.9999999999999999E-6</v>
          </cell>
          <cell r="Q121">
            <v>9.8999999999999994E-5</v>
          </cell>
          <cell r="R121">
            <v>9.8999999999999994E-5</v>
          </cell>
          <cell r="S121">
            <v>9.8999999999999994E-5</v>
          </cell>
          <cell r="T121">
            <v>9.8999999999999994E-5</v>
          </cell>
          <cell r="U121">
            <v>9.8999999999999994E-5</v>
          </cell>
          <cell r="V121">
            <v>9.8999999999999994E-5</v>
          </cell>
          <cell r="W121">
            <v>9.8999999999999994E-5</v>
          </cell>
          <cell r="X121">
            <v>9.8999999999999994E-5</v>
          </cell>
          <cell r="Y121">
            <v>9.8999999999999994E-5</v>
          </cell>
          <cell r="Z121">
            <v>9.8999999999999994E-5</v>
          </cell>
          <cell r="AA121">
            <v>9.8999999999999994E-5</v>
          </cell>
          <cell r="AB121">
            <v>9.8999999999999994E-5</v>
          </cell>
          <cell r="AC121">
            <v>9.8999999999999994E-5</v>
          </cell>
          <cell r="AD121">
            <v>9.8999999999999994E-5</v>
          </cell>
          <cell r="AE121">
            <v>9.8999999999999994E-5</v>
          </cell>
          <cell r="AF121">
            <v>9.8999999999999994E-5</v>
          </cell>
          <cell r="AG121">
            <v>9.8999999999999994E-5</v>
          </cell>
          <cell r="AH121">
            <v>9.8999999999999994E-5</v>
          </cell>
          <cell r="AI121">
            <v>9.8999999999999994E-5</v>
          </cell>
          <cell r="AJ121">
            <v>9.8999999999999994E-5</v>
          </cell>
          <cell r="AK121">
            <v>9.8999999999999994E-5</v>
          </cell>
          <cell r="AL121">
            <v>9.8999999999999994E-5</v>
          </cell>
          <cell r="AM121">
            <v>9.8999999999999994E-5</v>
          </cell>
          <cell r="AN121">
            <v>9.8999999999999994E-5</v>
          </cell>
          <cell r="AO121">
            <v>9.8999999999999994E-5</v>
          </cell>
          <cell r="AP121">
            <v>4.2900000000000002E-4</v>
          </cell>
          <cell r="AQ121">
            <v>4.2900000000000002E-4</v>
          </cell>
          <cell r="AR121">
            <v>4.2900000000000002E-4</v>
          </cell>
          <cell r="AS121">
            <v>4.2900000000000002E-4</v>
          </cell>
          <cell r="AT121">
            <v>4.2900000000000002E-4</v>
          </cell>
          <cell r="AU121">
            <v>5.4100000000000003E-4</v>
          </cell>
          <cell r="AV121">
            <v>5.4100000000000003E-4</v>
          </cell>
          <cell r="AW121">
            <v>5.4100000000000003E-4</v>
          </cell>
          <cell r="AX121">
            <v>5.4100000000000003E-4</v>
          </cell>
          <cell r="AY121">
            <v>5.4100000000000003E-4</v>
          </cell>
          <cell r="AZ121">
            <v>5.7799999999999995E-4</v>
          </cell>
          <cell r="BA121">
            <v>5.7799999999999995E-4</v>
          </cell>
          <cell r="BB121">
            <v>5.7799999999999995E-4</v>
          </cell>
          <cell r="BC121">
            <v>5.7799999999999995E-4</v>
          </cell>
          <cell r="BD121">
            <v>5.7799999999999995E-4</v>
          </cell>
          <cell r="BE121">
            <v>5.5800000000000001E-4</v>
          </cell>
          <cell r="BF121">
            <v>5.5800000000000001E-4</v>
          </cell>
          <cell r="BG121">
            <v>5.5800000000000001E-4</v>
          </cell>
          <cell r="BH121">
            <v>5.5800000000000001E-4</v>
          </cell>
          <cell r="BI121">
            <v>5.5800000000000001E-4</v>
          </cell>
          <cell r="BJ121">
            <v>5.4699999999999996E-4</v>
          </cell>
          <cell r="BK121">
            <v>5.4699999999999996E-4</v>
          </cell>
          <cell r="BL121">
            <v>5.4699999999999996E-4</v>
          </cell>
          <cell r="BM121">
            <v>5.4699999999999996E-4</v>
          </cell>
          <cell r="BN121">
            <v>5.4699999999999996E-4</v>
          </cell>
          <cell r="BO121">
            <v>5.4000000000000001E-4</v>
          </cell>
          <cell r="BP121">
            <v>5.4000000000000001E-4</v>
          </cell>
          <cell r="BQ121">
            <v>5.4000000000000001E-4</v>
          </cell>
          <cell r="BR121">
            <v>5.4000000000000001E-4</v>
          </cell>
          <cell r="BS121">
            <v>5.4000000000000001E-4</v>
          </cell>
          <cell r="BT121">
            <v>5.3200000000000003E-4</v>
          </cell>
          <cell r="BU121">
            <v>5.3200000000000003E-4</v>
          </cell>
          <cell r="BV121">
            <v>5.3200000000000003E-4</v>
          </cell>
          <cell r="BW121">
            <v>5.3200000000000003E-4</v>
          </cell>
          <cell r="BX121">
            <v>5.3200000000000003E-4</v>
          </cell>
          <cell r="BY121">
            <v>5.2700000000000002E-4</v>
          </cell>
          <cell r="BZ121">
            <v>5.2700000000000002E-4</v>
          </cell>
          <cell r="CA121">
            <v>5.2700000000000002E-4</v>
          </cell>
          <cell r="CB121">
            <v>5.2700000000000002E-4</v>
          </cell>
          <cell r="CC121">
            <v>5.2700000000000002E-4</v>
          </cell>
          <cell r="CD121">
            <v>5.2700000000000002E-4</v>
          </cell>
          <cell r="CE121">
            <v>5.2700000000000002E-4</v>
          </cell>
          <cell r="CF121">
            <v>5.2700000000000002E-4</v>
          </cell>
          <cell r="CG121">
            <v>5.2700000000000002E-4</v>
          </cell>
          <cell r="CH121">
            <v>5.2700000000000002E-4</v>
          </cell>
          <cell r="CI121">
            <v>5.2700000000000002E-4</v>
          </cell>
          <cell r="CJ121">
            <v>5.2700000000000002E-4</v>
          </cell>
          <cell r="CK121">
            <v>5.2700000000000002E-4</v>
          </cell>
          <cell r="CL121">
            <v>5.2700000000000002E-4</v>
          </cell>
          <cell r="CM121">
            <v>5.2700000000000002E-4</v>
          </cell>
          <cell r="CN121">
            <v>5.2700000000000002E-4</v>
          </cell>
          <cell r="CO121">
            <v>5.2700000000000002E-4</v>
          </cell>
          <cell r="CP121">
            <v>5.2700000000000002E-4</v>
          </cell>
          <cell r="CQ121">
            <v>5.2700000000000002E-4</v>
          </cell>
          <cell r="CR121">
            <v>5.2700000000000002E-4</v>
          </cell>
          <cell r="CS121">
            <v>5.2700000000000002E-4</v>
          </cell>
          <cell r="CT121">
            <v>5.2700000000000002E-4</v>
          </cell>
          <cell r="CU121">
            <v>5.2700000000000002E-4</v>
          </cell>
          <cell r="CV121">
            <v>5.2700000000000002E-4</v>
          </cell>
          <cell r="CW121">
            <v>5.2700000000000002E-4</v>
          </cell>
        </row>
        <row r="122">
          <cell r="A122" t="str">
            <v>NAMIBIA</v>
          </cell>
          <cell r="B122" t="e">
            <v>#VALUE!</v>
          </cell>
          <cell r="C122" t="e">
            <v>#VALUE!</v>
          </cell>
          <cell r="D122" t="e">
            <v>#VALUE!</v>
          </cell>
          <cell r="E122" t="e">
            <v>#VALUE!</v>
          </cell>
          <cell r="F122" t="e">
            <v>#VALUE!</v>
          </cell>
          <cell r="G122" t="e">
            <v>#VALUE!</v>
          </cell>
          <cell r="H122" t="e">
            <v>#VALUE!</v>
          </cell>
          <cell r="I122" t="e">
            <v>#VALUE!</v>
          </cell>
          <cell r="J122" t="e">
            <v>#VALUE!</v>
          </cell>
          <cell r="K122" t="e">
            <v>#VALUE!</v>
          </cell>
          <cell r="L122" t="e">
            <v>#VALUE!</v>
          </cell>
          <cell r="M122" t="e">
            <v>#VALUE!</v>
          </cell>
          <cell r="N122" t="e">
            <v>#VALUE!</v>
          </cell>
          <cell r="O122" t="e">
            <v>#VALUE!</v>
          </cell>
          <cell r="P122" t="e">
            <v>#VALUE!</v>
          </cell>
          <cell r="Q122">
            <v>5.7000000000000003E-5</v>
          </cell>
          <cell r="R122">
            <v>5.7000000000000003E-5</v>
          </cell>
          <cell r="S122">
            <v>5.7000000000000003E-5</v>
          </cell>
          <cell r="T122">
            <v>5.7000000000000003E-5</v>
          </cell>
          <cell r="U122">
            <v>5.7000000000000003E-5</v>
          </cell>
          <cell r="V122">
            <v>5.7000000000000003E-5</v>
          </cell>
          <cell r="W122">
            <v>5.7000000000000003E-5</v>
          </cell>
          <cell r="X122">
            <v>5.7000000000000003E-5</v>
          </cell>
          <cell r="Y122">
            <v>5.7000000000000003E-5</v>
          </cell>
          <cell r="Z122">
            <v>5.7000000000000003E-5</v>
          </cell>
          <cell r="AA122">
            <v>5.7000000000000003E-5</v>
          </cell>
          <cell r="AB122">
            <v>5.7000000000000003E-5</v>
          </cell>
          <cell r="AC122">
            <v>5.7000000000000003E-5</v>
          </cell>
          <cell r="AD122">
            <v>5.7000000000000003E-5</v>
          </cell>
          <cell r="AE122">
            <v>5.7000000000000003E-5</v>
          </cell>
          <cell r="AF122">
            <v>5.7000000000000003E-5</v>
          </cell>
          <cell r="AG122">
            <v>5.7000000000000003E-5</v>
          </cell>
          <cell r="AH122">
            <v>5.7000000000000003E-5</v>
          </cell>
          <cell r="AI122">
            <v>5.7000000000000003E-5</v>
          </cell>
          <cell r="AJ122">
            <v>5.7000000000000003E-5</v>
          </cell>
          <cell r="AK122">
            <v>5.7000000000000003E-5</v>
          </cell>
          <cell r="AL122">
            <v>5.7000000000000003E-5</v>
          </cell>
          <cell r="AM122">
            <v>5.7000000000000003E-5</v>
          </cell>
          <cell r="AN122">
            <v>5.7000000000000003E-5</v>
          </cell>
          <cell r="AO122">
            <v>5.7000000000000003E-5</v>
          </cell>
          <cell r="AP122">
            <v>2.7599999999999999E-4</v>
          </cell>
          <cell r="AQ122">
            <v>2.7599999999999999E-4</v>
          </cell>
          <cell r="AR122">
            <v>2.7599999999999999E-4</v>
          </cell>
          <cell r="AS122">
            <v>2.7599999999999999E-4</v>
          </cell>
          <cell r="AT122">
            <v>2.7599999999999999E-4</v>
          </cell>
          <cell r="AU122">
            <v>3.3799999999999998E-4</v>
          </cell>
          <cell r="AV122">
            <v>3.3799999999999998E-4</v>
          </cell>
          <cell r="AW122">
            <v>3.3799999999999998E-4</v>
          </cell>
          <cell r="AX122">
            <v>3.3799999999999998E-4</v>
          </cell>
          <cell r="AY122">
            <v>3.3799999999999998E-4</v>
          </cell>
          <cell r="AZ122">
            <v>3.6900000000000002E-4</v>
          </cell>
          <cell r="BA122">
            <v>3.6900000000000002E-4</v>
          </cell>
          <cell r="BB122">
            <v>3.6900000000000002E-4</v>
          </cell>
          <cell r="BC122">
            <v>3.6900000000000002E-4</v>
          </cell>
          <cell r="BD122">
            <v>3.6900000000000002E-4</v>
          </cell>
          <cell r="BE122">
            <v>3.9100000000000002E-4</v>
          </cell>
          <cell r="BF122">
            <v>3.9100000000000002E-4</v>
          </cell>
          <cell r="BG122">
            <v>3.9100000000000002E-4</v>
          </cell>
          <cell r="BH122">
            <v>3.9100000000000002E-4</v>
          </cell>
          <cell r="BI122">
            <v>3.9100000000000002E-4</v>
          </cell>
          <cell r="BJ122">
            <v>3.9899999999999999E-4</v>
          </cell>
          <cell r="BK122">
            <v>3.9899999999999999E-4</v>
          </cell>
          <cell r="BL122">
            <v>3.9899999999999999E-4</v>
          </cell>
          <cell r="BM122">
            <v>3.9899999999999999E-4</v>
          </cell>
          <cell r="BN122">
            <v>3.9899999999999999E-4</v>
          </cell>
          <cell r="BO122">
            <v>4.44E-4</v>
          </cell>
          <cell r="BP122">
            <v>4.44E-4</v>
          </cell>
          <cell r="BQ122">
            <v>4.44E-4</v>
          </cell>
          <cell r="BR122">
            <v>4.44E-4</v>
          </cell>
          <cell r="BS122">
            <v>4.44E-4</v>
          </cell>
          <cell r="BT122">
            <v>5.6599999999999999E-4</v>
          </cell>
          <cell r="BU122">
            <v>5.6599999999999999E-4</v>
          </cell>
          <cell r="BV122">
            <v>5.6599999999999999E-4</v>
          </cell>
          <cell r="BW122">
            <v>5.6599999999999999E-4</v>
          </cell>
          <cell r="BX122">
            <v>5.6599999999999999E-4</v>
          </cell>
          <cell r="BY122">
            <v>7.1000000000000002E-4</v>
          </cell>
          <cell r="BZ122">
            <v>7.1000000000000002E-4</v>
          </cell>
          <cell r="CA122">
            <v>7.1000000000000002E-4</v>
          </cell>
          <cell r="CB122">
            <v>7.1000000000000002E-4</v>
          </cell>
          <cell r="CC122">
            <v>7.1000000000000002E-4</v>
          </cell>
          <cell r="CD122">
            <v>7.1000000000000002E-4</v>
          </cell>
          <cell r="CE122">
            <v>7.1000000000000002E-4</v>
          </cell>
          <cell r="CF122">
            <v>7.1000000000000002E-4</v>
          </cell>
          <cell r="CG122">
            <v>7.1000000000000002E-4</v>
          </cell>
          <cell r="CH122">
            <v>7.1000000000000002E-4</v>
          </cell>
          <cell r="CI122">
            <v>7.1000000000000002E-4</v>
          </cell>
          <cell r="CJ122">
            <v>7.1000000000000002E-4</v>
          </cell>
          <cell r="CK122">
            <v>7.1000000000000002E-4</v>
          </cell>
          <cell r="CL122">
            <v>7.1000000000000002E-4</v>
          </cell>
          <cell r="CM122">
            <v>7.1000000000000002E-4</v>
          </cell>
          <cell r="CN122">
            <v>7.1000000000000002E-4</v>
          </cell>
          <cell r="CO122">
            <v>7.1000000000000002E-4</v>
          </cell>
          <cell r="CP122">
            <v>7.1000000000000002E-4</v>
          </cell>
          <cell r="CQ122">
            <v>7.1000000000000002E-4</v>
          </cell>
          <cell r="CR122">
            <v>7.1000000000000002E-4</v>
          </cell>
          <cell r="CS122">
            <v>7.1000000000000002E-4</v>
          </cell>
          <cell r="CT122">
            <v>7.1000000000000002E-4</v>
          </cell>
          <cell r="CU122">
            <v>7.1000000000000002E-4</v>
          </cell>
          <cell r="CV122">
            <v>7.1000000000000002E-4</v>
          </cell>
          <cell r="CW122">
            <v>7.1000000000000002E-4</v>
          </cell>
        </row>
        <row r="123">
          <cell r="A123" t="str">
            <v>NAURU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7.2000000000000002E-5</v>
          </cell>
          <cell r="R123">
            <v>7.2000000000000002E-5</v>
          </cell>
          <cell r="S123">
            <v>7.2000000000000002E-5</v>
          </cell>
          <cell r="T123">
            <v>7.2000000000000002E-5</v>
          </cell>
          <cell r="U123">
            <v>7.2000000000000002E-5</v>
          </cell>
          <cell r="V123">
            <v>7.2000000000000002E-5</v>
          </cell>
          <cell r="W123">
            <v>7.2000000000000002E-5</v>
          </cell>
          <cell r="X123">
            <v>7.2000000000000002E-5</v>
          </cell>
          <cell r="Y123">
            <v>7.2000000000000002E-5</v>
          </cell>
          <cell r="Z123">
            <v>7.2000000000000002E-5</v>
          </cell>
          <cell r="AA123">
            <v>7.2000000000000002E-5</v>
          </cell>
          <cell r="AB123">
            <v>7.2000000000000002E-5</v>
          </cell>
          <cell r="AC123">
            <v>7.2000000000000002E-5</v>
          </cell>
          <cell r="AD123">
            <v>7.2000000000000002E-5</v>
          </cell>
          <cell r="AE123">
            <v>7.2000000000000002E-5</v>
          </cell>
          <cell r="AF123">
            <v>7.2000000000000002E-5</v>
          </cell>
          <cell r="AG123">
            <v>7.2000000000000002E-5</v>
          </cell>
          <cell r="AH123">
            <v>7.2000000000000002E-5</v>
          </cell>
          <cell r="AI123">
            <v>7.2000000000000002E-5</v>
          </cell>
          <cell r="AJ123">
            <v>7.2000000000000002E-5</v>
          </cell>
          <cell r="AK123">
            <v>7.2000000000000002E-5</v>
          </cell>
          <cell r="AL123">
            <v>7.2000000000000002E-5</v>
          </cell>
          <cell r="AM123">
            <v>7.2000000000000002E-5</v>
          </cell>
          <cell r="AN123">
            <v>7.2000000000000002E-5</v>
          </cell>
          <cell r="AO123">
            <v>7.2000000000000002E-5</v>
          </cell>
          <cell r="AP123">
            <v>1.9000000000000001E-4</v>
          </cell>
          <cell r="AQ123">
            <v>1.9000000000000001E-4</v>
          </cell>
          <cell r="AR123">
            <v>1.9000000000000001E-4</v>
          </cell>
          <cell r="AS123">
            <v>1.9000000000000001E-4</v>
          </cell>
          <cell r="AT123">
            <v>1.9000000000000001E-4</v>
          </cell>
          <cell r="AU123">
            <v>2.02E-4</v>
          </cell>
          <cell r="AV123">
            <v>2.02E-4</v>
          </cell>
          <cell r="AW123">
            <v>2.02E-4</v>
          </cell>
          <cell r="AX123">
            <v>2.02E-4</v>
          </cell>
          <cell r="AY123">
            <v>2.02E-4</v>
          </cell>
          <cell r="AZ123">
            <v>2.0100000000000001E-4</v>
          </cell>
          <cell r="BA123">
            <v>2.0100000000000001E-4</v>
          </cell>
          <cell r="BB123">
            <v>2.0100000000000001E-4</v>
          </cell>
          <cell r="BC123">
            <v>2.0100000000000001E-4</v>
          </cell>
          <cell r="BD123">
            <v>2.0100000000000001E-4</v>
          </cell>
          <cell r="BE123">
            <v>1.8200000000000001E-4</v>
          </cell>
          <cell r="BF123">
            <v>1.8200000000000001E-4</v>
          </cell>
          <cell r="BG123">
            <v>1.8200000000000001E-4</v>
          </cell>
          <cell r="BH123">
            <v>1.8200000000000001E-4</v>
          </cell>
          <cell r="BI123">
            <v>1.8200000000000001E-4</v>
          </cell>
          <cell r="BJ123">
            <v>1.6000000000000001E-4</v>
          </cell>
          <cell r="BK123">
            <v>1.6000000000000001E-4</v>
          </cell>
          <cell r="BL123">
            <v>1.6000000000000001E-4</v>
          </cell>
          <cell r="BM123">
            <v>1.6000000000000001E-4</v>
          </cell>
          <cell r="BN123">
            <v>1.6000000000000001E-4</v>
          </cell>
          <cell r="BO123">
            <v>1.5100000000000001E-4</v>
          </cell>
          <cell r="BP123">
            <v>1.5100000000000001E-4</v>
          </cell>
          <cell r="BQ123">
            <v>1.5100000000000001E-4</v>
          </cell>
          <cell r="BR123">
            <v>1.5100000000000001E-4</v>
          </cell>
          <cell r="BS123">
            <v>1.5100000000000001E-4</v>
          </cell>
          <cell r="BT123">
            <v>1.45E-4</v>
          </cell>
          <cell r="BU123">
            <v>1.45E-4</v>
          </cell>
          <cell r="BV123">
            <v>1.45E-4</v>
          </cell>
          <cell r="BW123">
            <v>1.45E-4</v>
          </cell>
          <cell r="BX123">
            <v>1.45E-4</v>
          </cell>
          <cell r="BY123">
            <v>1.5300000000000001E-4</v>
          </cell>
          <cell r="BZ123">
            <v>1.5300000000000001E-4</v>
          </cell>
          <cell r="CA123">
            <v>1.5300000000000001E-4</v>
          </cell>
          <cell r="CB123">
            <v>1.5300000000000001E-4</v>
          </cell>
          <cell r="CC123">
            <v>1.5300000000000001E-4</v>
          </cell>
          <cell r="CD123">
            <v>1.5300000000000001E-4</v>
          </cell>
          <cell r="CE123">
            <v>1.5300000000000001E-4</v>
          </cell>
          <cell r="CF123">
            <v>1.5300000000000001E-4</v>
          </cell>
          <cell r="CG123">
            <v>1.5300000000000001E-4</v>
          </cell>
          <cell r="CH123">
            <v>1.5300000000000001E-4</v>
          </cell>
          <cell r="CI123">
            <v>1.5300000000000001E-4</v>
          </cell>
          <cell r="CJ123">
            <v>1.5300000000000001E-4</v>
          </cell>
          <cell r="CK123">
            <v>1.5300000000000001E-4</v>
          </cell>
          <cell r="CL123">
            <v>1.5300000000000001E-4</v>
          </cell>
          <cell r="CM123">
            <v>1.5300000000000001E-4</v>
          </cell>
          <cell r="CN123">
            <v>1.5300000000000001E-4</v>
          </cell>
          <cell r="CO123">
            <v>1.5300000000000001E-4</v>
          </cell>
          <cell r="CP123">
            <v>1.5300000000000001E-4</v>
          </cell>
          <cell r="CQ123">
            <v>1.5300000000000001E-4</v>
          </cell>
          <cell r="CR123">
            <v>1.5300000000000001E-4</v>
          </cell>
          <cell r="CS123">
            <v>1.5300000000000001E-4</v>
          </cell>
          <cell r="CT123">
            <v>1.5300000000000001E-4</v>
          </cell>
          <cell r="CU123">
            <v>1.5300000000000001E-4</v>
          </cell>
          <cell r="CV123">
            <v>1.5300000000000001E-4</v>
          </cell>
          <cell r="CW123">
            <v>1.5300000000000001E-4</v>
          </cell>
        </row>
        <row r="124">
          <cell r="A124" t="str">
            <v>NEPAL</v>
          </cell>
          <cell r="B124" t="e">
            <v>#VALUE!</v>
          </cell>
          <cell r="C124" t="e">
            <v>#VALUE!</v>
          </cell>
          <cell r="D124" t="e">
            <v>#VALUE!</v>
          </cell>
          <cell r="E124" t="e">
            <v>#VALUE!</v>
          </cell>
          <cell r="F124" t="e">
            <v>#VALUE!</v>
          </cell>
          <cell r="G124" t="e">
            <v>#VALUE!</v>
          </cell>
          <cell r="H124" t="e">
            <v>#VALUE!</v>
          </cell>
          <cell r="I124" t="e">
            <v>#VALUE!</v>
          </cell>
          <cell r="J124" t="e">
            <v>#VALUE!</v>
          </cell>
          <cell r="K124" t="e">
            <v>#VALUE!</v>
          </cell>
          <cell r="L124" t="e">
            <v>#VALUE!</v>
          </cell>
          <cell r="M124" t="e">
            <v>#VALUE!</v>
          </cell>
          <cell r="N124" t="e">
            <v>#VALUE!</v>
          </cell>
          <cell r="O124" t="e">
            <v>#VALUE!</v>
          </cell>
          <cell r="P124" t="e">
            <v>#VALUE!</v>
          </cell>
          <cell r="Q124">
            <v>5.8999999999999998E-5</v>
          </cell>
          <cell r="R124">
            <v>5.8999999999999998E-5</v>
          </cell>
          <cell r="S124">
            <v>5.8999999999999998E-5</v>
          </cell>
          <cell r="T124">
            <v>5.8999999999999998E-5</v>
          </cell>
          <cell r="U124">
            <v>5.8999999999999998E-5</v>
          </cell>
          <cell r="V124">
            <v>5.8999999999999998E-5</v>
          </cell>
          <cell r="W124">
            <v>5.8999999999999998E-5</v>
          </cell>
          <cell r="X124">
            <v>5.8999999999999998E-5</v>
          </cell>
          <cell r="Y124">
            <v>5.8999999999999998E-5</v>
          </cell>
          <cell r="Z124">
            <v>5.8999999999999998E-5</v>
          </cell>
          <cell r="AA124">
            <v>5.8999999999999998E-5</v>
          </cell>
          <cell r="AB124">
            <v>5.8999999999999998E-5</v>
          </cell>
          <cell r="AC124">
            <v>5.8999999999999998E-5</v>
          </cell>
          <cell r="AD124">
            <v>5.8999999999999998E-5</v>
          </cell>
          <cell r="AE124">
            <v>5.8999999999999998E-5</v>
          </cell>
          <cell r="AF124">
            <v>5.8999999999999998E-5</v>
          </cell>
          <cell r="AG124">
            <v>5.8999999999999998E-5</v>
          </cell>
          <cell r="AH124">
            <v>5.8999999999999998E-5</v>
          </cell>
          <cell r="AI124">
            <v>5.8999999999999998E-5</v>
          </cell>
          <cell r="AJ124">
            <v>5.8999999999999998E-5</v>
          </cell>
          <cell r="AK124">
            <v>5.8999999999999998E-5</v>
          </cell>
          <cell r="AL124">
            <v>5.8999999999999998E-5</v>
          </cell>
          <cell r="AM124">
            <v>5.8999999999999998E-5</v>
          </cell>
          <cell r="AN124">
            <v>5.8999999999999998E-5</v>
          </cell>
          <cell r="AO124">
            <v>5.8999999999999998E-5</v>
          </cell>
          <cell r="AP124">
            <v>3.6600000000000001E-4</v>
          </cell>
          <cell r="AQ124">
            <v>3.6600000000000001E-4</v>
          </cell>
          <cell r="AR124">
            <v>3.6600000000000001E-4</v>
          </cell>
          <cell r="AS124">
            <v>3.6600000000000001E-4</v>
          </cell>
          <cell r="AT124">
            <v>3.6600000000000001E-4</v>
          </cell>
          <cell r="AU124">
            <v>5.3300000000000005E-4</v>
          </cell>
          <cell r="AV124">
            <v>5.3300000000000005E-4</v>
          </cell>
          <cell r="AW124">
            <v>5.3300000000000005E-4</v>
          </cell>
          <cell r="AX124">
            <v>5.3300000000000005E-4</v>
          </cell>
          <cell r="AY124">
            <v>5.3300000000000005E-4</v>
          </cell>
          <cell r="AZ124">
            <v>7.4600000000000003E-4</v>
          </cell>
          <cell r="BA124">
            <v>7.4600000000000003E-4</v>
          </cell>
          <cell r="BB124">
            <v>7.4600000000000003E-4</v>
          </cell>
          <cell r="BC124">
            <v>7.4600000000000003E-4</v>
          </cell>
          <cell r="BD124">
            <v>7.4600000000000003E-4</v>
          </cell>
          <cell r="BE124">
            <v>6.3900000000000003E-4</v>
          </cell>
          <cell r="BF124">
            <v>6.3900000000000003E-4</v>
          </cell>
          <cell r="BG124">
            <v>6.3900000000000003E-4</v>
          </cell>
          <cell r="BH124">
            <v>6.3900000000000003E-4</v>
          </cell>
          <cell r="BI124">
            <v>6.3900000000000003E-4</v>
          </cell>
          <cell r="BJ124">
            <v>6.8499999999999995E-4</v>
          </cell>
          <cell r="BK124">
            <v>6.8499999999999995E-4</v>
          </cell>
          <cell r="BL124">
            <v>6.8499999999999995E-4</v>
          </cell>
          <cell r="BM124">
            <v>6.8499999999999995E-4</v>
          </cell>
          <cell r="BN124">
            <v>6.8499999999999995E-4</v>
          </cell>
          <cell r="BO124">
            <v>4.57E-4</v>
          </cell>
          <cell r="BP124">
            <v>4.57E-4</v>
          </cell>
          <cell r="BQ124">
            <v>4.57E-4</v>
          </cell>
          <cell r="BR124">
            <v>4.57E-4</v>
          </cell>
          <cell r="BS124">
            <v>4.57E-4</v>
          </cell>
          <cell r="BT124">
            <v>3.2899999999999997E-4</v>
          </cell>
          <cell r="BU124">
            <v>3.2899999999999997E-4</v>
          </cell>
          <cell r="BV124">
            <v>3.2899999999999997E-4</v>
          </cell>
          <cell r="BW124">
            <v>3.2899999999999997E-4</v>
          </cell>
          <cell r="BX124">
            <v>3.2899999999999997E-4</v>
          </cell>
          <cell r="BY124">
            <v>1.73E-4</v>
          </cell>
          <cell r="BZ124">
            <v>1.73E-4</v>
          </cell>
          <cell r="CA124">
            <v>1.73E-4</v>
          </cell>
          <cell r="CB124">
            <v>1.73E-4</v>
          </cell>
          <cell r="CC124">
            <v>1.73E-4</v>
          </cell>
          <cell r="CD124">
            <v>1.73E-4</v>
          </cell>
          <cell r="CE124">
            <v>1.73E-4</v>
          </cell>
          <cell r="CF124">
            <v>1.73E-4</v>
          </cell>
          <cell r="CG124">
            <v>1.73E-4</v>
          </cell>
          <cell r="CH124">
            <v>1.73E-4</v>
          </cell>
          <cell r="CI124">
            <v>1.73E-4</v>
          </cell>
          <cell r="CJ124">
            <v>1.73E-4</v>
          </cell>
          <cell r="CK124">
            <v>1.73E-4</v>
          </cell>
          <cell r="CL124">
            <v>1.73E-4</v>
          </cell>
          <cell r="CM124">
            <v>1.73E-4</v>
          </cell>
          <cell r="CN124">
            <v>1.73E-4</v>
          </cell>
          <cell r="CO124">
            <v>1.73E-4</v>
          </cell>
          <cell r="CP124">
            <v>1.73E-4</v>
          </cell>
          <cell r="CQ124">
            <v>1.73E-4</v>
          </cell>
          <cell r="CR124">
            <v>1.73E-4</v>
          </cell>
          <cell r="CS124">
            <v>1.73E-4</v>
          </cell>
          <cell r="CT124">
            <v>1.73E-4</v>
          </cell>
          <cell r="CU124">
            <v>1.73E-4</v>
          </cell>
          <cell r="CV124">
            <v>1.73E-4</v>
          </cell>
          <cell r="CW124">
            <v>1.73E-4</v>
          </cell>
        </row>
        <row r="125">
          <cell r="A125" t="str">
            <v>NETHERLANDS</v>
          </cell>
          <cell r="B125" t="e">
            <v>#VALUE!</v>
          </cell>
          <cell r="C125" t="e">
            <v>#VALUE!</v>
          </cell>
          <cell r="D125" t="e">
            <v>#VALUE!</v>
          </cell>
          <cell r="E125" t="e">
            <v>#VALUE!</v>
          </cell>
          <cell r="F125" t="e">
            <v>#VALUE!</v>
          </cell>
          <cell r="G125" t="e">
            <v>#VALUE!</v>
          </cell>
          <cell r="H125" t="e">
            <v>#VALUE!</v>
          </cell>
          <cell r="I125" t="e">
            <v>#VALUE!</v>
          </cell>
          <cell r="J125" t="e">
            <v>#VALUE!</v>
          </cell>
          <cell r="K125" t="e">
            <v>#VALUE!</v>
          </cell>
          <cell r="L125" t="e">
            <v>#VALUE!</v>
          </cell>
          <cell r="M125" t="e">
            <v>#VALUE!</v>
          </cell>
          <cell r="N125" t="e">
            <v>#VALUE!</v>
          </cell>
          <cell r="O125" t="e">
            <v>#VALUE!</v>
          </cell>
          <cell r="P125" t="e">
            <v>#VALUE!</v>
          </cell>
          <cell r="Q125">
            <v>7.3999999999999996E-5</v>
          </cell>
          <cell r="R125">
            <v>7.3999999999999996E-5</v>
          </cell>
          <cell r="S125">
            <v>7.3999999999999996E-5</v>
          </cell>
          <cell r="T125">
            <v>7.3999999999999996E-5</v>
          </cell>
          <cell r="U125">
            <v>7.3999999999999996E-5</v>
          </cell>
          <cell r="V125">
            <v>7.3999999999999996E-5</v>
          </cell>
          <cell r="W125">
            <v>7.3999999999999996E-5</v>
          </cell>
          <cell r="X125">
            <v>7.3999999999999996E-5</v>
          </cell>
          <cell r="Y125">
            <v>7.3999999999999996E-5</v>
          </cell>
          <cell r="Z125">
            <v>7.3999999999999996E-5</v>
          </cell>
          <cell r="AA125">
            <v>7.3999999999999996E-5</v>
          </cell>
          <cell r="AB125">
            <v>7.3999999999999996E-5</v>
          </cell>
          <cell r="AC125">
            <v>7.3999999999999996E-5</v>
          </cell>
          <cell r="AD125">
            <v>7.3999999999999996E-5</v>
          </cell>
          <cell r="AE125">
            <v>7.3999999999999996E-5</v>
          </cell>
          <cell r="AF125">
            <v>7.3999999999999996E-5</v>
          </cell>
          <cell r="AG125">
            <v>7.3999999999999996E-5</v>
          </cell>
          <cell r="AH125">
            <v>7.3999999999999996E-5</v>
          </cell>
          <cell r="AI125">
            <v>7.3999999999999996E-5</v>
          </cell>
          <cell r="AJ125">
            <v>7.3999999999999996E-5</v>
          </cell>
          <cell r="AK125">
            <v>7.3999999999999996E-5</v>
          </cell>
          <cell r="AL125">
            <v>7.3999999999999996E-5</v>
          </cell>
          <cell r="AM125">
            <v>7.3999999999999996E-5</v>
          </cell>
          <cell r="AN125">
            <v>7.3999999999999996E-5</v>
          </cell>
          <cell r="AO125">
            <v>7.3999999999999996E-5</v>
          </cell>
          <cell r="AP125">
            <v>1.5699999999999999E-4</v>
          </cell>
          <cell r="AQ125">
            <v>1.5699999999999999E-4</v>
          </cell>
          <cell r="AR125">
            <v>1.5699999999999999E-4</v>
          </cell>
          <cell r="AS125">
            <v>1.5699999999999999E-4</v>
          </cell>
          <cell r="AT125">
            <v>1.5699999999999999E-4</v>
          </cell>
          <cell r="AU125">
            <v>1.44E-4</v>
          </cell>
          <cell r="AV125">
            <v>1.44E-4</v>
          </cell>
          <cell r="AW125">
            <v>1.44E-4</v>
          </cell>
          <cell r="AX125">
            <v>1.44E-4</v>
          </cell>
          <cell r="AY125">
            <v>1.44E-4</v>
          </cell>
          <cell r="AZ125">
            <v>1.25E-4</v>
          </cell>
          <cell r="BA125">
            <v>1.25E-4</v>
          </cell>
          <cell r="BB125">
            <v>1.25E-4</v>
          </cell>
          <cell r="BC125">
            <v>1.25E-4</v>
          </cell>
          <cell r="BD125">
            <v>1.25E-4</v>
          </cell>
          <cell r="BE125">
            <v>1.13E-4</v>
          </cell>
          <cell r="BF125">
            <v>1.13E-4</v>
          </cell>
          <cell r="BG125">
            <v>1.13E-4</v>
          </cell>
          <cell r="BH125">
            <v>1.13E-4</v>
          </cell>
          <cell r="BI125">
            <v>1.13E-4</v>
          </cell>
          <cell r="BJ125">
            <v>1.05E-4</v>
          </cell>
          <cell r="BK125">
            <v>1.05E-4</v>
          </cell>
          <cell r="BL125">
            <v>1.05E-4</v>
          </cell>
          <cell r="BM125">
            <v>1.05E-4</v>
          </cell>
          <cell r="BN125">
            <v>1.05E-4</v>
          </cell>
          <cell r="BO125">
            <v>1.05E-4</v>
          </cell>
          <cell r="BP125">
            <v>1.05E-4</v>
          </cell>
          <cell r="BQ125">
            <v>1.05E-4</v>
          </cell>
          <cell r="BR125">
            <v>1.05E-4</v>
          </cell>
          <cell r="BS125">
            <v>1.05E-4</v>
          </cell>
          <cell r="BT125">
            <v>1.1E-4</v>
          </cell>
          <cell r="BU125">
            <v>1.1E-4</v>
          </cell>
          <cell r="BV125">
            <v>1.1E-4</v>
          </cell>
          <cell r="BW125">
            <v>1.1E-4</v>
          </cell>
          <cell r="BX125">
            <v>1.1E-4</v>
          </cell>
          <cell r="BY125">
            <v>1.2799999999999999E-4</v>
          </cell>
          <cell r="BZ125">
            <v>1.2799999999999999E-4</v>
          </cell>
          <cell r="CA125">
            <v>1.2799999999999999E-4</v>
          </cell>
          <cell r="CB125">
            <v>1.2799999999999999E-4</v>
          </cell>
          <cell r="CC125">
            <v>1.2799999999999999E-4</v>
          </cell>
          <cell r="CD125">
            <v>1.2799999999999999E-4</v>
          </cell>
          <cell r="CE125">
            <v>1.2799999999999999E-4</v>
          </cell>
          <cell r="CF125">
            <v>1.2799999999999999E-4</v>
          </cell>
          <cell r="CG125">
            <v>1.2799999999999999E-4</v>
          </cell>
          <cell r="CH125">
            <v>1.2799999999999999E-4</v>
          </cell>
          <cell r="CI125">
            <v>1.2799999999999999E-4</v>
          </cell>
          <cell r="CJ125">
            <v>1.2799999999999999E-4</v>
          </cell>
          <cell r="CK125">
            <v>1.2799999999999999E-4</v>
          </cell>
          <cell r="CL125">
            <v>1.2799999999999999E-4</v>
          </cell>
          <cell r="CM125">
            <v>1.2799999999999999E-4</v>
          </cell>
          <cell r="CN125">
            <v>1.2799999999999999E-4</v>
          </cell>
          <cell r="CO125">
            <v>1.2799999999999999E-4</v>
          </cell>
          <cell r="CP125">
            <v>1.2799999999999999E-4</v>
          </cell>
          <cell r="CQ125">
            <v>1.2799999999999999E-4</v>
          </cell>
          <cell r="CR125">
            <v>1.2799999999999999E-4</v>
          </cell>
          <cell r="CS125">
            <v>1.2799999999999999E-4</v>
          </cell>
          <cell r="CT125">
            <v>1.2799999999999999E-4</v>
          </cell>
          <cell r="CU125">
            <v>1.2799999999999999E-4</v>
          </cell>
          <cell r="CV125">
            <v>1.2799999999999999E-4</v>
          </cell>
          <cell r="CW125">
            <v>1.2799999999999999E-4</v>
          </cell>
        </row>
        <row r="126">
          <cell r="A126" t="str">
            <v>NEW ZEALAND</v>
          </cell>
          <cell r="B126" t="e">
            <v>#VALUE!</v>
          </cell>
          <cell r="C126" t="e">
            <v>#VALUE!</v>
          </cell>
          <cell r="D126" t="e">
            <v>#VALUE!</v>
          </cell>
          <cell r="E126" t="e">
            <v>#VALUE!</v>
          </cell>
          <cell r="F126" t="e">
            <v>#VALUE!</v>
          </cell>
          <cell r="G126" t="e">
            <v>#VALUE!</v>
          </cell>
          <cell r="H126" t="e">
            <v>#VALUE!</v>
          </cell>
          <cell r="I126" t="e">
            <v>#VALUE!</v>
          </cell>
          <cell r="J126" t="e">
            <v>#VALUE!</v>
          </cell>
          <cell r="K126" t="e">
            <v>#VALUE!</v>
          </cell>
          <cell r="L126" t="e">
            <v>#VALUE!</v>
          </cell>
          <cell r="M126" t="e">
            <v>#VALUE!</v>
          </cell>
          <cell r="N126" t="e">
            <v>#VALUE!</v>
          </cell>
          <cell r="O126" t="e">
            <v>#VALUE!</v>
          </cell>
          <cell r="P126" t="e">
            <v>#VALUE!</v>
          </cell>
          <cell r="Q126">
            <v>6.7000000000000002E-5</v>
          </cell>
          <cell r="R126">
            <v>6.7000000000000002E-5</v>
          </cell>
          <cell r="S126">
            <v>6.7000000000000002E-5</v>
          </cell>
          <cell r="T126">
            <v>6.7000000000000002E-5</v>
          </cell>
          <cell r="U126">
            <v>6.7000000000000002E-5</v>
          </cell>
          <cell r="V126">
            <v>6.7000000000000002E-5</v>
          </cell>
          <cell r="W126">
            <v>6.7000000000000002E-5</v>
          </cell>
          <cell r="X126">
            <v>6.7000000000000002E-5</v>
          </cell>
          <cell r="Y126">
            <v>6.7000000000000002E-5</v>
          </cell>
          <cell r="Z126">
            <v>6.7000000000000002E-5</v>
          </cell>
          <cell r="AA126">
            <v>6.7000000000000002E-5</v>
          </cell>
          <cell r="AB126">
            <v>6.7000000000000002E-5</v>
          </cell>
          <cell r="AC126">
            <v>6.7000000000000002E-5</v>
          </cell>
          <cell r="AD126">
            <v>6.7000000000000002E-5</v>
          </cell>
          <cell r="AE126">
            <v>6.7000000000000002E-5</v>
          </cell>
          <cell r="AF126">
            <v>6.7000000000000002E-5</v>
          </cell>
          <cell r="AG126">
            <v>6.7000000000000002E-5</v>
          </cell>
          <cell r="AH126">
            <v>6.7000000000000002E-5</v>
          </cell>
          <cell r="AI126">
            <v>6.7000000000000002E-5</v>
          </cell>
          <cell r="AJ126">
            <v>6.7000000000000002E-5</v>
          </cell>
          <cell r="AK126">
            <v>6.7000000000000002E-5</v>
          </cell>
          <cell r="AL126">
            <v>6.7000000000000002E-5</v>
          </cell>
          <cell r="AM126">
            <v>6.7000000000000002E-5</v>
          </cell>
          <cell r="AN126">
            <v>6.7000000000000002E-5</v>
          </cell>
          <cell r="AO126">
            <v>6.7000000000000002E-5</v>
          </cell>
          <cell r="AP126">
            <v>1.11E-4</v>
          </cell>
          <cell r="AQ126">
            <v>1.11E-4</v>
          </cell>
          <cell r="AR126">
            <v>1.11E-4</v>
          </cell>
          <cell r="AS126">
            <v>1.11E-4</v>
          </cell>
          <cell r="AT126">
            <v>1.11E-4</v>
          </cell>
          <cell r="AU126">
            <v>9.6000000000000002E-5</v>
          </cell>
          <cell r="AV126">
            <v>9.6000000000000002E-5</v>
          </cell>
          <cell r="AW126">
            <v>9.6000000000000002E-5</v>
          </cell>
          <cell r="AX126">
            <v>9.6000000000000002E-5</v>
          </cell>
          <cell r="AY126">
            <v>9.6000000000000002E-5</v>
          </cell>
          <cell r="AZ126">
            <v>7.7000000000000001E-5</v>
          </cell>
          <cell r="BA126">
            <v>7.7000000000000001E-5</v>
          </cell>
          <cell r="BB126">
            <v>7.7000000000000001E-5</v>
          </cell>
          <cell r="BC126">
            <v>7.7000000000000001E-5</v>
          </cell>
          <cell r="BD126">
            <v>7.7000000000000001E-5</v>
          </cell>
          <cell r="BE126">
            <v>7.4999999999999993E-5</v>
          </cell>
          <cell r="BF126">
            <v>7.4999999999999993E-5</v>
          </cell>
          <cell r="BG126">
            <v>7.4999999999999993E-5</v>
          </cell>
          <cell r="BH126">
            <v>7.4999999999999993E-5</v>
          </cell>
          <cell r="BI126">
            <v>7.4999999999999993E-5</v>
          </cell>
          <cell r="BJ126">
            <v>8.2000000000000001E-5</v>
          </cell>
          <cell r="BK126">
            <v>8.2000000000000001E-5</v>
          </cell>
          <cell r="BL126">
            <v>8.2000000000000001E-5</v>
          </cell>
          <cell r="BM126">
            <v>8.2000000000000001E-5</v>
          </cell>
          <cell r="BN126">
            <v>8.2000000000000001E-5</v>
          </cell>
          <cell r="BO126">
            <v>8.1000000000000004E-5</v>
          </cell>
          <cell r="BP126">
            <v>8.1000000000000004E-5</v>
          </cell>
          <cell r="BQ126">
            <v>8.1000000000000004E-5</v>
          </cell>
          <cell r="BR126">
            <v>8.1000000000000004E-5</v>
          </cell>
          <cell r="BS126">
            <v>8.1000000000000004E-5</v>
          </cell>
          <cell r="BT126">
            <v>7.7999999999999999E-5</v>
          </cell>
          <cell r="BU126">
            <v>7.7999999999999999E-5</v>
          </cell>
          <cell r="BV126">
            <v>7.7999999999999999E-5</v>
          </cell>
          <cell r="BW126">
            <v>7.7999999999999999E-5</v>
          </cell>
          <cell r="BX126">
            <v>7.7999999999999999E-5</v>
          </cell>
          <cell r="BY126">
            <v>9.1000000000000003E-5</v>
          </cell>
          <cell r="BZ126">
            <v>9.1000000000000003E-5</v>
          </cell>
          <cell r="CA126">
            <v>9.1000000000000003E-5</v>
          </cell>
          <cell r="CB126">
            <v>9.1000000000000003E-5</v>
          </cell>
          <cell r="CC126">
            <v>9.1000000000000003E-5</v>
          </cell>
          <cell r="CD126">
            <v>9.1000000000000003E-5</v>
          </cell>
          <cell r="CE126">
            <v>9.1000000000000003E-5</v>
          </cell>
          <cell r="CF126">
            <v>9.1000000000000003E-5</v>
          </cell>
          <cell r="CG126">
            <v>9.1000000000000003E-5</v>
          </cell>
          <cell r="CH126">
            <v>9.1000000000000003E-5</v>
          </cell>
          <cell r="CI126">
            <v>9.1000000000000003E-5</v>
          </cell>
          <cell r="CJ126">
            <v>9.1000000000000003E-5</v>
          </cell>
          <cell r="CK126">
            <v>9.1000000000000003E-5</v>
          </cell>
          <cell r="CL126">
            <v>9.1000000000000003E-5</v>
          </cell>
          <cell r="CM126">
            <v>9.1000000000000003E-5</v>
          </cell>
          <cell r="CN126">
            <v>9.1000000000000003E-5</v>
          </cell>
          <cell r="CO126">
            <v>9.1000000000000003E-5</v>
          </cell>
          <cell r="CP126">
            <v>9.1000000000000003E-5</v>
          </cell>
          <cell r="CQ126">
            <v>9.1000000000000003E-5</v>
          </cell>
          <cell r="CR126">
            <v>9.1000000000000003E-5</v>
          </cell>
          <cell r="CS126">
            <v>9.1000000000000003E-5</v>
          </cell>
          <cell r="CT126">
            <v>9.1000000000000003E-5</v>
          </cell>
          <cell r="CU126">
            <v>9.1000000000000003E-5</v>
          </cell>
          <cell r="CV126">
            <v>9.1000000000000003E-5</v>
          </cell>
          <cell r="CW126">
            <v>9.1000000000000003E-5</v>
          </cell>
        </row>
        <row r="127">
          <cell r="A127" t="str">
            <v>NICARAGUA</v>
          </cell>
          <cell r="B127" t="e">
            <v>#VALUE!</v>
          </cell>
          <cell r="C127" t="e">
            <v>#VALUE!</v>
          </cell>
          <cell r="D127" t="e">
            <v>#VALUE!</v>
          </cell>
          <cell r="E127" t="e">
            <v>#VALUE!</v>
          </cell>
          <cell r="F127" t="e">
            <v>#VALUE!</v>
          </cell>
          <cell r="G127" t="e">
            <v>#VALUE!</v>
          </cell>
          <cell r="H127" t="e">
            <v>#VALUE!</v>
          </cell>
          <cell r="I127" t="e">
            <v>#VALUE!</v>
          </cell>
          <cell r="J127" t="e">
            <v>#VALUE!</v>
          </cell>
          <cell r="K127" t="e">
            <v>#VALUE!</v>
          </cell>
          <cell r="L127" t="e">
            <v>#VALUE!</v>
          </cell>
          <cell r="M127" t="e">
            <v>#VALUE!</v>
          </cell>
          <cell r="N127" t="e">
            <v>#VALUE!</v>
          </cell>
          <cell r="O127" t="e">
            <v>#VALUE!</v>
          </cell>
          <cell r="P127" t="e">
            <v>#VALUE!</v>
          </cell>
          <cell r="Q127">
            <v>2.63E-4</v>
          </cell>
          <cell r="R127">
            <v>2.63E-4</v>
          </cell>
          <cell r="S127">
            <v>2.63E-4</v>
          </cell>
          <cell r="T127">
            <v>2.63E-4</v>
          </cell>
          <cell r="U127">
            <v>2.63E-4</v>
          </cell>
          <cell r="V127">
            <v>2.63E-4</v>
          </cell>
          <cell r="W127">
            <v>2.63E-4</v>
          </cell>
          <cell r="X127">
            <v>2.63E-4</v>
          </cell>
          <cell r="Y127">
            <v>2.63E-4</v>
          </cell>
          <cell r="Z127">
            <v>2.63E-4</v>
          </cell>
          <cell r="AA127">
            <v>2.63E-4</v>
          </cell>
          <cell r="AB127">
            <v>2.63E-4</v>
          </cell>
          <cell r="AC127">
            <v>2.63E-4</v>
          </cell>
          <cell r="AD127">
            <v>2.63E-4</v>
          </cell>
          <cell r="AE127">
            <v>2.63E-4</v>
          </cell>
          <cell r="AF127">
            <v>2.63E-4</v>
          </cell>
          <cell r="AG127">
            <v>2.63E-4</v>
          </cell>
          <cell r="AH127">
            <v>2.63E-4</v>
          </cell>
          <cell r="AI127">
            <v>2.63E-4</v>
          </cell>
          <cell r="AJ127">
            <v>2.63E-4</v>
          </cell>
          <cell r="AK127">
            <v>2.63E-4</v>
          </cell>
          <cell r="AL127">
            <v>2.63E-4</v>
          </cell>
          <cell r="AM127">
            <v>2.63E-4</v>
          </cell>
          <cell r="AN127">
            <v>2.63E-4</v>
          </cell>
          <cell r="AO127">
            <v>2.63E-4</v>
          </cell>
          <cell r="AP127">
            <v>7.8700000000000005E-4</v>
          </cell>
          <cell r="AQ127">
            <v>7.8700000000000005E-4</v>
          </cell>
          <cell r="AR127">
            <v>7.8700000000000005E-4</v>
          </cell>
          <cell r="AS127">
            <v>7.8700000000000005E-4</v>
          </cell>
          <cell r="AT127">
            <v>7.8700000000000005E-4</v>
          </cell>
          <cell r="AU127">
            <v>8.5400000000000005E-4</v>
          </cell>
          <cell r="AV127">
            <v>8.5400000000000005E-4</v>
          </cell>
          <cell r="AW127">
            <v>8.5400000000000005E-4</v>
          </cell>
          <cell r="AX127">
            <v>8.5400000000000005E-4</v>
          </cell>
          <cell r="AY127">
            <v>8.5400000000000005E-4</v>
          </cell>
          <cell r="AZ127">
            <v>8.8400000000000002E-4</v>
          </cell>
          <cell r="BA127">
            <v>8.8400000000000002E-4</v>
          </cell>
          <cell r="BB127">
            <v>8.8400000000000002E-4</v>
          </cell>
          <cell r="BC127">
            <v>8.8400000000000002E-4</v>
          </cell>
          <cell r="BD127">
            <v>8.8400000000000002E-4</v>
          </cell>
          <cell r="BE127">
            <v>8.8099999999999995E-4</v>
          </cell>
          <cell r="BF127">
            <v>8.8099999999999995E-4</v>
          </cell>
          <cell r="BG127">
            <v>8.8099999999999995E-4</v>
          </cell>
          <cell r="BH127">
            <v>8.8099999999999995E-4</v>
          </cell>
          <cell r="BI127">
            <v>8.8099999999999995E-4</v>
          </cell>
          <cell r="BJ127">
            <v>8.4000000000000003E-4</v>
          </cell>
          <cell r="BK127">
            <v>8.4000000000000003E-4</v>
          </cell>
          <cell r="BL127">
            <v>8.4000000000000003E-4</v>
          </cell>
          <cell r="BM127">
            <v>8.4000000000000003E-4</v>
          </cell>
          <cell r="BN127">
            <v>8.4000000000000003E-4</v>
          </cell>
          <cell r="BO127">
            <v>8.0800000000000002E-4</v>
          </cell>
          <cell r="BP127">
            <v>8.0800000000000002E-4</v>
          </cell>
          <cell r="BQ127">
            <v>8.0800000000000002E-4</v>
          </cell>
          <cell r="BR127">
            <v>8.0800000000000002E-4</v>
          </cell>
          <cell r="BS127">
            <v>8.0800000000000002E-4</v>
          </cell>
          <cell r="BT127">
            <v>7.4600000000000003E-4</v>
          </cell>
          <cell r="BU127">
            <v>7.4600000000000003E-4</v>
          </cell>
          <cell r="BV127">
            <v>7.4600000000000003E-4</v>
          </cell>
          <cell r="BW127">
            <v>7.4600000000000003E-4</v>
          </cell>
          <cell r="BX127">
            <v>7.4600000000000003E-4</v>
          </cell>
          <cell r="BY127">
            <v>7.0299999999999996E-4</v>
          </cell>
          <cell r="BZ127">
            <v>7.0299999999999996E-4</v>
          </cell>
          <cell r="CA127">
            <v>7.0299999999999996E-4</v>
          </cell>
          <cell r="CB127">
            <v>7.0299999999999996E-4</v>
          </cell>
          <cell r="CC127">
            <v>7.0299999999999996E-4</v>
          </cell>
          <cell r="CD127">
            <v>7.0299999999999996E-4</v>
          </cell>
          <cell r="CE127">
            <v>7.0299999999999996E-4</v>
          </cell>
          <cell r="CF127">
            <v>7.0299999999999996E-4</v>
          </cell>
          <cell r="CG127">
            <v>7.0299999999999996E-4</v>
          </cell>
          <cell r="CH127">
            <v>7.0299999999999996E-4</v>
          </cell>
          <cell r="CI127">
            <v>7.0299999999999996E-4</v>
          </cell>
          <cell r="CJ127">
            <v>7.0299999999999996E-4</v>
          </cell>
          <cell r="CK127">
            <v>7.0299999999999996E-4</v>
          </cell>
          <cell r="CL127">
            <v>7.0299999999999996E-4</v>
          </cell>
          <cell r="CM127">
            <v>7.0299999999999996E-4</v>
          </cell>
          <cell r="CN127">
            <v>7.0299999999999996E-4</v>
          </cell>
          <cell r="CO127">
            <v>7.0299999999999996E-4</v>
          </cell>
          <cell r="CP127">
            <v>7.0299999999999996E-4</v>
          </cell>
          <cell r="CQ127">
            <v>7.0299999999999996E-4</v>
          </cell>
          <cell r="CR127">
            <v>7.0299999999999996E-4</v>
          </cell>
          <cell r="CS127">
            <v>7.0299999999999996E-4</v>
          </cell>
          <cell r="CT127">
            <v>7.0299999999999996E-4</v>
          </cell>
          <cell r="CU127">
            <v>7.0299999999999996E-4</v>
          </cell>
          <cell r="CV127">
            <v>7.0299999999999996E-4</v>
          </cell>
          <cell r="CW127">
            <v>7.0299999999999996E-4</v>
          </cell>
        </row>
        <row r="128">
          <cell r="A128" t="str">
            <v>NIGER</v>
          </cell>
          <cell r="B128" t="e">
            <v>#VALUE!</v>
          </cell>
          <cell r="C128" t="e">
            <v>#VALUE!</v>
          </cell>
          <cell r="D128" t="e">
            <v>#VALUE!</v>
          </cell>
          <cell r="E128" t="e">
            <v>#VALUE!</v>
          </cell>
          <cell r="F128" t="e">
            <v>#VALUE!</v>
          </cell>
          <cell r="G128" t="e">
            <v>#VALUE!</v>
          </cell>
          <cell r="H128" t="e">
            <v>#VALUE!</v>
          </cell>
          <cell r="I128" t="e">
            <v>#VALUE!</v>
          </cell>
          <cell r="J128" t="e">
            <v>#VALUE!</v>
          </cell>
          <cell r="K128" t="e">
            <v>#VALUE!</v>
          </cell>
          <cell r="L128" t="e">
            <v>#VALUE!</v>
          </cell>
          <cell r="M128" t="e">
            <v>#VALUE!</v>
          </cell>
          <cell r="N128" t="e">
            <v>#VALUE!</v>
          </cell>
          <cell r="O128" t="e">
            <v>#VALUE!</v>
          </cell>
          <cell r="P128" t="e">
            <v>#VALUE!</v>
          </cell>
          <cell r="Q128">
            <v>3.4999999999999997E-5</v>
          </cell>
          <cell r="R128">
            <v>3.4999999999999997E-5</v>
          </cell>
          <cell r="S128">
            <v>3.4999999999999997E-5</v>
          </cell>
          <cell r="T128">
            <v>3.4999999999999997E-5</v>
          </cell>
          <cell r="U128">
            <v>3.4999999999999997E-5</v>
          </cell>
          <cell r="V128">
            <v>3.4999999999999997E-5</v>
          </cell>
          <cell r="W128">
            <v>3.4999999999999997E-5</v>
          </cell>
          <cell r="X128">
            <v>3.4999999999999997E-5</v>
          </cell>
          <cell r="Y128">
            <v>3.4999999999999997E-5</v>
          </cell>
          <cell r="Z128">
            <v>3.4999999999999997E-5</v>
          </cell>
          <cell r="AA128">
            <v>3.4999999999999997E-5</v>
          </cell>
          <cell r="AB128">
            <v>3.4999999999999997E-5</v>
          </cell>
          <cell r="AC128">
            <v>3.4999999999999997E-5</v>
          </cell>
          <cell r="AD128">
            <v>3.4999999999999997E-5</v>
          </cell>
          <cell r="AE128">
            <v>3.4999999999999997E-5</v>
          </cell>
          <cell r="AF128">
            <v>3.4999999999999997E-5</v>
          </cell>
          <cell r="AG128">
            <v>3.4999999999999997E-5</v>
          </cell>
          <cell r="AH128">
            <v>3.4999999999999997E-5</v>
          </cell>
          <cell r="AI128">
            <v>3.4999999999999997E-5</v>
          </cell>
          <cell r="AJ128">
            <v>3.4999999999999997E-5</v>
          </cell>
          <cell r="AK128">
            <v>3.4999999999999997E-5</v>
          </cell>
          <cell r="AL128">
            <v>3.4999999999999997E-5</v>
          </cell>
          <cell r="AM128">
            <v>3.4999999999999997E-5</v>
          </cell>
          <cell r="AN128">
            <v>3.4999999999999997E-5</v>
          </cell>
          <cell r="AO128">
            <v>3.4999999999999997E-5</v>
          </cell>
          <cell r="AP128">
            <v>1.7100000000000001E-4</v>
          </cell>
          <cell r="AQ128">
            <v>1.7100000000000001E-4</v>
          </cell>
          <cell r="AR128">
            <v>1.7100000000000001E-4</v>
          </cell>
          <cell r="AS128">
            <v>1.7100000000000001E-4</v>
          </cell>
          <cell r="AT128">
            <v>1.7100000000000001E-4</v>
          </cell>
          <cell r="AU128">
            <v>1.8100000000000001E-4</v>
          </cell>
          <cell r="AV128">
            <v>1.8100000000000001E-4</v>
          </cell>
          <cell r="AW128">
            <v>1.8100000000000001E-4</v>
          </cell>
          <cell r="AX128">
            <v>1.8100000000000001E-4</v>
          </cell>
          <cell r="AY128">
            <v>1.8100000000000001E-4</v>
          </cell>
          <cell r="AZ128">
            <v>2.22E-4</v>
          </cell>
          <cell r="BA128">
            <v>2.22E-4</v>
          </cell>
          <cell r="BB128">
            <v>2.22E-4</v>
          </cell>
          <cell r="BC128">
            <v>2.22E-4</v>
          </cell>
          <cell r="BD128">
            <v>2.22E-4</v>
          </cell>
          <cell r="BE128">
            <v>2.9599999999999998E-4</v>
          </cell>
          <cell r="BF128">
            <v>2.9599999999999998E-4</v>
          </cell>
          <cell r="BG128">
            <v>2.9599999999999998E-4</v>
          </cell>
          <cell r="BH128">
            <v>2.9599999999999998E-4</v>
          </cell>
          <cell r="BI128">
            <v>2.9599999999999998E-4</v>
          </cell>
          <cell r="BJ128">
            <v>3.4000000000000002E-4</v>
          </cell>
          <cell r="BK128">
            <v>3.4000000000000002E-4</v>
          </cell>
          <cell r="BL128">
            <v>3.4000000000000002E-4</v>
          </cell>
          <cell r="BM128">
            <v>3.4000000000000002E-4</v>
          </cell>
          <cell r="BN128">
            <v>3.4000000000000002E-4</v>
          </cell>
          <cell r="BO128">
            <v>3.2000000000000003E-4</v>
          </cell>
          <cell r="BP128">
            <v>3.2000000000000003E-4</v>
          </cell>
          <cell r="BQ128">
            <v>3.2000000000000003E-4</v>
          </cell>
          <cell r="BR128">
            <v>3.2000000000000003E-4</v>
          </cell>
          <cell r="BS128">
            <v>3.2000000000000003E-4</v>
          </cell>
          <cell r="BT128">
            <v>2.3599999999999999E-4</v>
          </cell>
          <cell r="BU128">
            <v>2.3599999999999999E-4</v>
          </cell>
          <cell r="BV128">
            <v>2.3599999999999999E-4</v>
          </cell>
          <cell r="BW128">
            <v>2.3599999999999999E-4</v>
          </cell>
          <cell r="BX128">
            <v>2.3599999999999999E-4</v>
          </cell>
          <cell r="BY128">
            <v>7.2000000000000002E-5</v>
          </cell>
          <cell r="BZ128">
            <v>7.2000000000000002E-5</v>
          </cell>
          <cell r="CA128">
            <v>7.2000000000000002E-5</v>
          </cell>
          <cell r="CB128">
            <v>7.2000000000000002E-5</v>
          </cell>
          <cell r="CC128">
            <v>7.2000000000000002E-5</v>
          </cell>
          <cell r="CD128">
            <v>7.2000000000000002E-5</v>
          </cell>
          <cell r="CE128">
            <v>7.2000000000000002E-5</v>
          </cell>
          <cell r="CF128">
            <v>7.2000000000000002E-5</v>
          </cell>
          <cell r="CG128">
            <v>7.2000000000000002E-5</v>
          </cell>
          <cell r="CH128">
            <v>7.2000000000000002E-5</v>
          </cell>
          <cell r="CI128">
            <v>7.2000000000000002E-5</v>
          </cell>
          <cell r="CJ128">
            <v>7.2000000000000002E-5</v>
          </cell>
          <cell r="CK128">
            <v>7.2000000000000002E-5</v>
          </cell>
          <cell r="CL128">
            <v>7.2000000000000002E-5</v>
          </cell>
          <cell r="CM128">
            <v>7.2000000000000002E-5</v>
          </cell>
          <cell r="CN128">
            <v>7.2000000000000002E-5</v>
          </cell>
          <cell r="CO128">
            <v>7.2000000000000002E-5</v>
          </cell>
          <cell r="CP128">
            <v>7.2000000000000002E-5</v>
          </cell>
          <cell r="CQ128">
            <v>7.2000000000000002E-5</v>
          </cell>
          <cell r="CR128">
            <v>7.2000000000000002E-5</v>
          </cell>
          <cell r="CS128">
            <v>7.2000000000000002E-5</v>
          </cell>
          <cell r="CT128">
            <v>7.2000000000000002E-5</v>
          </cell>
          <cell r="CU128">
            <v>7.2000000000000002E-5</v>
          </cell>
          <cell r="CV128">
            <v>7.2000000000000002E-5</v>
          </cell>
          <cell r="CW128">
            <v>7.2000000000000002E-5</v>
          </cell>
        </row>
        <row r="129">
          <cell r="A129" t="str">
            <v>NIGERIA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4.8999999999999998E-5</v>
          </cell>
          <cell r="R129">
            <v>4.8999999999999998E-5</v>
          </cell>
          <cell r="S129">
            <v>4.8999999999999998E-5</v>
          </cell>
          <cell r="T129">
            <v>4.8999999999999998E-5</v>
          </cell>
          <cell r="U129">
            <v>4.8999999999999998E-5</v>
          </cell>
          <cell r="V129">
            <v>4.8999999999999998E-5</v>
          </cell>
          <cell r="W129">
            <v>4.8999999999999998E-5</v>
          </cell>
          <cell r="X129">
            <v>4.8999999999999998E-5</v>
          </cell>
          <cell r="Y129">
            <v>4.8999999999999998E-5</v>
          </cell>
          <cell r="Z129">
            <v>4.8999999999999998E-5</v>
          </cell>
          <cell r="AA129">
            <v>4.8999999999999998E-5</v>
          </cell>
          <cell r="AB129">
            <v>4.8999999999999998E-5</v>
          </cell>
          <cell r="AC129">
            <v>4.8999999999999998E-5</v>
          </cell>
          <cell r="AD129">
            <v>4.8999999999999998E-5</v>
          </cell>
          <cell r="AE129">
            <v>4.8999999999999998E-5</v>
          </cell>
          <cell r="AF129">
            <v>4.8999999999999998E-5</v>
          </cell>
          <cell r="AG129">
            <v>4.8999999999999998E-5</v>
          </cell>
          <cell r="AH129">
            <v>4.8999999999999998E-5</v>
          </cell>
          <cell r="AI129">
            <v>4.8999999999999998E-5</v>
          </cell>
          <cell r="AJ129">
            <v>4.8999999999999998E-5</v>
          </cell>
          <cell r="AK129">
            <v>4.8999999999999998E-5</v>
          </cell>
          <cell r="AL129">
            <v>4.8999999999999998E-5</v>
          </cell>
          <cell r="AM129">
            <v>4.8999999999999998E-5</v>
          </cell>
          <cell r="AN129">
            <v>4.8999999999999998E-5</v>
          </cell>
          <cell r="AO129">
            <v>4.8999999999999998E-5</v>
          </cell>
          <cell r="AP129">
            <v>3.97E-4</v>
          </cell>
          <cell r="AQ129">
            <v>3.97E-4</v>
          </cell>
          <cell r="AR129">
            <v>3.97E-4</v>
          </cell>
          <cell r="AS129">
            <v>3.97E-4</v>
          </cell>
          <cell r="AT129">
            <v>3.97E-4</v>
          </cell>
          <cell r="AU129">
            <v>6.1300000000000005E-4</v>
          </cell>
          <cell r="AV129">
            <v>6.1300000000000005E-4</v>
          </cell>
          <cell r="AW129">
            <v>6.1300000000000005E-4</v>
          </cell>
          <cell r="AX129">
            <v>6.1300000000000005E-4</v>
          </cell>
          <cell r="AY129">
            <v>6.1300000000000005E-4</v>
          </cell>
          <cell r="AZ129">
            <v>7.9500000000000003E-4</v>
          </cell>
          <cell r="BA129">
            <v>7.9500000000000003E-4</v>
          </cell>
          <cell r="BB129">
            <v>7.9500000000000003E-4</v>
          </cell>
          <cell r="BC129">
            <v>7.9500000000000003E-4</v>
          </cell>
          <cell r="BD129">
            <v>7.9500000000000003E-4</v>
          </cell>
          <cell r="BE129">
            <v>9.7599999999999998E-4</v>
          </cell>
          <cell r="BF129">
            <v>9.7599999999999998E-4</v>
          </cell>
          <cell r="BG129">
            <v>9.7599999999999998E-4</v>
          </cell>
          <cell r="BH129">
            <v>9.7599999999999998E-4</v>
          </cell>
          <cell r="BI129">
            <v>9.7599999999999998E-4</v>
          </cell>
          <cell r="BJ129">
            <v>1.1479999999999999E-3</v>
          </cell>
          <cell r="BK129">
            <v>1.1479999999999999E-3</v>
          </cell>
          <cell r="BL129">
            <v>1.1479999999999999E-3</v>
          </cell>
          <cell r="BM129">
            <v>1.1479999999999999E-3</v>
          </cell>
          <cell r="BN129">
            <v>1.1479999999999999E-3</v>
          </cell>
          <cell r="BO129">
            <v>1.238E-3</v>
          </cell>
          <cell r="BP129">
            <v>1.238E-3</v>
          </cell>
          <cell r="BQ129">
            <v>1.238E-3</v>
          </cell>
          <cell r="BR129">
            <v>1.238E-3</v>
          </cell>
          <cell r="BS129">
            <v>1.238E-3</v>
          </cell>
          <cell r="BT129">
            <v>1.258E-3</v>
          </cell>
          <cell r="BU129">
            <v>1.258E-3</v>
          </cell>
          <cell r="BV129">
            <v>1.258E-3</v>
          </cell>
          <cell r="BW129">
            <v>1.258E-3</v>
          </cell>
          <cell r="BX129">
            <v>1.258E-3</v>
          </cell>
          <cell r="BY129">
            <v>1.2019999999999999E-3</v>
          </cell>
          <cell r="BZ129">
            <v>1.2019999999999999E-3</v>
          </cell>
          <cell r="CA129">
            <v>1.2019999999999999E-3</v>
          </cell>
          <cell r="CB129">
            <v>1.2019999999999999E-3</v>
          </cell>
          <cell r="CC129">
            <v>1.2019999999999999E-3</v>
          </cell>
          <cell r="CD129">
            <v>1.2019999999999999E-3</v>
          </cell>
          <cell r="CE129">
            <v>1.2019999999999999E-3</v>
          </cell>
          <cell r="CF129">
            <v>1.2019999999999999E-3</v>
          </cell>
          <cell r="CG129">
            <v>1.2019999999999999E-3</v>
          </cell>
          <cell r="CH129">
            <v>1.2019999999999999E-3</v>
          </cell>
          <cell r="CI129">
            <v>1.2019999999999999E-3</v>
          </cell>
          <cell r="CJ129">
            <v>1.2019999999999999E-3</v>
          </cell>
          <cell r="CK129">
            <v>1.2019999999999999E-3</v>
          </cell>
          <cell r="CL129">
            <v>1.2019999999999999E-3</v>
          </cell>
          <cell r="CM129">
            <v>1.2019999999999999E-3</v>
          </cell>
          <cell r="CN129">
            <v>1.2019999999999999E-3</v>
          </cell>
          <cell r="CO129">
            <v>1.2019999999999999E-3</v>
          </cell>
          <cell r="CP129">
            <v>1.2019999999999999E-3</v>
          </cell>
          <cell r="CQ129">
            <v>1.2019999999999999E-3</v>
          </cell>
          <cell r="CR129">
            <v>1.2019999999999999E-3</v>
          </cell>
          <cell r="CS129">
            <v>1.2019999999999999E-3</v>
          </cell>
          <cell r="CT129">
            <v>1.2019999999999999E-3</v>
          </cell>
          <cell r="CU129">
            <v>1.2019999999999999E-3</v>
          </cell>
          <cell r="CV129">
            <v>1.2019999999999999E-3</v>
          </cell>
          <cell r="CW129">
            <v>1.2019999999999999E-3</v>
          </cell>
        </row>
        <row r="130">
          <cell r="A130" t="str">
            <v>NIUE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7.2000000000000002E-5</v>
          </cell>
          <cell r="R130">
            <v>7.2000000000000002E-5</v>
          </cell>
          <cell r="S130">
            <v>7.2000000000000002E-5</v>
          </cell>
          <cell r="T130">
            <v>7.2000000000000002E-5</v>
          </cell>
          <cell r="U130">
            <v>7.2000000000000002E-5</v>
          </cell>
          <cell r="V130">
            <v>7.2000000000000002E-5</v>
          </cell>
          <cell r="W130">
            <v>7.2000000000000002E-5</v>
          </cell>
          <cell r="X130">
            <v>7.2000000000000002E-5</v>
          </cell>
          <cell r="Y130">
            <v>7.2000000000000002E-5</v>
          </cell>
          <cell r="Z130">
            <v>7.2000000000000002E-5</v>
          </cell>
          <cell r="AA130">
            <v>7.2000000000000002E-5</v>
          </cell>
          <cell r="AB130">
            <v>7.2000000000000002E-5</v>
          </cell>
          <cell r="AC130">
            <v>7.2000000000000002E-5</v>
          </cell>
          <cell r="AD130">
            <v>7.2000000000000002E-5</v>
          </cell>
          <cell r="AE130">
            <v>7.2000000000000002E-5</v>
          </cell>
          <cell r="AF130">
            <v>7.2000000000000002E-5</v>
          </cell>
          <cell r="AG130">
            <v>7.2000000000000002E-5</v>
          </cell>
          <cell r="AH130">
            <v>7.2000000000000002E-5</v>
          </cell>
          <cell r="AI130">
            <v>7.2000000000000002E-5</v>
          </cell>
          <cell r="AJ130">
            <v>7.2000000000000002E-5</v>
          </cell>
          <cell r="AK130">
            <v>7.2000000000000002E-5</v>
          </cell>
          <cell r="AL130">
            <v>7.2000000000000002E-5</v>
          </cell>
          <cell r="AM130">
            <v>7.2000000000000002E-5</v>
          </cell>
          <cell r="AN130">
            <v>7.2000000000000002E-5</v>
          </cell>
          <cell r="AO130">
            <v>7.2000000000000002E-5</v>
          </cell>
          <cell r="AP130">
            <v>1.9000000000000001E-4</v>
          </cell>
          <cell r="AQ130">
            <v>1.9000000000000001E-4</v>
          </cell>
          <cell r="AR130">
            <v>1.9000000000000001E-4</v>
          </cell>
          <cell r="AS130">
            <v>1.9000000000000001E-4</v>
          </cell>
          <cell r="AT130">
            <v>1.9000000000000001E-4</v>
          </cell>
          <cell r="AU130">
            <v>2.02E-4</v>
          </cell>
          <cell r="AV130">
            <v>2.02E-4</v>
          </cell>
          <cell r="AW130">
            <v>2.02E-4</v>
          </cell>
          <cell r="AX130">
            <v>2.02E-4</v>
          </cell>
          <cell r="AY130">
            <v>2.02E-4</v>
          </cell>
          <cell r="AZ130">
            <v>2.0100000000000001E-4</v>
          </cell>
          <cell r="BA130">
            <v>2.0100000000000001E-4</v>
          </cell>
          <cell r="BB130">
            <v>2.0100000000000001E-4</v>
          </cell>
          <cell r="BC130">
            <v>2.0100000000000001E-4</v>
          </cell>
          <cell r="BD130">
            <v>2.0100000000000001E-4</v>
          </cell>
          <cell r="BE130">
            <v>1.8200000000000001E-4</v>
          </cell>
          <cell r="BF130">
            <v>1.8200000000000001E-4</v>
          </cell>
          <cell r="BG130">
            <v>1.8200000000000001E-4</v>
          </cell>
          <cell r="BH130">
            <v>1.8200000000000001E-4</v>
          </cell>
          <cell r="BI130">
            <v>1.8200000000000001E-4</v>
          </cell>
          <cell r="BJ130">
            <v>1.6000000000000001E-4</v>
          </cell>
          <cell r="BK130">
            <v>1.6000000000000001E-4</v>
          </cell>
          <cell r="BL130">
            <v>1.6000000000000001E-4</v>
          </cell>
          <cell r="BM130">
            <v>1.6000000000000001E-4</v>
          </cell>
          <cell r="BN130">
            <v>1.6000000000000001E-4</v>
          </cell>
          <cell r="BO130">
            <v>1.5100000000000001E-4</v>
          </cell>
          <cell r="BP130">
            <v>1.5100000000000001E-4</v>
          </cell>
          <cell r="BQ130">
            <v>1.5100000000000001E-4</v>
          </cell>
          <cell r="BR130">
            <v>1.5100000000000001E-4</v>
          </cell>
          <cell r="BS130">
            <v>1.5100000000000001E-4</v>
          </cell>
          <cell r="BT130">
            <v>1.45E-4</v>
          </cell>
          <cell r="BU130">
            <v>1.45E-4</v>
          </cell>
          <cell r="BV130">
            <v>1.45E-4</v>
          </cell>
          <cell r="BW130">
            <v>1.45E-4</v>
          </cell>
          <cell r="BX130">
            <v>1.45E-4</v>
          </cell>
          <cell r="BY130">
            <v>1.5300000000000001E-4</v>
          </cell>
          <cell r="BZ130">
            <v>1.5300000000000001E-4</v>
          </cell>
          <cell r="CA130">
            <v>1.5300000000000001E-4</v>
          </cell>
          <cell r="CB130">
            <v>1.5300000000000001E-4</v>
          </cell>
          <cell r="CC130">
            <v>1.5300000000000001E-4</v>
          </cell>
          <cell r="CD130">
            <v>1.5300000000000001E-4</v>
          </cell>
          <cell r="CE130">
            <v>1.5300000000000001E-4</v>
          </cell>
          <cell r="CF130">
            <v>1.5300000000000001E-4</v>
          </cell>
          <cell r="CG130">
            <v>1.5300000000000001E-4</v>
          </cell>
          <cell r="CH130">
            <v>1.5300000000000001E-4</v>
          </cell>
          <cell r="CI130">
            <v>1.5300000000000001E-4</v>
          </cell>
          <cell r="CJ130">
            <v>1.5300000000000001E-4</v>
          </cell>
          <cell r="CK130">
            <v>1.5300000000000001E-4</v>
          </cell>
          <cell r="CL130">
            <v>1.5300000000000001E-4</v>
          </cell>
          <cell r="CM130">
            <v>1.5300000000000001E-4</v>
          </cell>
          <cell r="CN130">
            <v>1.5300000000000001E-4</v>
          </cell>
          <cell r="CO130">
            <v>1.5300000000000001E-4</v>
          </cell>
          <cell r="CP130">
            <v>1.5300000000000001E-4</v>
          </cell>
          <cell r="CQ130">
            <v>1.5300000000000001E-4</v>
          </cell>
          <cell r="CR130">
            <v>1.5300000000000001E-4</v>
          </cell>
          <cell r="CS130">
            <v>1.5300000000000001E-4</v>
          </cell>
          <cell r="CT130">
            <v>1.5300000000000001E-4</v>
          </cell>
          <cell r="CU130">
            <v>1.5300000000000001E-4</v>
          </cell>
          <cell r="CV130">
            <v>1.5300000000000001E-4</v>
          </cell>
          <cell r="CW130">
            <v>1.5300000000000001E-4</v>
          </cell>
        </row>
        <row r="131">
          <cell r="A131" t="str">
            <v>NORWAY</v>
          </cell>
          <cell r="B131" t="e">
            <v>#VALUE!</v>
          </cell>
          <cell r="C131" t="e">
            <v>#VALUE!</v>
          </cell>
          <cell r="D131" t="e">
            <v>#VALUE!</v>
          </cell>
          <cell r="E131" t="e">
            <v>#VALUE!</v>
          </cell>
          <cell r="F131" t="e">
            <v>#VALUE!</v>
          </cell>
          <cell r="G131" t="e">
            <v>#VALUE!</v>
          </cell>
          <cell r="H131" t="e">
            <v>#VALUE!</v>
          </cell>
          <cell r="I131" t="e">
            <v>#VALUE!</v>
          </cell>
          <cell r="J131" t="e">
            <v>#VALUE!</v>
          </cell>
          <cell r="K131" t="e">
            <v>#VALUE!</v>
          </cell>
          <cell r="L131" t="e">
            <v>#VALUE!</v>
          </cell>
          <cell r="M131" t="e">
            <v>#VALUE!</v>
          </cell>
          <cell r="N131" t="e">
            <v>#VALUE!</v>
          </cell>
          <cell r="O131" t="e">
            <v>#VALUE!</v>
          </cell>
          <cell r="P131" t="e">
            <v>#VALUE!</v>
          </cell>
          <cell r="Q131">
            <v>1.18E-4</v>
          </cell>
          <cell r="R131">
            <v>1.18E-4</v>
          </cell>
          <cell r="S131">
            <v>1.18E-4</v>
          </cell>
          <cell r="T131">
            <v>1.18E-4</v>
          </cell>
          <cell r="U131">
            <v>1.18E-4</v>
          </cell>
          <cell r="V131">
            <v>1.18E-4</v>
          </cell>
          <cell r="W131">
            <v>1.18E-4</v>
          </cell>
          <cell r="X131">
            <v>1.18E-4</v>
          </cell>
          <cell r="Y131">
            <v>1.18E-4</v>
          </cell>
          <cell r="Z131">
            <v>1.18E-4</v>
          </cell>
          <cell r="AA131">
            <v>1.18E-4</v>
          </cell>
          <cell r="AB131">
            <v>1.18E-4</v>
          </cell>
          <cell r="AC131">
            <v>1.18E-4</v>
          </cell>
          <cell r="AD131">
            <v>1.18E-4</v>
          </cell>
          <cell r="AE131">
            <v>1.18E-4</v>
          </cell>
          <cell r="AF131">
            <v>1.18E-4</v>
          </cell>
          <cell r="AG131">
            <v>1.18E-4</v>
          </cell>
          <cell r="AH131">
            <v>1.18E-4</v>
          </cell>
          <cell r="AI131">
            <v>1.18E-4</v>
          </cell>
          <cell r="AJ131">
            <v>1.18E-4</v>
          </cell>
          <cell r="AK131">
            <v>1.18E-4</v>
          </cell>
          <cell r="AL131">
            <v>1.18E-4</v>
          </cell>
          <cell r="AM131">
            <v>1.18E-4</v>
          </cell>
          <cell r="AN131">
            <v>1.18E-4</v>
          </cell>
          <cell r="AO131">
            <v>1.18E-4</v>
          </cell>
          <cell r="AP131">
            <v>2.0799999999999999E-4</v>
          </cell>
          <cell r="AQ131">
            <v>2.0799999999999999E-4</v>
          </cell>
          <cell r="AR131">
            <v>2.0799999999999999E-4</v>
          </cell>
          <cell r="AS131">
            <v>2.0799999999999999E-4</v>
          </cell>
          <cell r="AT131">
            <v>2.0799999999999999E-4</v>
          </cell>
          <cell r="AU131">
            <v>1.9000000000000001E-4</v>
          </cell>
          <cell r="AV131">
            <v>1.9000000000000001E-4</v>
          </cell>
          <cell r="AW131">
            <v>1.9000000000000001E-4</v>
          </cell>
          <cell r="AX131">
            <v>1.9000000000000001E-4</v>
          </cell>
          <cell r="AY131">
            <v>1.9000000000000001E-4</v>
          </cell>
          <cell r="AZ131">
            <v>1.6899999999999999E-4</v>
          </cell>
          <cell r="BA131">
            <v>1.6899999999999999E-4</v>
          </cell>
          <cell r="BB131">
            <v>1.6899999999999999E-4</v>
          </cell>
          <cell r="BC131">
            <v>1.6899999999999999E-4</v>
          </cell>
          <cell r="BD131">
            <v>1.6899999999999999E-4</v>
          </cell>
          <cell r="BE131">
            <v>1.5799999999999999E-4</v>
          </cell>
          <cell r="BF131">
            <v>1.5799999999999999E-4</v>
          </cell>
          <cell r="BG131">
            <v>1.5799999999999999E-4</v>
          </cell>
          <cell r="BH131">
            <v>1.5799999999999999E-4</v>
          </cell>
          <cell r="BI131">
            <v>1.5799999999999999E-4</v>
          </cell>
          <cell r="BJ131">
            <v>1.44E-4</v>
          </cell>
          <cell r="BK131">
            <v>1.44E-4</v>
          </cell>
          <cell r="BL131">
            <v>1.44E-4</v>
          </cell>
          <cell r="BM131">
            <v>1.44E-4</v>
          </cell>
          <cell r="BN131">
            <v>1.44E-4</v>
          </cell>
          <cell r="BO131">
            <v>1.35E-4</v>
          </cell>
          <cell r="BP131">
            <v>1.35E-4</v>
          </cell>
          <cell r="BQ131">
            <v>1.35E-4</v>
          </cell>
          <cell r="BR131">
            <v>1.35E-4</v>
          </cell>
          <cell r="BS131">
            <v>1.35E-4</v>
          </cell>
          <cell r="BT131">
            <v>1.4100000000000001E-4</v>
          </cell>
          <cell r="BU131">
            <v>1.4100000000000001E-4</v>
          </cell>
          <cell r="BV131">
            <v>1.4100000000000001E-4</v>
          </cell>
          <cell r="BW131">
            <v>1.4100000000000001E-4</v>
          </cell>
          <cell r="BX131">
            <v>1.4100000000000001E-4</v>
          </cell>
          <cell r="BY131">
            <v>1.3899999999999999E-4</v>
          </cell>
          <cell r="BZ131">
            <v>1.3899999999999999E-4</v>
          </cell>
          <cell r="CA131">
            <v>1.3899999999999999E-4</v>
          </cell>
          <cell r="CB131">
            <v>1.3899999999999999E-4</v>
          </cell>
          <cell r="CC131">
            <v>1.3899999999999999E-4</v>
          </cell>
          <cell r="CD131">
            <v>1.3899999999999999E-4</v>
          </cell>
          <cell r="CE131">
            <v>1.3899999999999999E-4</v>
          </cell>
          <cell r="CF131">
            <v>1.3899999999999999E-4</v>
          </cell>
          <cell r="CG131">
            <v>1.3899999999999999E-4</v>
          </cell>
          <cell r="CH131">
            <v>1.3899999999999999E-4</v>
          </cell>
          <cell r="CI131">
            <v>1.3899999999999999E-4</v>
          </cell>
          <cell r="CJ131">
            <v>1.3899999999999999E-4</v>
          </cell>
          <cell r="CK131">
            <v>1.3899999999999999E-4</v>
          </cell>
          <cell r="CL131">
            <v>1.3899999999999999E-4</v>
          </cell>
          <cell r="CM131">
            <v>1.3899999999999999E-4</v>
          </cell>
          <cell r="CN131">
            <v>1.3899999999999999E-4</v>
          </cell>
          <cell r="CO131">
            <v>1.3899999999999999E-4</v>
          </cell>
          <cell r="CP131">
            <v>1.3899999999999999E-4</v>
          </cell>
          <cell r="CQ131">
            <v>1.3899999999999999E-4</v>
          </cell>
          <cell r="CR131">
            <v>1.3899999999999999E-4</v>
          </cell>
          <cell r="CS131">
            <v>1.3899999999999999E-4</v>
          </cell>
          <cell r="CT131">
            <v>1.3899999999999999E-4</v>
          </cell>
          <cell r="CU131">
            <v>1.3899999999999999E-4</v>
          </cell>
          <cell r="CV131">
            <v>1.3899999999999999E-4</v>
          </cell>
          <cell r="CW131">
            <v>1.3899999999999999E-4</v>
          </cell>
        </row>
        <row r="132">
          <cell r="A132" t="str">
            <v>OMAN</v>
          </cell>
          <cell r="B132" t="e">
            <v>#VALUE!</v>
          </cell>
          <cell r="C132" t="e">
            <v>#VALUE!</v>
          </cell>
          <cell r="D132" t="e">
            <v>#VALUE!</v>
          </cell>
          <cell r="E132" t="e">
            <v>#VALUE!</v>
          </cell>
          <cell r="F132" t="e">
            <v>#VALUE!</v>
          </cell>
          <cell r="G132" t="e">
            <v>#VALUE!</v>
          </cell>
          <cell r="H132" t="e">
            <v>#VALUE!</v>
          </cell>
          <cell r="I132" t="e">
            <v>#VALUE!</v>
          </cell>
          <cell r="J132" t="e">
            <v>#VALUE!</v>
          </cell>
          <cell r="K132" t="e">
            <v>#VALUE!</v>
          </cell>
          <cell r="L132" t="e">
            <v>#VALUE!</v>
          </cell>
          <cell r="M132" t="e">
            <v>#VALUE!</v>
          </cell>
          <cell r="N132" t="e">
            <v>#VALUE!</v>
          </cell>
          <cell r="O132" t="e">
            <v>#VALUE!</v>
          </cell>
          <cell r="P132" t="e">
            <v>#VALUE!</v>
          </cell>
          <cell r="Q132">
            <v>1.4E-5</v>
          </cell>
          <cell r="R132">
            <v>1.4E-5</v>
          </cell>
          <cell r="S132">
            <v>1.4E-5</v>
          </cell>
          <cell r="T132">
            <v>1.4E-5</v>
          </cell>
          <cell r="U132">
            <v>1.4E-5</v>
          </cell>
          <cell r="V132">
            <v>1.4E-5</v>
          </cell>
          <cell r="W132">
            <v>1.4E-5</v>
          </cell>
          <cell r="X132">
            <v>1.4E-5</v>
          </cell>
          <cell r="Y132">
            <v>1.4E-5</v>
          </cell>
          <cell r="Z132">
            <v>1.4E-5</v>
          </cell>
          <cell r="AA132">
            <v>1.4E-5</v>
          </cell>
          <cell r="AB132">
            <v>1.4E-5</v>
          </cell>
          <cell r="AC132">
            <v>1.4E-5</v>
          </cell>
          <cell r="AD132">
            <v>1.4E-5</v>
          </cell>
          <cell r="AE132">
            <v>1.4E-5</v>
          </cell>
          <cell r="AF132">
            <v>1.4E-5</v>
          </cell>
          <cell r="AG132">
            <v>1.4E-5</v>
          </cell>
          <cell r="AH132">
            <v>1.4E-5</v>
          </cell>
          <cell r="AI132">
            <v>1.4E-5</v>
          </cell>
          <cell r="AJ132">
            <v>1.4E-5</v>
          </cell>
          <cell r="AK132">
            <v>1.4E-5</v>
          </cell>
          <cell r="AL132">
            <v>1.4E-5</v>
          </cell>
          <cell r="AM132">
            <v>1.4E-5</v>
          </cell>
          <cell r="AN132">
            <v>1.4E-5</v>
          </cell>
          <cell r="AO132">
            <v>1.4E-5</v>
          </cell>
          <cell r="AP132">
            <v>6.4999999999999994E-5</v>
          </cell>
          <cell r="AQ132">
            <v>6.4999999999999994E-5</v>
          </cell>
          <cell r="AR132">
            <v>6.4999999999999994E-5</v>
          </cell>
          <cell r="AS132">
            <v>6.4999999999999994E-5</v>
          </cell>
          <cell r="AT132">
            <v>6.4999999999999994E-5</v>
          </cell>
          <cell r="AU132">
            <v>1.1400000000000001E-4</v>
          </cell>
          <cell r="AV132">
            <v>1.1400000000000001E-4</v>
          </cell>
          <cell r="AW132">
            <v>1.1400000000000001E-4</v>
          </cell>
          <cell r="AX132">
            <v>1.1400000000000001E-4</v>
          </cell>
          <cell r="AY132">
            <v>1.1400000000000001E-4</v>
          </cell>
          <cell r="AZ132">
            <v>1.3899999999999999E-4</v>
          </cell>
          <cell r="BA132">
            <v>1.3899999999999999E-4</v>
          </cell>
          <cell r="BB132">
            <v>1.3899999999999999E-4</v>
          </cell>
          <cell r="BC132">
            <v>1.3899999999999999E-4</v>
          </cell>
          <cell r="BD132">
            <v>1.3899999999999999E-4</v>
          </cell>
          <cell r="BE132">
            <v>1.93E-4</v>
          </cell>
          <cell r="BF132">
            <v>1.93E-4</v>
          </cell>
          <cell r="BG132">
            <v>1.93E-4</v>
          </cell>
          <cell r="BH132">
            <v>1.93E-4</v>
          </cell>
          <cell r="BI132">
            <v>1.93E-4</v>
          </cell>
          <cell r="BJ132">
            <v>1.6200000000000001E-4</v>
          </cell>
          <cell r="BK132">
            <v>1.6200000000000001E-4</v>
          </cell>
          <cell r="BL132">
            <v>1.6200000000000001E-4</v>
          </cell>
          <cell r="BM132">
            <v>1.6200000000000001E-4</v>
          </cell>
          <cell r="BN132">
            <v>1.6200000000000001E-4</v>
          </cell>
          <cell r="BO132">
            <v>2.9799999999999998E-4</v>
          </cell>
          <cell r="BP132">
            <v>2.9799999999999998E-4</v>
          </cell>
          <cell r="BQ132">
            <v>2.9799999999999998E-4</v>
          </cell>
          <cell r="BR132">
            <v>2.9799999999999998E-4</v>
          </cell>
          <cell r="BS132">
            <v>2.9799999999999998E-4</v>
          </cell>
          <cell r="BT132">
            <v>2.1100000000000001E-4</v>
          </cell>
          <cell r="BU132">
            <v>2.1100000000000001E-4</v>
          </cell>
          <cell r="BV132">
            <v>2.1100000000000001E-4</v>
          </cell>
          <cell r="BW132">
            <v>2.1100000000000001E-4</v>
          </cell>
          <cell r="BX132">
            <v>2.1100000000000001E-4</v>
          </cell>
          <cell r="BY132">
            <v>1.4300000000000001E-4</v>
          </cell>
          <cell r="BZ132">
            <v>1.4300000000000001E-4</v>
          </cell>
          <cell r="CA132">
            <v>1.4300000000000001E-4</v>
          </cell>
          <cell r="CB132">
            <v>1.4300000000000001E-4</v>
          </cell>
          <cell r="CC132">
            <v>1.4300000000000001E-4</v>
          </cell>
          <cell r="CD132">
            <v>1.4300000000000001E-4</v>
          </cell>
          <cell r="CE132">
            <v>1.4300000000000001E-4</v>
          </cell>
          <cell r="CF132">
            <v>1.4300000000000001E-4</v>
          </cell>
          <cell r="CG132">
            <v>1.4300000000000001E-4</v>
          </cell>
          <cell r="CH132">
            <v>1.4300000000000001E-4</v>
          </cell>
          <cell r="CI132">
            <v>1.4300000000000001E-4</v>
          </cell>
          <cell r="CJ132">
            <v>1.4300000000000001E-4</v>
          </cell>
          <cell r="CK132">
            <v>1.4300000000000001E-4</v>
          </cell>
          <cell r="CL132">
            <v>1.4300000000000001E-4</v>
          </cell>
          <cell r="CM132">
            <v>1.4300000000000001E-4</v>
          </cell>
          <cell r="CN132">
            <v>1.4300000000000001E-4</v>
          </cell>
          <cell r="CO132">
            <v>1.4300000000000001E-4</v>
          </cell>
          <cell r="CP132">
            <v>1.4300000000000001E-4</v>
          </cell>
          <cell r="CQ132">
            <v>1.4300000000000001E-4</v>
          </cell>
          <cell r="CR132">
            <v>1.4300000000000001E-4</v>
          </cell>
          <cell r="CS132">
            <v>1.4300000000000001E-4</v>
          </cell>
          <cell r="CT132">
            <v>1.4300000000000001E-4</v>
          </cell>
          <cell r="CU132">
            <v>1.4300000000000001E-4</v>
          </cell>
          <cell r="CV132">
            <v>1.4300000000000001E-4</v>
          </cell>
          <cell r="CW132">
            <v>1.4300000000000001E-4</v>
          </cell>
        </row>
        <row r="133">
          <cell r="A133" t="str">
            <v>PAKISTAN</v>
          </cell>
          <cell r="B133" t="e">
            <v>#VALUE!</v>
          </cell>
          <cell r="C133" t="e">
            <v>#VALUE!</v>
          </cell>
          <cell r="D133" t="e">
            <v>#VALUE!</v>
          </cell>
          <cell r="E133" t="e">
            <v>#VALUE!</v>
          </cell>
          <cell r="F133" t="e">
            <v>#VALUE!</v>
          </cell>
          <cell r="G133" t="e">
            <v>#VALUE!</v>
          </cell>
          <cell r="H133" t="e">
            <v>#VALUE!</v>
          </cell>
          <cell r="I133" t="e">
            <v>#VALUE!</v>
          </cell>
          <cell r="J133" t="e">
            <v>#VALUE!</v>
          </cell>
          <cell r="K133" t="e">
            <v>#VALUE!</v>
          </cell>
          <cell r="L133" t="e">
            <v>#VALUE!</v>
          </cell>
          <cell r="M133" t="e">
            <v>#VALUE!</v>
          </cell>
          <cell r="N133" t="e">
            <v>#VALUE!</v>
          </cell>
          <cell r="O133" t="e">
            <v>#VALUE!</v>
          </cell>
          <cell r="P133" t="e">
            <v>#VALUE!</v>
          </cell>
          <cell r="Q133">
            <v>2.5000000000000001E-5</v>
          </cell>
          <cell r="R133">
            <v>2.5000000000000001E-5</v>
          </cell>
          <cell r="S133">
            <v>2.5000000000000001E-5</v>
          </cell>
          <cell r="T133">
            <v>2.5000000000000001E-5</v>
          </cell>
          <cell r="U133">
            <v>2.5000000000000001E-5</v>
          </cell>
          <cell r="V133">
            <v>2.5000000000000001E-5</v>
          </cell>
          <cell r="W133">
            <v>2.5000000000000001E-5</v>
          </cell>
          <cell r="X133">
            <v>2.5000000000000001E-5</v>
          </cell>
          <cell r="Y133">
            <v>2.5000000000000001E-5</v>
          </cell>
          <cell r="Z133">
            <v>2.5000000000000001E-5</v>
          </cell>
          <cell r="AA133">
            <v>2.5000000000000001E-5</v>
          </cell>
          <cell r="AB133">
            <v>2.5000000000000001E-5</v>
          </cell>
          <cell r="AC133">
            <v>2.5000000000000001E-5</v>
          </cell>
          <cell r="AD133">
            <v>2.5000000000000001E-5</v>
          </cell>
          <cell r="AE133">
            <v>2.5000000000000001E-5</v>
          </cell>
          <cell r="AF133">
            <v>2.5000000000000001E-5</v>
          </cell>
          <cell r="AG133">
            <v>2.5000000000000001E-5</v>
          </cell>
          <cell r="AH133">
            <v>2.5000000000000001E-5</v>
          </cell>
          <cell r="AI133">
            <v>2.5000000000000001E-5</v>
          </cell>
          <cell r="AJ133">
            <v>2.5000000000000001E-5</v>
          </cell>
          <cell r="AK133">
            <v>2.5000000000000001E-5</v>
          </cell>
          <cell r="AL133">
            <v>2.5000000000000001E-5</v>
          </cell>
          <cell r="AM133">
            <v>2.5000000000000001E-5</v>
          </cell>
          <cell r="AN133">
            <v>2.5000000000000001E-5</v>
          </cell>
          <cell r="AO133">
            <v>2.5000000000000001E-5</v>
          </cell>
          <cell r="AP133">
            <v>1.4999999999999999E-4</v>
          </cell>
          <cell r="AQ133">
            <v>1.4999999999999999E-4</v>
          </cell>
          <cell r="AR133">
            <v>1.4999999999999999E-4</v>
          </cell>
          <cell r="AS133">
            <v>1.4999999999999999E-4</v>
          </cell>
          <cell r="AT133">
            <v>1.4999999999999999E-4</v>
          </cell>
          <cell r="AU133">
            <v>2.34E-4</v>
          </cell>
          <cell r="AV133">
            <v>2.34E-4</v>
          </cell>
          <cell r="AW133">
            <v>2.34E-4</v>
          </cell>
          <cell r="AX133">
            <v>2.34E-4</v>
          </cell>
          <cell r="AY133">
            <v>2.34E-4</v>
          </cell>
          <cell r="AZ133">
            <v>3.0400000000000002E-4</v>
          </cell>
          <cell r="BA133">
            <v>3.0400000000000002E-4</v>
          </cell>
          <cell r="BB133">
            <v>3.0400000000000002E-4</v>
          </cell>
          <cell r="BC133">
            <v>3.0400000000000002E-4</v>
          </cell>
          <cell r="BD133">
            <v>3.0400000000000002E-4</v>
          </cell>
          <cell r="BE133">
            <v>3.0499999999999999E-4</v>
          </cell>
          <cell r="BF133">
            <v>3.0499999999999999E-4</v>
          </cell>
          <cell r="BG133">
            <v>3.0499999999999999E-4</v>
          </cell>
          <cell r="BH133">
            <v>3.0499999999999999E-4</v>
          </cell>
          <cell r="BI133">
            <v>3.0499999999999999E-4</v>
          </cell>
          <cell r="BJ133">
            <v>2.42E-4</v>
          </cell>
          <cell r="BK133">
            <v>2.42E-4</v>
          </cell>
          <cell r="BL133">
            <v>2.42E-4</v>
          </cell>
          <cell r="BM133">
            <v>2.42E-4</v>
          </cell>
          <cell r="BN133">
            <v>2.42E-4</v>
          </cell>
          <cell r="BO133">
            <v>1.8699999999999999E-4</v>
          </cell>
          <cell r="BP133">
            <v>1.8699999999999999E-4</v>
          </cell>
          <cell r="BQ133">
            <v>1.8699999999999999E-4</v>
          </cell>
          <cell r="BR133">
            <v>1.8699999999999999E-4</v>
          </cell>
          <cell r="BS133">
            <v>1.8699999999999999E-4</v>
          </cell>
          <cell r="BT133">
            <v>1.25E-4</v>
          </cell>
          <cell r="BU133">
            <v>1.25E-4</v>
          </cell>
          <cell r="BV133">
            <v>1.25E-4</v>
          </cell>
          <cell r="BW133">
            <v>1.25E-4</v>
          </cell>
          <cell r="BX133">
            <v>1.25E-4</v>
          </cell>
          <cell r="BY133">
            <v>6.0999999999999999E-5</v>
          </cell>
          <cell r="BZ133">
            <v>6.0999999999999999E-5</v>
          </cell>
          <cell r="CA133">
            <v>6.0999999999999999E-5</v>
          </cell>
          <cell r="CB133">
            <v>6.0999999999999999E-5</v>
          </cell>
          <cell r="CC133">
            <v>6.0999999999999999E-5</v>
          </cell>
          <cell r="CD133">
            <v>6.0999999999999999E-5</v>
          </cell>
          <cell r="CE133">
            <v>6.0999999999999999E-5</v>
          </cell>
          <cell r="CF133">
            <v>6.0999999999999999E-5</v>
          </cell>
          <cell r="CG133">
            <v>6.0999999999999999E-5</v>
          </cell>
          <cell r="CH133">
            <v>6.0999999999999999E-5</v>
          </cell>
          <cell r="CI133">
            <v>6.0999999999999999E-5</v>
          </cell>
          <cell r="CJ133">
            <v>6.0999999999999999E-5</v>
          </cell>
          <cell r="CK133">
            <v>6.0999999999999999E-5</v>
          </cell>
          <cell r="CL133">
            <v>6.0999999999999999E-5</v>
          </cell>
          <cell r="CM133">
            <v>6.0999999999999999E-5</v>
          </cell>
          <cell r="CN133">
            <v>6.0999999999999999E-5</v>
          </cell>
          <cell r="CO133">
            <v>6.0999999999999999E-5</v>
          </cell>
          <cell r="CP133">
            <v>6.0999999999999999E-5</v>
          </cell>
          <cell r="CQ133">
            <v>6.0999999999999999E-5</v>
          </cell>
          <cell r="CR133">
            <v>6.0999999999999999E-5</v>
          </cell>
          <cell r="CS133">
            <v>6.0999999999999999E-5</v>
          </cell>
          <cell r="CT133">
            <v>6.0999999999999999E-5</v>
          </cell>
          <cell r="CU133">
            <v>6.0999999999999999E-5</v>
          </cell>
          <cell r="CV133">
            <v>6.0999999999999999E-5</v>
          </cell>
          <cell r="CW133">
            <v>6.0999999999999999E-5</v>
          </cell>
        </row>
        <row r="134">
          <cell r="A134" t="str">
            <v>PALAU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7.2000000000000002E-5</v>
          </cell>
          <cell r="R134">
            <v>7.2000000000000002E-5</v>
          </cell>
          <cell r="S134">
            <v>7.2000000000000002E-5</v>
          </cell>
          <cell r="T134">
            <v>7.2000000000000002E-5</v>
          </cell>
          <cell r="U134">
            <v>7.2000000000000002E-5</v>
          </cell>
          <cell r="V134">
            <v>7.2000000000000002E-5</v>
          </cell>
          <cell r="W134">
            <v>7.2000000000000002E-5</v>
          </cell>
          <cell r="X134">
            <v>7.2000000000000002E-5</v>
          </cell>
          <cell r="Y134">
            <v>7.2000000000000002E-5</v>
          </cell>
          <cell r="Z134">
            <v>7.2000000000000002E-5</v>
          </cell>
          <cell r="AA134">
            <v>7.2000000000000002E-5</v>
          </cell>
          <cell r="AB134">
            <v>7.2000000000000002E-5</v>
          </cell>
          <cell r="AC134">
            <v>7.2000000000000002E-5</v>
          </cell>
          <cell r="AD134">
            <v>7.2000000000000002E-5</v>
          </cell>
          <cell r="AE134">
            <v>7.2000000000000002E-5</v>
          </cell>
          <cell r="AF134">
            <v>7.2000000000000002E-5</v>
          </cell>
          <cell r="AG134">
            <v>7.2000000000000002E-5</v>
          </cell>
          <cell r="AH134">
            <v>7.2000000000000002E-5</v>
          </cell>
          <cell r="AI134">
            <v>7.2000000000000002E-5</v>
          </cell>
          <cell r="AJ134">
            <v>7.2000000000000002E-5</v>
          </cell>
          <cell r="AK134">
            <v>7.2000000000000002E-5</v>
          </cell>
          <cell r="AL134">
            <v>7.2000000000000002E-5</v>
          </cell>
          <cell r="AM134">
            <v>7.2000000000000002E-5</v>
          </cell>
          <cell r="AN134">
            <v>7.2000000000000002E-5</v>
          </cell>
          <cell r="AO134">
            <v>7.2000000000000002E-5</v>
          </cell>
          <cell r="AP134">
            <v>1.9000000000000001E-4</v>
          </cell>
          <cell r="AQ134">
            <v>1.9000000000000001E-4</v>
          </cell>
          <cell r="AR134">
            <v>1.9000000000000001E-4</v>
          </cell>
          <cell r="AS134">
            <v>1.9000000000000001E-4</v>
          </cell>
          <cell r="AT134">
            <v>1.9000000000000001E-4</v>
          </cell>
          <cell r="AU134">
            <v>2.02E-4</v>
          </cell>
          <cell r="AV134">
            <v>2.02E-4</v>
          </cell>
          <cell r="AW134">
            <v>2.02E-4</v>
          </cell>
          <cell r="AX134">
            <v>2.02E-4</v>
          </cell>
          <cell r="AY134">
            <v>2.02E-4</v>
          </cell>
          <cell r="AZ134">
            <v>2.0100000000000001E-4</v>
          </cell>
          <cell r="BA134">
            <v>2.0100000000000001E-4</v>
          </cell>
          <cell r="BB134">
            <v>2.0100000000000001E-4</v>
          </cell>
          <cell r="BC134">
            <v>2.0100000000000001E-4</v>
          </cell>
          <cell r="BD134">
            <v>2.0100000000000001E-4</v>
          </cell>
          <cell r="BE134">
            <v>1.8200000000000001E-4</v>
          </cell>
          <cell r="BF134">
            <v>1.8200000000000001E-4</v>
          </cell>
          <cell r="BG134">
            <v>1.8200000000000001E-4</v>
          </cell>
          <cell r="BH134">
            <v>1.8200000000000001E-4</v>
          </cell>
          <cell r="BI134">
            <v>1.8200000000000001E-4</v>
          </cell>
          <cell r="BJ134">
            <v>1.6000000000000001E-4</v>
          </cell>
          <cell r="BK134">
            <v>1.6000000000000001E-4</v>
          </cell>
          <cell r="BL134">
            <v>1.6000000000000001E-4</v>
          </cell>
          <cell r="BM134">
            <v>1.6000000000000001E-4</v>
          </cell>
          <cell r="BN134">
            <v>1.6000000000000001E-4</v>
          </cell>
          <cell r="BO134">
            <v>1.5100000000000001E-4</v>
          </cell>
          <cell r="BP134">
            <v>1.5100000000000001E-4</v>
          </cell>
          <cell r="BQ134">
            <v>1.5100000000000001E-4</v>
          </cell>
          <cell r="BR134">
            <v>1.5100000000000001E-4</v>
          </cell>
          <cell r="BS134">
            <v>1.5100000000000001E-4</v>
          </cell>
          <cell r="BT134">
            <v>1.45E-4</v>
          </cell>
          <cell r="BU134">
            <v>1.45E-4</v>
          </cell>
          <cell r="BV134">
            <v>1.45E-4</v>
          </cell>
          <cell r="BW134">
            <v>1.45E-4</v>
          </cell>
          <cell r="BX134">
            <v>1.45E-4</v>
          </cell>
          <cell r="BY134">
            <v>1.5300000000000001E-4</v>
          </cell>
          <cell r="BZ134">
            <v>1.5300000000000001E-4</v>
          </cell>
          <cell r="CA134">
            <v>1.5300000000000001E-4</v>
          </cell>
          <cell r="CB134">
            <v>1.5300000000000001E-4</v>
          </cell>
          <cell r="CC134">
            <v>1.5300000000000001E-4</v>
          </cell>
          <cell r="CD134">
            <v>1.5300000000000001E-4</v>
          </cell>
          <cell r="CE134">
            <v>1.5300000000000001E-4</v>
          </cell>
          <cell r="CF134">
            <v>1.5300000000000001E-4</v>
          </cell>
          <cell r="CG134">
            <v>1.5300000000000001E-4</v>
          </cell>
          <cell r="CH134">
            <v>1.5300000000000001E-4</v>
          </cell>
          <cell r="CI134">
            <v>1.5300000000000001E-4</v>
          </cell>
          <cell r="CJ134">
            <v>1.5300000000000001E-4</v>
          </cell>
          <cell r="CK134">
            <v>1.5300000000000001E-4</v>
          </cell>
          <cell r="CL134">
            <v>1.5300000000000001E-4</v>
          </cell>
          <cell r="CM134">
            <v>1.5300000000000001E-4</v>
          </cell>
          <cell r="CN134">
            <v>1.5300000000000001E-4</v>
          </cell>
          <cell r="CO134">
            <v>1.5300000000000001E-4</v>
          </cell>
          <cell r="CP134">
            <v>1.5300000000000001E-4</v>
          </cell>
          <cell r="CQ134">
            <v>1.5300000000000001E-4</v>
          </cell>
          <cell r="CR134">
            <v>1.5300000000000001E-4</v>
          </cell>
          <cell r="CS134">
            <v>1.5300000000000001E-4</v>
          </cell>
          <cell r="CT134">
            <v>1.5300000000000001E-4</v>
          </cell>
          <cell r="CU134">
            <v>1.5300000000000001E-4</v>
          </cell>
          <cell r="CV134">
            <v>1.5300000000000001E-4</v>
          </cell>
          <cell r="CW134">
            <v>1.5300000000000001E-4</v>
          </cell>
        </row>
        <row r="135">
          <cell r="A135" t="str">
            <v>PANAMA</v>
          </cell>
          <cell r="B135" t="e">
            <v>#VALUE!</v>
          </cell>
          <cell r="C135" t="e">
            <v>#VALUE!</v>
          </cell>
          <cell r="D135" t="e">
            <v>#VALUE!</v>
          </cell>
          <cell r="E135" t="e">
            <v>#VALUE!</v>
          </cell>
          <cell r="F135" t="e">
            <v>#VALUE!</v>
          </cell>
          <cell r="G135" t="e">
            <v>#VALUE!</v>
          </cell>
          <cell r="H135" t="e">
            <v>#VALUE!</v>
          </cell>
          <cell r="I135" t="e">
            <v>#VALUE!</v>
          </cell>
          <cell r="J135" t="e">
            <v>#VALUE!</v>
          </cell>
          <cell r="K135" t="e">
            <v>#VALUE!</v>
          </cell>
          <cell r="L135" t="e">
            <v>#VALUE!</v>
          </cell>
          <cell r="M135" t="e">
            <v>#VALUE!</v>
          </cell>
          <cell r="N135" t="e">
            <v>#VALUE!</v>
          </cell>
          <cell r="O135" t="e">
            <v>#VALUE!</v>
          </cell>
          <cell r="P135" t="e">
            <v>#VALUE!</v>
          </cell>
          <cell r="Q135">
            <v>1.4899999999999999E-4</v>
          </cell>
          <cell r="R135">
            <v>1.4899999999999999E-4</v>
          </cell>
          <cell r="S135">
            <v>1.4899999999999999E-4</v>
          </cell>
          <cell r="T135">
            <v>1.4899999999999999E-4</v>
          </cell>
          <cell r="U135">
            <v>1.4899999999999999E-4</v>
          </cell>
          <cell r="V135">
            <v>1.4899999999999999E-4</v>
          </cell>
          <cell r="W135">
            <v>1.4899999999999999E-4</v>
          </cell>
          <cell r="X135">
            <v>1.4899999999999999E-4</v>
          </cell>
          <cell r="Y135">
            <v>1.4899999999999999E-4</v>
          </cell>
          <cell r="Z135">
            <v>1.4899999999999999E-4</v>
          </cell>
          <cell r="AA135">
            <v>1.4899999999999999E-4</v>
          </cell>
          <cell r="AB135">
            <v>1.4899999999999999E-4</v>
          </cell>
          <cell r="AC135">
            <v>1.4899999999999999E-4</v>
          </cell>
          <cell r="AD135">
            <v>1.4899999999999999E-4</v>
          </cell>
          <cell r="AE135">
            <v>1.4899999999999999E-4</v>
          </cell>
          <cell r="AF135">
            <v>1.4899999999999999E-4</v>
          </cell>
          <cell r="AG135">
            <v>1.4899999999999999E-4</v>
          </cell>
          <cell r="AH135">
            <v>1.4899999999999999E-4</v>
          </cell>
          <cell r="AI135">
            <v>1.4899999999999999E-4</v>
          </cell>
          <cell r="AJ135">
            <v>1.4899999999999999E-4</v>
          </cell>
          <cell r="AK135">
            <v>1.4899999999999999E-4</v>
          </cell>
          <cell r="AL135">
            <v>1.4899999999999999E-4</v>
          </cell>
          <cell r="AM135">
            <v>1.4899999999999999E-4</v>
          </cell>
          <cell r="AN135">
            <v>1.4899999999999999E-4</v>
          </cell>
          <cell r="AO135">
            <v>1.4899999999999999E-4</v>
          </cell>
          <cell r="AP135">
            <v>4.1899999999999999E-4</v>
          </cell>
          <cell r="AQ135">
            <v>4.1899999999999999E-4</v>
          </cell>
          <cell r="AR135">
            <v>4.1899999999999999E-4</v>
          </cell>
          <cell r="AS135">
            <v>4.1899999999999999E-4</v>
          </cell>
          <cell r="AT135">
            <v>4.1899999999999999E-4</v>
          </cell>
          <cell r="AU135">
            <v>4.2299999999999998E-4</v>
          </cell>
          <cell r="AV135">
            <v>4.2299999999999998E-4</v>
          </cell>
          <cell r="AW135">
            <v>4.2299999999999998E-4</v>
          </cell>
          <cell r="AX135">
            <v>4.2299999999999998E-4</v>
          </cell>
          <cell r="AY135">
            <v>4.2299999999999998E-4</v>
          </cell>
          <cell r="AZ135">
            <v>4.0700000000000003E-4</v>
          </cell>
          <cell r="BA135">
            <v>4.0700000000000003E-4</v>
          </cell>
          <cell r="BB135">
            <v>4.0700000000000003E-4</v>
          </cell>
          <cell r="BC135">
            <v>4.0700000000000003E-4</v>
          </cell>
          <cell r="BD135">
            <v>4.0700000000000003E-4</v>
          </cell>
          <cell r="BE135">
            <v>3.6499999999999998E-4</v>
          </cell>
          <cell r="BF135">
            <v>3.6499999999999998E-4</v>
          </cell>
          <cell r="BG135">
            <v>3.6499999999999998E-4</v>
          </cell>
          <cell r="BH135">
            <v>3.6499999999999998E-4</v>
          </cell>
          <cell r="BI135">
            <v>3.6499999999999998E-4</v>
          </cell>
          <cell r="BJ135">
            <v>3.59E-4</v>
          </cell>
          <cell r="BK135">
            <v>3.59E-4</v>
          </cell>
          <cell r="BL135">
            <v>3.59E-4</v>
          </cell>
          <cell r="BM135">
            <v>3.59E-4</v>
          </cell>
          <cell r="BN135">
            <v>3.59E-4</v>
          </cell>
          <cell r="BO135">
            <v>3.8999999999999999E-4</v>
          </cell>
          <cell r="BP135">
            <v>3.8999999999999999E-4</v>
          </cell>
          <cell r="BQ135">
            <v>3.8999999999999999E-4</v>
          </cell>
          <cell r="BR135">
            <v>3.8999999999999999E-4</v>
          </cell>
          <cell r="BS135">
            <v>3.8999999999999999E-4</v>
          </cell>
          <cell r="BT135">
            <v>4.6700000000000002E-4</v>
          </cell>
          <cell r="BU135">
            <v>4.6700000000000002E-4</v>
          </cell>
          <cell r="BV135">
            <v>4.6700000000000002E-4</v>
          </cell>
          <cell r="BW135">
            <v>4.6700000000000002E-4</v>
          </cell>
          <cell r="BX135">
            <v>4.6700000000000002E-4</v>
          </cell>
          <cell r="BY135">
            <v>5.4900000000000001E-4</v>
          </cell>
          <cell r="BZ135">
            <v>5.4900000000000001E-4</v>
          </cell>
          <cell r="CA135">
            <v>5.4900000000000001E-4</v>
          </cell>
          <cell r="CB135">
            <v>5.4900000000000001E-4</v>
          </cell>
          <cell r="CC135">
            <v>5.4900000000000001E-4</v>
          </cell>
          <cell r="CD135">
            <v>5.4900000000000001E-4</v>
          </cell>
          <cell r="CE135">
            <v>5.4900000000000001E-4</v>
          </cell>
          <cell r="CF135">
            <v>5.4900000000000001E-4</v>
          </cell>
          <cell r="CG135">
            <v>5.4900000000000001E-4</v>
          </cell>
          <cell r="CH135">
            <v>5.4900000000000001E-4</v>
          </cell>
          <cell r="CI135">
            <v>5.4900000000000001E-4</v>
          </cell>
          <cell r="CJ135">
            <v>5.4900000000000001E-4</v>
          </cell>
          <cell r="CK135">
            <v>5.4900000000000001E-4</v>
          </cell>
          <cell r="CL135">
            <v>5.4900000000000001E-4</v>
          </cell>
          <cell r="CM135">
            <v>5.4900000000000001E-4</v>
          </cell>
          <cell r="CN135">
            <v>5.4900000000000001E-4</v>
          </cell>
          <cell r="CO135">
            <v>5.4900000000000001E-4</v>
          </cell>
          <cell r="CP135">
            <v>5.4900000000000001E-4</v>
          </cell>
          <cell r="CQ135">
            <v>5.4900000000000001E-4</v>
          </cell>
          <cell r="CR135">
            <v>5.4900000000000001E-4</v>
          </cell>
          <cell r="CS135">
            <v>5.4900000000000001E-4</v>
          </cell>
          <cell r="CT135">
            <v>5.4900000000000001E-4</v>
          </cell>
          <cell r="CU135">
            <v>5.4900000000000001E-4</v>
          </cell>
          <cell r="CV135">
            <v>5.4900000000000001E-4</v>
          </cell>
          <cell r="CW135">
            <v>5.4900000000000001E-4</v>
          </cell>
        </row>
        <row r="136">
          <cell r="A136" t="str">
            <v>PAPUA NEW GUINEA</v>
          </cell>
          <cell r="B136" t="e">
            <v>#VALUE!</v>
          </cell>
          <cell r="C136" t="e">
            <v>#VALUE!</v>
          </cell>
          <cell r="D136" t="e">
            <v>#VALUE!</v>
          </cell>
          <cell r="E136" t="e">
            <v>#VALUE!</v>
          </cell>
          <cell r="F136" t="e">
            <v>#VALUE!</v>
          </cell>
          <cell r="G136" t="e">
            <v>#VALUE!</v>
          </cell>
          <cell r="H136" t="e">
            <v>#VALUE!</v>
          </cell>
          <cell r="I136" t="e">
            <v>#VALUE!</v>
          </cell>
          <cell r="J136" t="e">
            <v>#VALUE!</v>
          </cell>
          <cell r="K136" t="e">
            <v>#VALUE!</v>
          </cell>
          <cell r="L136" t="e">
            <v>#VALUE!</v>
          </cell>
          <cell r="M136" t="e">
            <v>#VALUE!</v>
          </cell>
          <cell r="N136" t="e">
            <v>#VALUE!</v>
          </cell>
          <cell r="O136" t="e">
            <v>#VALUE!</v>
          </cell>
          <cell r="P136" t="e">
            <v>#VALUE!</v>
          </cell>
          <cell r="Q136">
            <v>2.1900000000000001E-4</v>
          </cell>
          <cell r="R136">
            <v>2.1900000000000001E-4</v>
          </cell>
          <cell r="S136">
            <v>2.1900000000000001E-4</v>
          </cell>
          <cell r="T136">
            <v>2.1900000000000001E-4</v>
          </cell>
          <cell r="U136">
            <v>2.1900000000000001E-4</v>
          </cell>
          <cell r="V136">
            <v>2.1900000000000001E-4</v>
          </cell>
          <cell r="W136">
            <v>2.1900000000000001E-4</v>
          </cell>
          <cell r="X136">
            <v>2.1900000000000001E-4</v>
          </cell>
          <cell r="Y136">
            <v>2.1900000000000001E-4</v>
          </cell>
          <cell r="Z136">
            <v>2.1900000000000001E-4</v>
          </cell>
          <cell r="AA136">
            <v>2.1900000000000001E-4</v>
          </cell>
          <cell r="AB136">
            <v>2.1900000000000001E-4</v>
          </cell>
          <cell r="AC136">
            <v>2.1900000000000001E-4</v>
          </cell>
          <cell r="AD136">
            <v>2.1900000000000001E-4</v>
          </cell>
          <cell r="AE136">
            <v>2.1900000000000001E-4</v>
          </cell>
          <cell r="AF136">
            <v>2.1900000000000001E-4</v>
          </cell>
          <cell r="AG136">
            <v>2.1900000000000001E-4</v>
          </cell>
          <cell r="AH136">
            <v>2.1900000000000001E-4</v>
          </cell>
          <cell r="AI136">
            <v>2.1900000000000001E-4</v>
          </cell>
          <cell r="AJ136">
            <v>2.1900000000000001E-4</v>
          </cell>
          <cell r="AK136">
            <v>2.1900000000000001E-4</v>
          </cell>
          <cell r="AL136">
            <v>2.1900000000000001E-4</v>
          </cell>
          <cell r="AM136">
            <v>2.1900000000000001E-4</v>
          </cell>
          <cell r="AN136">
            <v>2.1900000000000001E-4</v>
          </cell>
          <cell r="AO136">
            <v>2.1900000000000001E-4</v>
          </cell>
          <cell r="AP136">
            <v>8.0099999999999995E-4</v>
          </cell>
          <cell r="AQ136">
            <v>8.0099999999999995E-4</v>
          </cell>
          <cell r="AR136">
            <v>8.0099999999999995E-4</v>
          </cell>
          <cell r="AS136">
            <v>8.0099999999999995E-4</v>
          </cell>
          <cell r="AT136">
            <v>8.0099999999999995E-4</v>
          </cell>
          <cell r="AU136">
            <v>8.7799999999999998E-4</v>
          </cell>
          <cell r="AV136">
            <v>8.7799999999999998E-4</v>
          </cell>
          <cell r="AW136">
            <v>8.7799999999999998E-4</v>
          </cell>
          <cell r="AX136">
            <v>8.7799999999999998E-4</v>
          </cell>
          <cell r="AY136">
            <v>8.7799999999999998E-4</v>
          </cell>
          <cell r="AZ136">
            <v>9.3099999999999997E-4</v>
          </cell>
          <cell r="BA136">
            <v>9.3099999999999997E-4</v>
          </cell>
          <cell r="BB136">
            <v>9.3099999999999997E-4</v>
          </cell>
          <cell r="BC136">
            <v>9.3099999999999997E-4</v>
          </cell>
          <cell r="BD136">
            <v>9.3099999999999997E-4</v>
          </cell>
          <cell r="BE136">
            <v>9.3899999999999995E-4</v>
          </cell>
          <cell r="BF136">
            <v>9.3899999999999995E-4</v>
          </cell>
          <cell r="BG136">
            <v>9.3899999999999995E-4</v>
          </cell>
          <cell r="BH136">
            <v>9.3899999999999995E-4</v>
          </cell>
          <cell r="BI136">
            <v>9.3899999999999995E-4</v>
          </cell>
          <cell r="BJ136">
            <v>6.3100000000000005E-4</v>
          </cell>
          <cell r="BK136">
            <v>6.3100000000000005E-4</v>
          </cell>
          <cell r="BL136">
            <v>6.3100000000000005E-4</v>
          </cell>
          <cell r="BM136">
            <v>6.3100000000000005E-4</v>
          </cell>
          <cell r="BN136">
            <v>6.3100000000000005E-4</v>
          </cell>
          <cell r="BO136">
            <v>5.9999999999999995E-4</v>
          </cell>
          <cell r="BP136">
            <v>5.9999999999999995E-4</v>
          </cell>
          <cell r="BQ136">
            <v>5.9999999999999995E-4</v>
          </cell>
          <cell r="BR136">
            <v>5.9999999999999995E-4</v>
          </cell>
          <cell r="BS136">
            <v>5.9999999999999995E-4</v>
          </cell>
          <cell r="BT136">
            <v>7.2599999999999997E-4</v>
          </cell>
          <cell r="BU136">
            <v>7.2599999999999997E-4</v>
          </cell>
          <cell r="BV136">
            <v>7.2599999999999997E-4</v>
          </cell>
          <cell r="BW136">
            <v>7.2599999999999997E-4</v>
          </cell>
          <cell r="BX136">
            <v>7.2599999999999997E-4</v>
          </cell>
          <cell r="BY136">
            <v>1.0640000000000001E-3</v>
          </cell>
          <cell r="BZ136">
            <v>1.0640000000000001E-3</v>
          </cell>
          <cell r="CA136">
            <v>1.0640000000000001E-3</v>
          </cell>
          <cell r="CB136">
            <v>1.0640000000000001E-3</v>
          </cell>
          <cell r="CC136">
            <v>1.0640000000000001E-3</v>
          </cell>
          <cell r="CD136">
            <v>1.0640000000000001E-3</v>
          </cell>
          <cell r="CE136">
            <v>1.0640000000000001E-3</v>
          </cell>
          <cell r="CF136">
            <v>1.0640000000000001E-3</v>
          </cell>
          <cell r="CG136">
            <v>1.0640000000000001E-3</v>
          </cell>
          <cell r="CH136">
            <v>1.0640000000000001E-3</v>
          </cell>
          <cell r="CI136">
            <v>1.0640000000000001E-3</v>
          </cell>
          <cell r="CJ136">
            <v>1.0640000000000001E-3</v>
          </cell>
          <cell r="CK136">
            <v>1.0640000000000001E-3</v>
          </cell>
          <cell r="CL136">
            <v>1.0640000000000001E-3</v>
          </cell>
          <cell r="CM136">
            <v>1.0640000000000001E-3</v>
          </cell>
          <cell r="CN136">
            <v>1.0640000000000001E-3</v>
          </cell>
          <cell r="CO136">
            <v>1.0640000000000001E-3</v>
          </cell>
          <cell r="CP136">
            <v>1.0640000000000001E-3</v>
          </cell>
          <cell r="CQ136">
            <v>1.0640000000000001E-3</v>
          </cell>
          <cell r="CR136">
            <v>1.0640000000000001E-3</v>
          </cell>
          <cell r="CS136">
            <v>1.0640000000000001E-3</v>
          </cell>
          <cell r="CT136">
            <v>1.0640000000000001E-3</v>
          </cell>
          <cell r="CU136">
            <v>1.0640000000000001E-3</v>
          </cell>
          <cell r="CV136">
            <v>1.0640000000000001E-3</v>
          </cell>
          <cell r="CW136">
            <v>1.0640000000000001E-3</v>
          </cell>
        </row>
        <row r="137">
          <cell r="A137" t="str">
            <v>PARAGUAY</v>
          </cell>
          <cell r="B137">
            <v>9.9999999999999995E-7</v>
          </cell>
          <cell r="C137">
            <v>9.9999999999999995E-7</v>
          </cell>
          <cell r="D137">
            <v>9.9999999999999995E-7</v>
          </cell>
          <cell r="E137">
            <v>9.9999999999999995E-7</v>
          </cell>
          <cell r="F137">
            <v>9.9999999999999995E-7</v>
          </cell>
          <cell r="G137">
            <v>9.9999999999999995E-7</v>
          </cell>
          <cell r="H137">
            <v>9.9999999999999995E-7</v>
          </cell>
          <cell r="I137">
            <v>9.9999999999999995E-7</v>
          </cell>
          <cell r="J137">
            <v>9.9999999999999995E-7</v>
          </cell>
          <cell r="K137">
            <v>9.9999999999999995E-7</v>
          </cell>
          <cell r="L137">
            <v>9.9999999999999995E-7</v>
          </cell>
          <cell r="M137">
            <v>9.9999999999999995E-7</v>
          </cell>
          <cell r="N137">
            <v>9.9999999999999995E-7</v>
          </cell>
          <cell r="O137">
            <v>9.9999999999999995E-7</v>
          </cell>
          <cell r="P137">
            <v>9.9999999999999995E-7</v>
          </cell>
          <cell r="Q137">
            <v>2.7900000000000001E-4</v>
          </cell>
          <cell r="R137">
            <v>2.7900000000000001E-4</v>
          </cell>
          <cell r="S137">
            <v>2.7900000000000001E-4</v>
          </cell>
          <cell r="T137">
            <v>2.7900000000000001E-4</v>
          </cell>
          <cell r="U137">
            <v>2.7900000000000001E-4</v>
          </cell>
          <cell r="V137">
            <v>2.7900000000000001E-4</v>
          </cell>
          <cell r="W137">
            <v>2.7900000000000001E-4</v>
          </cell>
          <cell r="X137">
            <v>2.7900000000000001E-4</v>
          </cell>
          <cell r="Y137">
            <v>2.7900000000000001E-4</v>
          </cell>
          <cell r="Z137">
            <v>2.7900000000000001E-4</v>
          </cell>
          <cell r="AA137">
            <v>2.7900000000000001E-4</v>
          </cell>
          <cell r="AB137">
            <v>2.7900000000000001E-4</v>
          </cell>
          <cell r="AC137">
            <v>2.7900000000000001E-4</v>
          </cell>
          <cell r="AD137">
            <v>2.7900000000000001E-4</v>
          </cell>
          <cell r="AE137">
            <v>2.7900000000000001E-4</v>
          </cell>
          <cell r="AF137">
            <v>2.7900000000000001E-4</v>
          </cell>
          <cell r="AG137">
            <v>2.7900000000000001E-4</v>
          </cell>
          <cell r="AH137">
            <v>2.7900000000000001E-4</v>
          </cell>
          <cell r="AI137">
            <v>2.7900000000000001E-4</v>
          </cell>
          <cell r="AJ137">
            <v>2.7900000000000001E-4</v>
          </cell>
          <cell r="AK137">
            <v>2.7900000000000001E-4</v>
          </cell>
          <cell r="AL137">
            <v>2.7900000000000001E-4</v>
          </cell>
          <cell r="AM137">
            <v>2.7900000000000001E-4</v>
          </cell>
          <cell r="AN137">
            <v>2.7900000000000001E-4</v>
          </cell>
          <cell r="AO137">
            <v>2.7900000000000001E-4</v>
          </cell>
          <cell r="AP137">
            <v>7.5699999999999997E-4</v>
          </cell>
          <cell r="AQ137">
            <v>7.5699999999999997E-4</v>
          </cell>
          <cell r="AR137">
            <v>7.5699999999999997E-4</v>
          </cell>
          <cell r="AS137">
            <v>7.5699999999999997E-4</v>
          </cell>
          <cell r="AT137">
            <v>7.5699999999999997E-4</v>
          </cell>
          <cell r="AU137">
            <v>7.67E-4</v>
          </cell>
          <cell r="AV137">
            <v>7.67E-4</v>
          </cell>
          <cell r="AW137">
            <v>7.67E-4</v>
          </cell>
          <cell r="AX137">
            <v>7.67E-4</v>
          </cell>
          <cell r="AY137">
            <v>7.67E-4</v>
          </cell>
          <cell r="AZ137">
            <v>7.36E-4</v>
          </cell>
          <cell r="BA137">
            <v>7.36E-4</v>
          </cell>
          <cell r="BB137">
            <v>7.36E-4</v>
          </cell>
          <cell r="BC137">
            <v>7.36E-4</v>
          </cell>
          <cell r="BD137">
            <v>7.36E-4</v>
          </cell>
          <cell r="BE137">
            <v>6.9899999999999997E-4</v>
          </cell>
          <cell r="BF137">
            <v>6.9899999999999997E-4</v>
          </cell>
          <cell r="BG137">
            <v>6.9899999999999997E-4</v>
          </cell>
          <cell r="BH137">
            <v>6.9899999999999997E-4</v>
          </cell>
          <cell r="BI137">
            <v>6.9899999999999997E-4</v>
          </cell>
          <cell r="BJ137">
            <v>6.9099999999999999E-4</v>
          </cell>
          <cell r="BK137">
            <v>6.9099999999999999E-4</v>
          </cell>
          <cell r="BL137">
            <v>6.9099999999999999E-4</v>
          </cell>
          <cell r="BM137">
            <v>6.9099999999999999E-4</v>
          </cell>
          <cell r="BN137">
            <v>6.9099999999999999E-4</v>
          </cell>
          <cell r="BO137">
            <v>7.2099999999999996E-4</v>
          </cell>
          <cell r="BP137">
            <v>7.2099999999999996E-4</v>
          </cell>
          <cell r="BQ137">
            <v>7.2099999999999996E-4</v>
          </cell>
          <cell r="BR137">
            <v>7.2099999999999996E-4</v>
          </cell>
          <cell r="BS137">
            <v>7.2099999999999996E-4</v>
          </cell>
          <cell r="BT137">
            <v>7.7499999999999997E-4</v>
          </cell>
          <cell r="BU137">
            <v>7.7499999999999997E-4</v>
          </cell>
          <cell r="BV137">
            <v>7.7499999999999997E-4</v>
          </cell>
          <cell r="BW137">
            <v>7.7499999999999997E-4</v>
          </cell>
          <cell r="BX137">
            <v>7.7499999999999997E-4</v>
          </cell>
          <cell r="BY137">
            <v>8.7200000000000005E-4</v>
          </cell>
          <cell r="BZ137">
            <v>8.7200000000000005E-4</v>
          </cell>
          <cell r="CA137">
            <v>8.7200000000000005E-4</v>
          </cell>
          <cell r="CB137">
            <v>8.7200000000000005E-4</v>
          </cell>
          <cell r="CC137">
            <v>8.7200000000000005E-4</v>
          </cell>
          <cell r="CD137">
            <v>8.7200000000000005E-4</v>
          </cell>
          <cell r="CE137">
            <v>8.7200000000000005E-4</v>
          </cell>
          <cell r="CF137">
            <v>8.7200000000000005E-4</v>
          </cell>
          <cell r="CG137">
            <v>8.7200000000000005E-4</v>
          </cell>
          <cell r="CH137">
            <v>8.7200000000000005E-4</v>
          </cell>
          <cell r="CI137">
            <v>8.7200000000000005E-4</v>
          </cell>
          <cell r="CJ137">
            <v>8.7200000000000005E-4</v>
          </cell>
          <cell r="CK137">
            <v>8.7200000000000005E-4</v>
          </cell>
          <cell r="CL137">
            <v>8.7200000000000005E-4</v>
          </cell>
          <cell r="CM137">
            <v>8.7200000000000005E-4</v>
          </cell>
          <cell r="CN137">
            <v>8.7200000000000005E-4</v>
          </cell>
          <cell r="CO137">
            <v>8.7200000000000005E-4</v>
          </cell>
          <cell r="CP137">
            <v>8.7200000000000005E-4</v>
          </cell>
          <cell r="CQ137">
            <v>8.7200000000000005E-4</v>
          </cell>
          <cell r="CR137">
            <v>8.7200000000000005E-4</v>
          </cell>
          <cell r="CS137">
            <v>8.7200000000000005E-4</v>
          </cell>
          <cell r="CT137">
            <v>8.7200000000000005E-4</v>
          </cell>
          <cell r="CU137">
            <v>8.7200000000000005E-4</v>
          </cell>
          <cell r="CV137">
            <v>8.7200000000000005E-4</v>
          </cell>
          <cell r="CW137">
            <v>8.7200000000000005E-4</v>
          </cell>
        </row>
        <row r="138">
          <cell r="A138" t="str">
            <v>PERU</v>
          </cell>
          <cell r="B138" t="e">
            <v>#VALUE!</v>
          </cell>
          <cell r="C138" t="e">
            <v>#VALUE!</v>
          </cell>
          <cell r="D138" t="e">
            <v>#VALUE!</v>
          </cell>
          <cell r="E138" t="e">
            <v>#VALUE!</v>
          </cell>
          <cell r="F138" t="e">
            <v>#VALUE!</v>
          </cell>
          <cell r="G138" t="e">
            <v>#VALUE!</v>
          </cell>
          <cell r="H138" t="e">
            <v>#VALUE!</v>
          </cell>
          <cell r="I138" t="e">
            <v>#VALUE!</v>
          </cell>
          <cell r="J138" t="e">
            <v>#VALUE!</v>
          </cell>
          <cell r="K138" t="e">
            <v>#VALUE!</v>
          </cell>
          <cell r="L138" t="e">
            <v>#VALUE!</v>
          </cell>
          <cell r="M138" t="e">
            <v>#VALUE!</v>
          </cell>
          <cell r="N138" t="e">
            <v>#VALUE!</v>
          </cell>
          <cell r="O138" t="e">
            <v>#VALUE!</v>
          </cell>
          <cell r="P138" t="e">
            <v>#VALUE!</v>
          </cell>
          <cell r="Q138">
            <v>1.6100000000000001E-4</v>
          </cell>
          <cell r="R138">
            <v>1.6100000000000001E-4</v>
          </cell>
          <cell r="S138">
            <v>1.6100000000000001E-4</v>
          </cell>
          <cell r="T138">
            <v>1.6100000000000001E-4</v>
          </cell>
          <cell r="U138">
            <v>1.6100000000000001E-4</v>
          </cell>
          <cell r="V138">
            <v>1.6100000000000001E-4</v>
          </cell>
          <cell r="W138">
            <v>1.6100000000000001E-4</v>
          </cell>
          <cell r="X138">
            <v>1.6100000000000001E-4</v>
          </cell>
          <cell r="Y138">
            <v>1.6100000000000001E-4</v>
          </cell>
          <cell r="Z138">
            <v>1.6100000000000001E-4</v>
          </cell>
          <cell r="AA138">
            <v>1.6100000000000001E-4</v>
          </cell>
          <cell r="AB138">
            <v>1.6100000000000001E-4</v>
          </cell>
          <cell r="AC138">
            <v>1.6100000000000001E-4</v>
          </cell>
          <cell r="AD138">
            <v>1.6100000000000001E-4</v>
          </cell>
          <cell r="AE138">
            <v>1.6100000000000001E-4</v>
          </cell>
          <cell r="AF138">
            <v>1.6100000000000001E-4</v>
          </cell>
          <cell r="AG138">
            <v>1.6100000000000001E-4</v>
          </cell>
          <cell r="AH138">
            <v>1.6100000000000001E-4</v>
          </cell>
          <cell r="AI138">
            <v>1.6100000000000001E-4</v>
          </cell>
          <cell r="AJ138">
            <v>1.6100000000000001E-4</v>
          </cell>
          <cell r="AK138">
            <v>1.6100000000000001E-4</v>
          </cell>
          <cell r="AL138">
            <v>1.6100000000000001E-4</v>
          </cell>
          <cell r="AM138">
            <v>1.6100000000000001E-4</v>
          </cell>
          <cell r="AN138">
            <v>1.6100000000000001E-4</v>
          </cell>
          <cell r="AO138">
            <v>1.6100000000000001E-4</v>
          </cell>
          <cell r="AP138">
            <v>6.3299999999999999E-4</v>
          </cell>
          <cell r="AQ138">
            <v>6.3299999999999999E-4</v>
          </cell>
          <cell r="AR138">
            <v>6.3299999999999999E-4</v>
          </cell>
          <cell r="AS138">
            <v>6.3299999999999999E-4</v>
          </cell>
          <cell r="AT138">
            <v>6.3299999999999999E-4</v>
          </cell>
          <cell r="AU138">
            <v>7.45E-4</v>
          </cell>
          <cell r="AV138">
            <v>7.45E-4</v>
          </cell>
          <cell r="AW138">
            <v>7.45E-4</v>
          </cell>
          <cell r="AX138">
            <v>7.45E-4</v>
          </cell>
          <cell r="AY138">
            <v>7.45E-4</v>
          </cell>
          <cell r="AZ138">
            <v>7.8600000000000002E-4</v>
          </cell>
          <cell r="BA138">
            <v>7.8600000000000002E-4</v>
          </cell>
          <cell r="BB138">
            <v>7.8600000000000002E-4</v>
          </cell>
          <cell r="BC138">
            <v>7.8600000000000002E-4</v>
          </cell>
          <cell r="BD138">
            <v>7.8600000000000002E-4</v>
          </cell>
          <cell r="BE138">
            <v>8.6200000000000003E-4</v>
          </cell>
          <cell r="BF138">
            <v>8.6200000000000003E-4</v>
          </cell>
          <cell r="BG138">
            <v>8.6200000000000003E-4</v>
          </cell>
          <cell r="BH138">
            <v>8.6200000000000003E-4</v>
          </cell>
          <cell r="BI138">
            <v>8.6200000000000003E-4</v>
          </cell>
          <cell r="BJ138">
            <v>9.7999999999999997E-4</v>
          </cell>
          <cell r="BK138">
            <v>9.7999999999999997E-4</v>
          </cell>
          <cell r="BL138">
            <v>9.7999999999999997E-4</v>
          </cell>
          <cell r="BM138">
            <v>9.7999999999999997E-4</v>
          </cell>
          <cell r="BN138">
            <v>9.7999999999999997E-4</v>
          </cell>
          <cell r="BO138">
            <v>1.0300000000000001E-3</v>
          </cell>
          <cell r="BP138">
            <v>1.0300000000000001E-3</v>
          </cell>
          <cell r="BQ138">
            <v>1.0300000000000001E-3</v>
          </cell>
          <cell r="BR138">
            <v>1.0300000000000001E-3</v>
          </cell>
          <cell r="BS138">
            <v>1.0300000000000001E-3</v>
          </cell>
          <cell r="BT138">
            <v>1.0349999999999999E-3</v>
          </cell>
          <cell r="BU138">
            <v>1.0349999999999999E-3</v>
          </cell>
          <cell r="BV138">
            <v>1.0349999999999999E-3</v>
          </cell>
          <cell r="BW138">
            <v>1.0349999999999999E-3</v>
          </cell>
          <cell r="BX138">
            <v>1.0349999999999999E-3</v>
          </cell>
          <cell r="BY138">
            <v>9.9099999999999991E-4</v>
          </cell>
          <cell r="BZ138">
            <v>9.9099999999999991E-4</v>
          </cell>
          <cell r="CA138">
            <v>9.9099999999999991E-4</v>
          </cell>
          <cell r="CB138">
            <v>9.9099999999999991E-4</v>
          </cell>
          <cell r="CC138">
            <v>9.9099999999999991E-4</v>
          </cell>
          <cell r="CD138">
            <v>9.9099999999999991E-4</v>
          </cell>
          <cell r="CE138">
            <v>9.9099999999999991E-4</v>
          </cell>
          <cell r="CF138">
            <v>9.9099999999999991E-4</v>
          </cell>
          <cell r="CG138">
            <v>9.9099999999999991E-4</v>
          </cell>
          <cell r="CH138">
            <v>9.9099999999999991E-4</v>
          </cell>
          <cell r="CI138">
            <v>9.9099999999999991E-4</v>
          </cell>
          <cell r="CJ138">
            <v>9.9099999999999991E-4</v>
          </cell>
          <cell r="CK138">
            <v>9.9099999999999991E-4</v>
          </cell>
          <cell r="CL138">
            <v>9.9099999999999991E-4</v>
          </cell>
          <cell r="CM138">
            <v>9.9099999999999991E-4</v>
          </cell>
          <cell r="CN138">
            <v>9.9099999999999991E-4</v>
          </cell>
          <cell r="CO138">
            <v>9.9099999999999991E-4</v>
          </cell>
          <cell r="CP138">
            <v>9.9099999999999991E-4</v>
          </cell>
          <cell r="CQ138">
            <v>9.9099999999999991E-4</v>
          </cell>
          <cell r="CR138">
            <v>9.9099999999999991E-4</v>
          </cell>
          <cell r="CS138">
            <v>9.9099999999999991E-4</v>
          </cell>
          <cell r="CT138">
            <v>9.9099999999999991E-4</v>
          </cell>
          <cell r="CU138">
            <v>9.9099999999999991E-4</v>
          </cell>
          <cell r="CV138">
            <v>9.9099999999999991E-4</v>
          </cell>
          <cell r="CW138">
            <v>9.9099999999999991E-4</v>
          </cell>
        </row>
        <row r="139">
          <cell r="A139" t="str">
            <v>PHILIPPINES</v>
          </cell>
          <cell r="B139" t="e">
            <v>#VALUE!</v>
          </cell>
          <cell r="C139" t="e">
            <v>#VALUE!</v>
          </cell>
          <cell r="D139" t="e">
            <v>#VALUE!</v>
          </cell>
          <cell r="E139" t="e">
            <v>#VALUE!</v>
          </cell>
          <cell r="F139" t="e">
            <v>#VALUE!</v>
          </cell>
          <cell r="G139" t="e">
            <v>#VALUE!</v>
          </cell>
          <cell r="H139" t="e">
            <v>#VALUE!</v>
          </cell>
          <cell r="I139" t="e">
            <v>#VALUE!</v>
          </cell>
          <cell r="J139" t="e">
            <v>#VALUE!</v>
          </cell>
          <cell r="K139" t="e">
            <v>#VALUE!</v>
          </cell>
          <cell r="L139" t="e">
            <v>#VALUE!</v>
          </cell>
          <cell r="M139" t="e">
            <v>#VALUE!</v>
          </cell>
          <cell r="N139" t="e">
            <v>#VALUE!</v>
          </cell>
          <cell r="O139" t="e">
            <v>#VALUE!</v>
          </cell>
          <cell r="P139" t="e">
            <v>#VALUE!</v>
          </cell>
          <cell r="Q139">
            <v>1.11E-4</v>
          </cell>
          <cell r="R139">
            <v>1.11E-4</v>
          </cell>
          <cell r="S139">
            <v>1.11E-4</v>
          </cell>
          <cell r="T139">
            <v>1.11E-4</v>
          </cell>
          <cell r="U139">
            <v>1.11E-4</v>
          </cell>
          <cell r="V139">
            <v>1.11E-4</v>
          </cell>
          <cell r="W139">
            <v>1.11E-4</v>
          </cell>
          <cell r="X139">
            <v>1.11E-4</v>
          </cell>
          <cell r="Y139">
            <v>1.11E-4</v>
          </cell>
          <cell r="Z139">
            <v>1.11E-4</v>
          </cell>
          <cell r="AA139">
            <v>1.11E-4</v>
          </cell>
          <cell r="AB139">
            <v>1.11E-4</v>
          </cell>
          <cell r="AC139">
            <v>1.11E-4</v>
          </cell>
          <cell r="AD139">
            <v>1.11E-4</v>
          </cell>
          <cell r="AE139">
            <v>1.11E-4</v>
          </cell>
          <cell r="AF139">
            <v>1.11E-4</v>
          </cell>
          <cell r="AG139">
            <v>1.11E-4</v>
          </cell>
          <cell r="AH139">
            <v>1.11E-4</v>
          </cell>
          <cell r="AI139">
            <v>1.11E-4</v>
          </cell>
          <cell r="AJ139">
            <v>1.11E-4</v>
          </cell>
          <cell r="AK139">
            <v>1.11E-4</v>
          </cell>
          <cell r="AL139">
            <v>1.11E-4</v>
          </cell>
          <cell r="AM139">
            <v>1.11E-4</v>
          </cell>
          <cell r="AN139">
            <v>1.11E-4</v>
          </cell>
          <cell r="AO139">
            <v>1.11E-4</v>
          </cell>
          <cell r="AP139">
            <v>3.6499999999999998E-4</v>
          </cell>
          <cell r="AQ139">
            <v>3.6499999999999998E-4</v>
          </cell>
          <cell r="AR139">
            <v>3.6499999999999998E-4</v>
          </cell>
          <cell r="AS139">
            <v>3.6499999999999998E-4</v>
          </cell>
          <cell r="AT139">
            <v>3.6499999999999998E-4</v>
          </cell>
          <cell r="AU139">
            <v>4.0099999999999999E-4</v>
          </cell>
          <cell r="AV139">
            <v>4.0099999999999999E-4</v>
          </cell>
          <cell r="AW139">
            <v>4.0099999999999999E-4</v>
          </cell>
          <cell r="AX139">
            <v>4.0099999999999999E-4</v>
          </cell>
          <cell r="AY139">
            <v>4.0099999999999999E-4</v>
          </cell>
          <cell r="AZ139">
            <v>4.1100000000000002E-4</v>
          </cell>
          <cell r="BA139">
            <v>4.1100000000000002E-4</v>
          </cell>
          <cell r="BB139">
            <v>4.1100000000000002E-4</v>
          </cell>
          <cell r="BC139">
            <v>4.1100000000000002E-4</v>
          </cell>
          <cell r="BD139">
            <v>4.1100000000000002E-4</v>
          </cell>
          <cell r="BE139">
            <v>3.9500000000000001E-4</v>
          </cell>
          <cell r="BF139">
            <v>3.9500000000000001E-4</v>
          </cell>
          <cell r="BG139">
            <v>3.9500000000000001E-4</v>
          </cell>
          <cell r="BH139">
            <v>3.9500000000000001E-4</v>
          </cell>
          <cell r="BI139">
            <v>3.9500000000000001E-4</v>
          </cell>
          <cell r="BJ139">
            <v>3.6699999999999998E-4</v>
          </cell>
          <cell r="BK139">
            <v>3.6699999999999998E-4</v>
          </cell>
          <cell r="BL139">
            <v>3.6699999999999998E-4</v>
          </cell>
          <cell r="BM139">
            <v>3.6699999999999998E-4</v>
          </cell>
          <cell r="BN139">
            <v>3.6699999999999998E-4</v>
          </cell>
          <cell r="BO139">
            <v>3.4099999999999999E-4</v>
          </cell>
          <cell r="BP139">
            <v>3.4099999999999999E-4</v>
          </cell>
          <cell r="BQ139">
            <v>3.4099999999999999E-4</v>
          </cell>
          <cell r="BR139">
            <v>3.4099999999999999E-4</v>
          </cell>
          <cell r="BS139">
            <v>3.4099999999999999E-4</v>
          </cell>
          <cell r="BT139">
            <v>3.0800000000000001E-4</v>
          </cell>
          <cell r="BU139">
            <v>3.0800000000000001E-4</v>
          </cell>
          <cell r="BV139">
            <v>3.0800000000000001E-4</v>
          </cell>
          <cell r="BW139">
            <v>3.0800000000000001E-4</v>
          </cell>
          <cell r="BX139">
            <v>3.0800000000000001E-4</v>
          </cell>
          <cell r="BY139">
            <v>2.7300000000000002E-4</v>
          </cell>
          <cell r="BZ139">
            <v>2.7300000000000002E-4</v>
          </cell>
          <cell r="CA139">
            <v>2.7300000000000002E-4</v>
          </cell>
          <cell r="CB139">
            <v>2.7300000000000002E-4</v>
          </cell>
          <cell r="CC139">
            <v>2.7300000000000002E-4</v>
          </cell>
          <cell r="CD139">
            <v>2.7300000000000002E-4</v>
          </cell>
          <cell r="CE139">
            <v>2.7300000000000002E-4</v>
          </cell>
          <cell r="CF139">
            <v>2.7300000000000002E-4</v>
          </cell>
          <cell r="CG139">
            <v>2.7300000000000002E-4</v>
          </cell>
          <cell r="CH139">
            <v>2.7300000000000002E-4</v>
          </cell>
          <cell r="CI139">
            <v>2.7300000000000002E-4</v>
          </cell>
          <cell r="CJ139">
            <v>2.7300000000000002E-4</v>
          </cell>
          <cell r="CK139">
            <v>2.7300000000000002E-4</v>
          </cell>
          <cell r="CL139">
            <v>2.7300000000000002E-4</v>
          </cell>
          <cell r="CM139">
            <v>2.7300000000000002E-4</v>
          </cell>
          <cell r="CN139">
            <v>2.7300000000000002E-4</v>
          </cell>
          <cell r="CO139">
            <v>2.7300000000000002E-4</v>
          </cell>
          <cell r="CP139">
            <v>2.7300000000000002E-4</v>
          </cell>
          <cell r="CQ139">
            <v>2.7300000000000002E-4</v>
          </cell>
          <cell r="CR139">
            <v>2.7300000000000002E-4</v>
          </cell>
          <cell r="CS139">
            <v>2.7300000000000002E-4</v>
          </cell>
          <cell r="CT139">
            <v>2.7300000000000002E-4</v>
          </cell>
          <cell r="CU139">
            <v>2.7300000000000002E-4</v>
          </cell>
          <cell r="CV139">
            <v>2.7300000000000002E-4</v>
          </cell>
          <cell r="CW139">
            <v>2.7300000000000002E-4</v>
          </cell>
        </row>
        <row r="140">
          <cell r="A140" t="str">
            <v>POLAND</v>
          </cell>
          <cell r="B140" t="e">
            <v>#VALUE!</v>
          </cell>
          <cell r="C140" t="e">
            <v>#VALUE!</v>
          </cell>
          <cell r="D140" t="e">
            <v>#VALUE!</v>
          </cell>
          <cell r="E140" t="e">
            <v>#VALUE!</v>
          </cell>
          <cell r="F140" t="e">
            <v>#VALUE!</v>
          </cell>
          <cell r="G140" t="e">
            <v>#VALUE!</v>
          </cell>
          <cell r="H140" t="e">
            <v>#VALUE!</v>
          </cell>
          <cell r="I140" t="e">
            <v>#VALUE!</v>
          </cell>
          <cell r="J140" t="e">
            <v>#VALUE!</v>
          </cell>
          <cell r="K140" t="e">
            <v>#VALUE!</v>
          </cell>
          <cell r="L140" t="e">
            <v>#VALUE!</v>
          </cell>
          <cell r="M140" t="e">
            <v>#VALUE!</v>
          </cell>
          <cell r="N140" t="e">
            <v>#VALUE!</v>
          </cell>
          <cell r="O140" t="e">
            <v>#VALUE!</v>
          </cell>
          <cell r="P140" t="e">
            <v>#VALUE!</v>
          </cell>
          <cell r="Q140">
            <v>6.3999999999999997E-5</v>
          </cell>
          <cell r="R140">
            <v>6.3999999999999997E-5</v>
          </cell>
          <cell r="S140">
            <v>6.3999999999999997E-5</v>
          </cell>
          <cell r="T140">
            <v>6.3999999999999997E-5</v>
          </cell>
          <cell r="U140">
            <v>6.3999999999999997E-5</v>
          </cell>
          <cell r="V140">
            <v>6.3999999999999997E-5</v>
          </cell>
          <cell r="W140">
            <v>6.3999999999999997E-5</v>
          </cell>
          <cell r="X140">
            <v>6.3999999999999997E-5</v>
          </cell>
          <cell r="Y140">
            <v>6.3999999999999997E-5</v>
          </cell>
          <cell r="Z140">
            <v>6.3999999999999997E-5</v>
          </cell>
          <cell r="AA140">
            <v>6.3999999999999997E-5</v>
          </cell>
          <cell r="AB140">
            <v>6.3999999999999997E-5</v>
          </cell>
          <cell r="AC140">
            <v>6.3999999999999997E-5</v>
          </cell>
          <cell r="AD140">
            <v>6.3999999999999997E-5</v>
          </cell>
          <cell r="AE140">
            <v>6.3999999999999997E-5</v>
          </cell>
          <cell r="AF140">
            <v>6.3999999999999997E-5</v>
          </cell>
          <cell r="AG140">
            <v>6.3999999999999997E-5</v>
          </cell>
          <cell r="AH140">
            <v>6.3999999999999997E-5</v>
          </cell>
          <cell r="AI140">
            <v>6.3999999999999997E-5</v>
          </cell>
          <cell r="AJ140">
            <v>6.3999999999999997E-5</v>
          </cell>
          <cell r="AK140">
            <v>6.3999999999999997E-5</v>
          </cell>
          <cell r="AL140">
            <v>6.3999999999999997E-5</v>
          </cell>
          <cell r="AM140">
            <v>6.3999999999999997E-5</v>
          </cell>
          <cell r="AN140">
            <v>6.3999999999999997E-5</v>
          </cell>
          <cell r="AO140">
            <v>6.3999999999999997E-5</v>
          </cell>
          <cell r="AP140">
            <v>2.3900000000000001E-4</v>
          </cell>
          <cell r="AQ140">
            <v>2.3900000000000001E-4</v>
          </cell>
          <cell r="AR140">
            <v>2.3900000000000001E-4</v>
          </cell>
          <cell r="AS140">
            <v>2.3900000000000001E-4</v>
          </cell>
          <cell r="AT140">
            <v>2.3900000000000001E-4</v>
          </cell>
          <cell r="AU140">
            <v>3.0699999999999998E-4</v>
          </cell>
          <cell r="AV140">
            <v>3.0699999999999998E-4</v>
          </cell>
          <cell r="AW140">
            <v>3.0699999999999998E-4</v>
          </cell>
          <cell r="AX140">
            <v>3.0699999999999998E-4</v>
          </cell>
          <cell r="AY140">
            <v>3.0699999999999998E-4</v>
          </cell>
          <cell r="AZ140">
            <v>3.5E-4</v>
          </cell>
          <cell r="BA140">
            <v>3.5E-4</v>
          </cell>
          <cell r="BB140">
            <v>3.5E-4</v>
          </cell>
          <cell r="BC140">
            <v>3.5E-4</v>
          </cell>
          <cell r="BD140">
            <v>3.5E-4</v>
          </cell>
          <cell r="BE140">
            <v>3.5599999999999998E-4</v>
          </cell>
          <cell r="BF140">
            <v>3.5599999999999998E-4</v>
          </cell>
          <cell r="BG140">
            <v>3.5599999999999998E-4</v>
          </cell>
          <cell r="BH140">
            <v>3.5599999999999998E-4</v>
          </cell>
          <cell r="BI140">
            <v>3.5599999999999998E-4</v>
          </cell>
          <cell r="BJ140">
            <v>3.4299999999999999E-4</v>
          </cell>
          <cell r="BK140">
            <v>3.4299999999999999E-4</v>
          </cell>
          <cell r="BL140">
            <v>3.4299999999999999E-4</v>
          </cell>
          <cell r="BM140">
            <v>3.4299999999999999E-4</v>
          </cell>
          <cell r="BN140">
            <v>3.4299999999999999E-4</v>
          </cell>
          <cell r="BO140">
            <v>3.1599999999999998E-4</v>
          </cell>
          <cell r="BP140">
            <v>3.1599999999999998E-4</v>
          </cell>
          <cell r="BQ140">
            <v>3.1599999999999998E-4</v>
          </cell>
          <cell r="BR140">
            <v>3.1599999999999998E-4</v>
          </cell>
          <cell r="BS140">
            <v>3.1599999999999998E-4</v>
          </cell>
          <cell r="BT140">
            <v>2.8299999999999999E-4</v>
          </cell>
          <cell r="BU140">
            <v>2.8299999999999999E-4</v>
          </cell>
          <cell r="BV140">
            <v>2.8299999999999999E-4</v>
          </cell>
          <cell r="BW140">
            <v>2.8299999999999999E-4</v>
          </cell>
          <cell r="BX140">
            <v>2.8299999999999999E-4</v>
          </cell>
          <cell r="BY140">
            <v>2.4000000000000001E-4</v>
          </cell>
          <cell r="BZ140">
            <v>2.4000000000000001E-4</v>
          </cell>
          <cell r="CA140">
            <v>2.4000000000000001E-4</v>
          </cell>
          <cell r="CB140">
            <v>2.4000000000000001E-4</v>
          </cell>
          <cell r="CC140">
            <v>2.4000000000000001E-4</v>
          </cell>
          <cell r="CD140">
            <v>2.4000000000000001E-4</v>
          </cell>
          <cell r="CE140">
            <v>2.4000000000000001E-4</v>
          </cell>
          <cell r="CF140">
            <v>2.4000000000000001E-4</v>
          </cell>
          <cell r="CG140">
            <v>2.4000000000000001E-4</v>
          </cell>
          <cell r="CH140">
            <v>2.4000000000000001E-4</v>
          </cell>
          <cell r="CI140">
            <v>2.4000000000000001E-4</v>
          </cell>
          <cell r="CJ140">
            <v>2.4000000000000001E-4</v>
          </cell>
          <cell r="CK140">
            <v>2.4000000000000001E-4</v>
          </cell>
          <cell r="CL140">
            <v>2.4000000000000001E-4</v>
          </cell>
          <cell r="CM140">
            <v>2.4000000000000001E-4</v>
          </cell>
          <cell r="CN140">
            <v>2.4000000000000001E-4</v>
          </cell>
          <cell r="CO140">
            <v>2.4000000000000001E-4</v>
          </cell>
          <cell r="CP140">
            <v>2.4000000000000001E-4</v>
          </cell>
          <cell r="CQ140">
            <v>2.4000000000000001E-4</v>
          </cell>
          <cell r="CR140">
            <v>2.4000000000000001E-4</v>
          </cell>
          <cell r="CS140">
            <v>2.4000000000000001E-4</v>
          </cell>
          <cell r="CT140">
            <v>2.4000000000000001E-4</v>
          </cell>
          <cell r="CU140">
            <v>2.4000000000000001E-4</v>
          </cell>
          <cell r="CV140">
            <v>2.4000000000000001E-4</v>
          </cell>
          <cell r="CW140">
            <v>2.4000000000000001E-4</v>
          </cell>
        </row>
        <row r="141">
          <cell r="A141" t="str">
            <v>PORTUGAL</v>
          </cell>
          <cell r="B141" t="e">
            <v>#VALUE!</v>
          </cell>
          <cell r="C141" t="e">
            <v>#VALUE!</v>
          </cell>
          <cell r="D141" t="e">
            <v>#VALUE!</v>
          </cell>
          <cell r="E141" t="e">
            <v>#VALUE!</v>
          </cell>
          <cell r="F141" t="e">
            <v>#VALUE!</v>
          </cell>
          <cell r="G141" t="e">
            <v>#VALUE!</v>
          </cell>
          <cell r="H141" t="e">
            <v>#VALUE!</v>
          </cell>
          <cell r="I141" t="e">
            <v>#VALUE!</v>
          </cell>
          <cell r="J141" t="e">
            <v>#VALUE!</v>
          </cell>
          <cell r="K141" t="e">
            <v>#VALUE!</v>
          </cell>
          <cell r="L141" t="e">
            <v>#VALUE!</v>
          </cell>
          <cell r="M141" t="e">
            <v>#VALUE!</v>
          </cell>
          <cell r="N141" t="e">
            <v>#VALUE!</v>
          </cell>
          <cell r="O141" t="e">
            <v>#VALUE!</v>
          </cell>
          <cell r="P141" t="e">
            <v>#VALUE!</v>
          </cell>
          <cell r="Q141">
            <v>6.7999999999999999E-5</v>
          </cell>
          <cell r="R141">
            <v>6.7999999999999999E-5</v>
          </cell>
          <cell r="S141">
            <v>6.7999999999999999E-5</v>
          </cell>
          <cell r="T141">
            <v>6.7999999999999999E-5</v>
          </cell>
          <cell r="U141">
            <v>6.7999999999999999E-5</v>
          </cell>
          <cell r="V141">
            <v>6.7999999999999999E-5</v>
          </cell>
          <cell r="W141">
            <v>6.7999999999999999E-5</v>
          </cell>
          <cell r="X141">
            <v>6.7999999999999999E-5</v>
          </cell>
          <cell r="Y141">
            <v>6.7999999999999999E-5</v>
          </cell>
          <cell r="Z141">
            <v>6.7999999999999999E-5</v>
          </cell>
          <cell r="AA141">
            <v>6.7999999999999999E-5</v>
          </cell>
          <cell r="AB141">
            <v>6.7999999999999999E-5</v>
          </cell>
          <cell r="AC141">
            <v>6.7999999999999999E-5</v>
          </cell>
          <cell r="AD141">
            <v>6.7999999999999999E-5</v>
          </cell>
          <cell r="AE141">
            <v>6.7999999999999999E-5</v>
          </cell>
          <cell r="AF141">
            <v>6.7999999999999999E-5</v>
          </cell>
          <cell r="AG141">
            <v>6.7999999999999999E-5</v>
          </cell>
          <cell r="AH141">
            <v>6.7999999999999999E-5</v>
          </cell>
          <cell r="AI141">
            <v>6.7999999999999999E-5</v>
          </cell>
          <cell r="AJ141">
            <v>6.7999999999999999E-5</v>
          </cell>
          <cell r="AK141">
            <v>6.7999999999999999E-5</v>
          </cell>
          <cell r="AL141">
            <v>6.7999999999999999E-5</v>
          </cell>
          <cell r="AM141">
            <v>6.7999999999999999E-5</v>
          </cell>
          <cell r="AN141">
            <v>6.7999999999999999E-5</v>
          </cell>
          <cell r="AO141">
            <v>6.7999999999999999E-5</v>
          </cell>
          <cell r="AP141">
            <v>1.7000000000000001E-4</v>
          </cell>
          <cell r="AQ141">
            <v>1.7000000000000001E-4</v>
          </cell>
          <cell r="AR141">
            <v>1.7000000000000001E-4</v>
          </cell>
          <cell r="AS141">
            <v>1.7000000000000001E-4</v>
          </cell>
          <cell r="AT141">
            <v>1.7000000000000001E-4</v>
          </cell>
          <cell r="AU141">
            <v>2.02E-4</v>
          </cell>
          <cell r="AV141">
            <v>2.02E-4</v>
          </cell>
          <cell r="AW141">
            <v>2.02E-4</v>
          </cell>
          <cell r="AX141">
            <v>2.02E-4</v>
          </cell>
          <cell r="AY141">
            <v>2.02E-4</v>
          </cell>
          <cell r="AZ141">
            <v>2.24E-4</v>
          </cell>
          <cell r="BA141">
            <v>2.24E-4</v>
          </cell>
          <cell r="BB141">
            <v>2.24E-4</v>
          </cell>
          <cell r="BC141">
            <v>2.24E-4</v>
          </cell>
          <cell r="BD141">
            <v>2.24E-4</v>
          </cell>
          <cell r="BE141">
            <v>2.1900000000000001E-4</v>
          </cell>
          <cell r="BF141">
            <v>2.1900000000000001E-4</v>
          </cell>
          <cell r="BG141">
            <v>2.1900000000000001E-4</v>
          </cell>
          <cell r="BH141">
            <v>2.1900000000000001E-4</v>
          </cell>
          <cell r="BI141">
            <v>2.1900000000000001E-4</v>
          </cell>
          <cell r="BJ141">
            <v>2.1000000000000001E-4</v>
          </cell>
          <cell r="BK141">
            <v>2.1000000000000001E-4</v>
          </cell>
          <cell r="BL141">
            <v>2.1000000000000001E-4</v>
          </cell>
          <cell r="BM141">
            <v>2.1000000000000001E-4</v>
          </cell>
          <cell r="BN141">
            <v>2.1000000000000001E-4</v>
          </cell>
          <cell r="BO141">
            <v>2.0599999999999999E-4</v>
          </cell>
          <cell r="BP141">
            <v>2.0599999999999999E-4</v>
          </cell>
          <cell r="BQ141">
            <v>2.0599999999999999E-4</v>
          </cell>
          <cell r="BR141">
            <v>2.0599999999999999E-4</v>
          </cell>
          <cell r="BS141">
            <v>2.0599999999999999E-4</v>
          </cell>
          <cell r="BT141">
            <v>2.0000000000000001E-4</v>
          </cell>
          <cell r="BU141">
            <v>2.0000000000000001E-4</v>
          </cell>
          <cell r="BV141">
            <v>2.0000000000000001E-4</v>
          </cell>
          <cell r="BW141">
            <v>2.0000000000000001E-4</v>
          </cell>
          <cell r="BX141">
            <v>2.0000000000000001E-4</v>
          </cell>
          <cell r="BY141">
            <v>1.8100000000000001E-4</v>
          </cell>
          <cell r="BZ141">
            <v>1.8100000000000001E-4</v>
          </cell>
          <cell r="CA141">
            <v>1.8100000000000001E-4</v>
          </cell>
          <cell r="CB141">
            <v>1.8100000000000001E-4</v>
          </cell>
          <cell r="CC141">
            <v>1.8100000000000001E-4</v>
          </cell>
          <cell r="CD141">
            <v>1.8100000000000001E-4</v>
          </cell>
          <cell r="CE141">
            <v>1.8100000000000001E-4</v>
          </cell>
          <cell r="CF141">
            <v>1.8100000000000001E-4</v>
          </cell>
          <cell r="CG141">
            <v>1.8100000000000001E-4</v>
          </cell>
          <cell r="CH141">
            <v>1.8100000000000001E-4</v>
          </cell>
          <cell r="CI141">
            <v>1.8100000000000001E-4</v>
          </cell>
          <cell r="CJ141">
            <v>1.8100000000000001E-4</v>
          </cell>
          <cell r="CK141">
            <v>1.8100000000000001E-4</v>
          </cell>
          <cell r="CL141">
            <v>1.8100000000000001E-4</v>
          </cell>
          <cell r="CM141">
            <v>1.8100000000000001E-4</v>
          </cell>
          <cell r="CN141">
            <v>1.8100000000000001E-4</v>
          </cell>
          <cell r="CO141">
            <v>1.8100000000000001E-4</v>
          </cell>
          <cell r="CP141">
            <v>1.8100000000000001E-4</v>
          </cell>
          <cell r="CQ141">
            <v>1.8100000000000001E-4</v>
          </cell>
          <cell r="CR141">
            <v>1.8100000000000001E-4</v>
          </cell>
          <cell r="CS141">
            <v>1.8100000000000001E-4</v>
          </cell>
          <cell r="CT141">
            <v>1.8100000000000001E-4</v>
          </cell>
          <cell r="CU141">
            <v>1.8100000000000001E-4</v>
          </cell>
          <cell r="CV141">
            <v>1.8100000000000001E-4</v>
          </cell>
          <cell r="CW141">
            <v>1.8100000000000001E-4</v>
          </cell>
        </row>
        <row r="142">
          <cell r="A142" t="str">
            <v>QATAR</v>
          </cell>
          <cell r="B142" t="e">
            <v>#VALUE!</v>
          </cell>
          <cell r="C142" t="e">
            <v>#VALUE!</v>
          </cell>
          <cell r="D142" t="e">
            <v>#VALUE!</v>
          </cell>
          <cell r="E142" t="e">
            <v>#VALUE!</v>
          </cell>
          <cell r="F142" t="e">
            <v>#VALUE!</v>
          </cell>
          <cell r="G142" t="e">
            <v>#VALUE!</v>
          </cell>
          <cell r="H142" t="e">
            <v>#VALUE!</v>
          </cell>
          <cell r="I142" t="e">
            <v>#VALUE!</v>
          </cell>
          <cell r="J142" t="e">
            <v>#VALUE!</v>
          </cell>
          <cell r="K142" t="e">
            <v>#VALUE!</v>
          </cell>
          <cell r="L142" t="e">
            <v>#VALUE!</v>
          </cell>
          <cell r="M142" t="e">
            <v>#VALUE!</v>
          </cell>
          <cell r="N142" t="e">
            <v>#VALUE!</v>
          </cell>
          <cell r="O142" t="e">
            <v>#VALUE!</v>
          </cell>
          <cell r="P142" t="e">
            <v>#VALUE!</v>
          </cell>
          <cell r="Q142">
            <v>2.0999999999999999E-5</v>
          </cell>
          <cell r="R142">
            <v>2.0999999999999999E-5</v>
          </cell>
          <cell r="S142">
            <v>2.0999999999999999E-5</v>
          </cell>
          <cell r="T142">
            <v>2.0999999999999999E-5</v>
          </cell>
          <cell r="U142">
            <v>2.0999999999999999E-5</v>
          </cell>
          <cell r="V142">
            <v>2.0999999999999999E-5</v>
          </cell>
          <cell r="W142">
            <v>2.0999999999999999E-5</v>
          </cell>
          <cell r="X142">
            <v>2.0999999999999999E-5</v>
          </cell>
          <cell r="Y142">
            <v>2.0999999999999999E-5</v>
          </cell>
          <cell r="Z142">
            <v>2.0999999999999999E-5</v>
          </cell>
          <cell r="AA142">
            <v>2.0999999999999999E-5</v>
          </cell>
          <cell r="AB142">
            <v>2.0999999999999999E-5</v>
          </cell>
          <cell r="AC142">
            <v>2.0999999999999999E-5</v>
          </cell>
          <cell r="AD142">
            <v>2.0999999999999999E-5</v>
          </cell>
          <cell r="AE142">
            <v>2.0999999999999999E-5</v>
          </cell>
          <cell r="AF142">
            <v>2.0999999999999999E-5</v>
          </cell>
          <cell r="AG142">
            <v>2.0999999999999999E-5</v>
          </cell>
          <cell r="AH142">
            <v>2.0999999999999999E-5</v>
          </cell>
          <cell r="AI142">
            <v>2.0999999999999999E-5</v>
          </cell>
          <cell r="AJ142">
            <v>2.0999999999999999E-5</v>
          </cell>
          <cell r="AK142">
            <v>2.0999999999999999E-5</v>
          </cell>
          <cell r="AL142">
            <v>2.0999999999999999E-5</v>
          </cell>
          <cell r="AM142">
            <v>2.0999999999999999E-5</v>
          </cell>
          <cell r="AN142">
            <v>2.0999999999999999E-5</v>
          </cell>
          <cell r="AO142">
            <v>2.0999999999999999E-5</v>
          </cell>
          <cell r="AP142">
            <v>5.5999999999999999E-5</v>
          </cell>
          <cell r="AQ142">
            <v>5.5999999999999999E-5</v>
          </cell>
          <cell r="AR142">
            <v>5.5999999999999999E-5</v>
          </cell>
          <cell r="AS142">
            <v>5.5999999999999999E-5</v>
          </cell>
          <cell r="AT142">
            <v>5.5999999999999999E-5</v>
          </cell>
          <cell r="AU142">
            <v>8.3999999999999995E-5</v>
          </cell>
          <cell r="AV142">
            <v>8.3999999999999995E-5</v>
          </cell>
          <cell r="AW142">
            <v>8.3999999999999995E-5</v>
          </cell>
          <cell r="AX142">
            <v>8.3999999999999995E-5</v>
          </cell>
          <cell r="AY142">
            <v>8.3999999999999995E-5</v>
          </cell>
          <cell r="AZ142">
            <v>1.13E-4</v>
          </cell>
          <cell r="BA142">
            <v>1.13E-4</v>
          </cell>
          <cell r="BB142">
            <v>1.13E-4</v>
          </cell>
          <cell r="BC142">
            <v>1.13E-4</v>
          </cell>
          <cell r="BD142">
            <v>1.13E-4</v>
          </cell>
          <cell r="BE142">
            <v>8.2000000000000001E-5</v>
          </cell>
          <cell r="BF142">
            <v>8.2000000000000001E-5</v>
          </cell>
          <cell r="BG142">
            <v>8.2000000000000001E-5</v>
          </cell>
          <cell r="BH142">
            <v>8.2000000000000001E-5</v>
          </cell>
          <cell r="BI142">
            <v>8.2000000000000001E-5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4.7800000000000002E-4</v>
          </cell>
          <cell r="BZ142">
            <v>4.7800000000000002E-4</v>
          </cell>
          <cell r="CA142">
            <v>4.7800000000000002E-4</v>
          </cell>
          <cell r="CB142">
            <v>4.7800000000000002E-4</v>
          </cell>
          <cell r="CC142">
            <v>4.7800000000000002E-4</v>
          </cell>
          <cell r="CD142">
            <v>4.7800000000000002E-4</v>
          </cell>
          <cell r="CE142">
            <v>4.7800000000000002E-4</v>
          </cell>
          <cell r="CF142">
            <v>4.7800000000000002E-4</v>
          </cell>
          <cell r="CG142">
            <v>4.7800000000000002E-4</v>
          </cell>
          <cell r="CH142">
            <v>4.7800000000000002E-4</v>
          </cell>
          <cell r="CI142">
            <v>4.7800000000000002E-4</v>
          </cell>
          <cell r="CJ142">
            <v>4.7800000000000002E-4</v>
          </cell>
          <cell r="CK142">
            <v>4.7800000000000002E-4</v>
          </cell>
          <cell r="CL142">
            <v>4.7800000000000002E-4</v>
          </cell>
          <cell r="CM142">
            <v>4.7800000000000002E-4</v>
          </cell>
          <cell r="CN142">
            <v>4.7800000000000002E-4</v>
          </cell>
          <cell r="CO142">
            <v>4.7800000000000002E-4</v>
          </cell>
          <cell r="CP142">
            <v>4.7800000000000002E-4</v>
          </cell>
          <cell r="CQ142">
            <v>4.7800000000000002E-4</v>
          </cell>
          <cell r="CR142">
            <v>4.7800000000000002E-4</v>
          </cell>
          <cell r="CS142">
            <v>4.7800000000000002E-4</v>
          </cell>
          <cell r="CT142">
            <v>4.7800000000000002E-4</v>
          </cell>
          <cell r="CU142">
            <v>4.7800000000000002E-4</v>
          </cell>
          <cell r="CV142">
            <v>4.7800000000000002E-4</v>
          </cell>
          <cell r="CW142">
            <v>4.7800000000000002E-4</v>
          </cell>
        </row>
        <row r="143">
          <cell r="A143" t="str">
            <v>ROMANIA</v>
          </cell>
          <cell r="B143" t="e">
            <v>#VALUE!</v>
          </cell>
          <cell r="C143" t="e">
            <v>#VALUE!</v>
          </cell>
          <cell r="D143" t="e">
            <v>#VALUE!</v>
          </cell>
          <cell r="E143" t="e">
            <v>#VALUE!</v>
          </cell>
          <cell r="F143" t="e">
            <v>#VALUE!</v>
          </cell>
          <cell r="G143" t="e">
            <v>#VALUE!</v>
          </cell>
          <cell r="H143" t="e">
            <v>#VALUE!</v>
          </cell>
          <cell r="I143" t="e">
            <v>#VALUE!</v>
          </cell>
          <cell r="J143" t="e">
            <v>#VALUE!</v>
          </cell>
          <cell r="K143" t="e">
            <v>#VALUE!</v>
          </cell>
          <cell r="L143" t="e">
            <v>#VALUE!</v>
          </cell>
          <cell r="M143" t="e">
            <v>#VALUE!</v>
          </cell>
          <cell r="N143" t="e">
            <v>#VALUE!</v>
          </cell>
          <cell r="O143" t="e">
            <v>#VALUE!</v>
          </cell>
          <cell r="P143" t="e">
            <v>#VALUE!</v>
          </cell>
          <cell r="Q143">
            <v>1.84E-4</v>
          </cell>
          <cell r="R143">
            <v>1.84E-4</v>
          </cell>
          <cell r="S143">
            <v>1.84E-4</v>
          </cell>
          <cell r="T143">
            <v>1.84E-4</v>
          </cell>
          <cell r="U143">
            <v>1.84E-4</v>
          </cell>
          <cell r="V143">
            <v>1.84E-4</v>
          </cell>
          <cell r="W143">
            <v>1.84E-4</v>
          </cell>
          <cell r="X143">
            <v>1.84E-4</v>
          </cell>
          <cell r="Y143">
            <v>1.84E-4</v>
          </cell>
          <cell r="Z143">
            <v>1.84E-4</v>
          </cell>
          <cell r="AA143">
            <v>1.84E-4</v>
          </cell>
          <cell r="AB143">
            <v>1.84E-4</v>
          </cell>
          <cell r="AC143">
            <v>1.84E-4</v>
          </cell>
          <cell r="AD143">
            <v>1.84E-4</v>
          </cell>
          <cell r="AE143">
            <v>1.84E-4</v>
          </cell>
          <cell r="AF143">
            <v>1.84E-4</v>
          </cell>
          <cell r="AG143">
            <v>1.84E-4</v>
          </cell>
          <cell r="AH143">
            <v>1.84E-4</v>
          </cell>
          <cell r="AI143">
            <v>1.84E-4</v>
          </cell>
          <cell r="AJ143">
            <v>1.84E-4</v>
          </cell>
          <cell r="AK143">
            <v>1.84E-4</v>
          </cell>
          <cell r="AL143">
            <v>1.84E-4</v>
          </cell>
          <cell r="AM143">
            <v>1.84E-4</v>
          </cell>
          <cell r="AN143">
            <v>1.84E-4</v>
          </cell>
          <cell r="AO143">
            <v>1.84E-4</v>
          </cell>
          <cell r="AP143">
            <v>5.5999999999999995E-4</v>
          </cell>
          <cell r="AQ143">
            <v>5.5999999999999995E-4</v>
          </cell>
          <cell r="AR143">
            <v>5.5999999999999995E-4</v>
          </cell>
          <cell r="AS143">
            <v>5.5999999999999995E-4</v>
          </cell>
          <cell r="AT143">
            <v>5.5999999999999995E-4</v>
          </cell>
          <cell r="AU143">
            <v>7.2099999999999996E-4</v>
          </cell>
          <cell r="AV143">
            <v>7.2099999999999996E-4</v>
          </cell>
          <cell r="AW143">
            <v>7.2099999999999996E-4</v>
          </cell>
          <cell r="AX143">
            <v>7.2099999999999996E-4</v>
          </cell>
          <cell r="AY143">
            <v>7.2099999999999996E-4</v>
          </cell>
          <cell r="AZ143">
            <v>8.3299999999999997E-4</v>
          </cell>
          <cell r="BA143">
            <v>8.3299999999999997E-4</v>
          </cell>
          <cell r="BB143">
            <v>8.3299999999999997E-4</v>
          </cell>
          <cell r="BC143">
            <v>8.3299999999999997E-4</v>
          </cell>
          <cell r="BD143">
            <v>8.3299999999999997E-4</v>
          </cell>
          <cell r="BE143">
            <v>8.0900000000000004E-4</v>
          </cell>
          <cell r="BF143">
            <v>8.0900000000000004E-4</v>
          </cell>
          <cell r="BG143">
            <v>8.0900000000000004E-4</v>
          </cell>
          <cell r="BH143">
            <v>8.0900000000000004E-4</v>
          </cell>
          <cell r="BI143">
            <v>8.0900000000000004E-4</v>
          </cell>
          <cell r="BJ143">
            <v>7.3099999999999999E-4</v>
          </cell>
          <cell r="BK143">
            <v>7.3099999999999999E-4</v>
          </cell>
          <cell r="BL143">
            <v>7.3099999999999999E-4</v>
          </cell>
          <cell r="BM143">
            <v>7.3099999999999999E-4</v>
          </cell>
          <cell r="BN143">
            <v>7.3099999999999999E-4</v>
          </cell>
          <cell r="BO143">
            <v>6.4899999999999995E-4</v>
          </cell>
          <cell r="BP143">
            <v>6.4899999999999995E-4</v>
          </cell>
          <cell r="BQ143">
            <v>6.4899999999999995E-4</v>
          </cell>
          <cell r="BR143">
            <v>6.4899999999999995E-4</v>
          </cell>
          <cell r="BS143">
            <v>6.4899999999999995E-4</v>
          </cell>
          <cell r="BT143">
            <v>5.5400000000000002E-4</v>
          </cell>
          <cell r="BU143">
            <v>5.5400000000000002E-4</v>
          </cell>
          <cell r="BV143">
            <v>5.5400000000000002E-4</v>
          </cell>
          <cell r="BW143">
            <v>5.5400000000000002E-4</v>
          </cell>
          <cell r="BX143">
            <v>5.5400000000000002E-4</v>
          </cell>
          <cell r="BY143">
            <v>3.8699999999999997E-4</v>
          </cell>
          <cell r="BZ143">
            <v>3.8699999999999997E-4</v>
          </cell>
          <cell r="CA143">
            <v>3.8699999999999997E-4</v>
          </cell>
          <cell r="CB143">
            <v>3.8699999999999997E-4</v>
          </cell>
          <cell r="CC143">
            <v>3.8699999999999997E-4</v>
          </cell>
          <cell r="CD143">
            <v>3.8699999999999997E-4</v>
          </cell>
          <cell r="CE143">
            <v>3.8699999999999997E-4</v>
          </cell>
          <cell r="CF143">
            <v>3.8699999999999997E-4</v>
          </cell>
          <cell r="CG143">
            <v>3.8699999999999997E-4</v>
          </cell>
          <cell r="CH143">
            <v>3.8699999999999997E-4</v>
          </cell>
          <cell r="CI143">
            <v>3.8699999999999997E-4</v>
          </cell>
          <cell r="CJ143">
            <v>3.8699999999999997E-4</v>
          </cell>
          <cell r="CK143">
            <v>3.8699999999999997E-4</v>
          </cell>
          <cell r="CL143">
            <v>3.8699999999999997E-4</v>
          </cell>
          <cell r="CM143">
            <v>3.8699999999999997E-4</v>
          </cell>
          <cell r="CN143">
            <v>3.8699999999999997E-4</v>
          </cell>
          <cell r="CO143">
            <v>3.8699999999999997E-4</v>
          </cell>
          <cell r="CP143">
            <v>3.8699999999999997E-4</v>
          </cell>
          <cell r="CQ143">
            <v>3.8699999999999997E-4</v>
          </cell>
          <cell r="CR143">
            <v>3.8699999999999997E-4</v>
          </cell>
          <cell r="CS143">
            <v>3.8699999999999997E-4</v>
          </cell>
          <cell r="CT143">
            <v>3.8699999999999997E-4</v>
          </cell>
          <cell r="CU143">
            <v>3.8699999999999997E-4</v>
          </cell>
          <cell r="CV143">
            <v>3.8699999999999997E-4</v>
          </cell>
          <cell r="CW143">
            <v>3.8699999999999997E-4</v>
          </cell>
        </row>
        <row r="144">
          <cell r="A144" t="str">
            <v>RUSSIAN FEDERATION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1.4999999999999999E-4</v>
          </cell>
          <cell r="R144">
            <v>1.4999999999999999E-4</v>
          </cell>
          <cell r="S144">
            <v>1.4999999999999999E-4</v>
          </cell>
          <cell r="T144">
            <v>1.4999999999999999E-4</v>
          </cell>
          <cell r="U144">
            <v>1.4999999999999999E-4</v>
          </cell>
          <cell r="V144">
            <v>1.4999999999999999E-4</v>
          </cell>
          <cell r="W144">
            <v>1.4999999999999999E-4</v>
          </cell>
          <cell r="X144">
            <v>1.4999999999999999E-4</v>
          </cell>
          <cell r="Y144">
            <v>1.4999999999999999E-4</v>
          </cell>
          <cell r="Z144">
            <v>1.4999999999999999E-4</v>
          </cell>
          <cell r="AA144">
            <v>1.4999999999999999E-4</v>
          </cell>
          <cell r="AB144">
            <v>1.4999999999999999E-4</v>
          </cell>
          <cell r="AC144">
            <v>1.4999999999999999E-4</v>
          </cell>
          <cell r="AD144">
            <v>1.4999999999999999E-4</v>
          </cell>
          <cell r="AE144">
            <v>1.4999999999999999E-4</v>
          </cell>
          <cell r="AF144">
            <v>1.4999999999999999E-4</v>
          </cell>
          <cell r="AG144">
            <v>1.4999999999999999E-4</v>
          </cell>
          <cell r="AH144">
            <v>1.4999999999999999E-4</v>
          </cell>
          <cell r="AI144">
            <v>1.4999999999999999E-4</v>
          </cell>
          <cell r="AJ144">
            <v>1.4999999999999999E-4</v>
          </cell>
          <cell r="AK144">
            <v>1.4999999999999999E-4</v>
          </cell>
          <cell r="AL144">
            <v>1.4999999999999999E-4</v>
          </cell>
          <cell r="AM144">
            <v>1.4999999999999999E-4</v>
          </cell>
          <cell r="AN144">
            <v>1.4999999999999999E-4</v>
          </cell>
          <cell r="AO144">
            <v>1.4999999999999999E-4</v>
          </cell>
          <cell r="AP144">
            <v>3.3100000000000002E-4</v>
          </cell>
          <cell r="AQ144">
            <v>3.3100000000000002E-4</v>
          </cell>
          <cell r="AR144">
            <v>3.3100000000000002E-4</v>
          </cell>
          <cell r="AS144">
            <v>3.3100000000000002E-4</v>
          </cell>
          <cell r="AT144">
            <v>3.3100000000000002E-4</v>
          </cell>
          <cell r="AU144">
            <v>3.4000000000000002E-4</v>
          </cell>
          <cell r="AV144">
            <v>3.4000000000000002E-4</v>
          </cell>
          <cell r="AW144">
            <v>3.4000000000000002E-4</v>
          </cell>
          <cell r="AX144">
            <v>3.4000000000000002E-4</v>
          </cell>
          <cell r="AY144">
            <v>3.4000000000000002E-4</v>
          </cell>
          <cell r="AZ144">
            <v>3.3E-4</v>
          </cell>
          <cell r="BA144">
            <v>3.3E-4</v>
          </cell>
          <cell r="BB144">
            <v>3.3E-4</v>
          </cell>
          <cell r="BC144">
            <v>3.3E-4</v>
          </cell>
          <cell r="BD144">
            <v>3.3E-4</v>
          </cell>
          <cell r="BE144">
            <v>3.1500000000000001E-4</v>
          </cell>
          <cell r="BF144">
            <v>3.1500000000000001E-4</v>
          </cell>
          <cell r="BG144">
            <v>3.1500000000000001E-4</v>
          </cell>
          <cell r="BH144">
            <v>3.1500000000000001E-4</v>
          </cell>
          <cell r="BI144">
            <v>3.1500000000000001E-4</v>
          </cell>
          <cell r="BJ144">
            <v>2.9300000000000002E-4</v>
          </cell>
          <cell r="BK144">
            <v>2.9300000000000002E-4</v>
          </cell>
          <cell r="BL144">
            <v>2.9300000000000002E-4</v>
          </cell>
          <cell r="BM144">
            <v>2.9300000000000002E-4</v>
          </cell>
          <cell r="BN144">
            <v>2.9300000000000002E-4</v>
          </cell>
          <cell r="BO144">
            <v>2.6800000000000001E-4</v>
          </cell>
          <cell r="BP144">
            <v>2.6800000000000001E-4</v>
          </cell>
          <cell r="BQ144">
            <v>2.6800000000000001E-4</v>
          </cell>
          <cell r="BR144">
            <v>2.6800000000000001E-4</v>
          </cell>
          <cell r="BS144">
            <v>2.6800000000000001E-4</v>
          </cell>
          <cell r="BT144">
            <v>2.3900000000000001E-4</v>
          </cell>
          <cell r="BU144">
            <v>2.3900000000000001E-4</v>
          </cell>
          <cell r="BV144">
            <v>2.3900000000000001E-4</v>
          </cell>
          <cell r="BW144">
            <v>2.3900000000000001E-4</v>
          </cell>
          <cell r="BX144">
            <v>2.3900000000000001E-4</v>
          </cell>
          <cell r="BY144">
            <v>1.7799999999999999E-4</v>
          </cell>
          <cell r="BZ144">
            <v>1.7799999999999999E-4</v>
          </cell>
          <cell r="CA144">
            <v>1.7799999999999999E-4</v>
          </cell>
          <cell r="CB144">
            <v>1.7799999999999999E-4</v>
          </cell>
          <cell r="CC144">
            <v>1.7799999999999999E-4</v>
          </cell>
          <cell r="CD144">
            <v>1.7799999999999999E-4</v>
          </cell>
          <cell r="CE144">
            <v>1.7799999999999999E-4</v>
          </cell>
          <cell r="CF144">
            <v>1.7799999999999999E-4</v>
          </cell>
          <cell r="CG144">
            <v>1.7799999999999999E-4</v>
          </cell>
          <cell r="CH144">
            <v>1.7799999999999999E-4</v>
          </cell>
          <cell r="CI144">
            <v>1.7799999999999999E-4</v>
          </cell>
          <cell r="CJ144">
            <v>1.7799999999999999E-4</v>
          </cell>
          <cell r="CK144">
            <v>1.7799999999999999E-4</v>
          </cell>
          <cell r="CL144">
            <v>1.7799999999999999E-4</v>
          </cell>
          <cell r="CM144">
            <v>1.7799999999999999E-4</v>
          </cell>
          <cell r="CN144">
            <v>1.7799999999999999E-4</v>
          </cell>
          <cell r="CO144">
            <v>1.7799999999999999E-4</v>
          </cell>
          <cell r="CP144">
            <v>1.7799999999999999E-4</v>
          </cell>
          <cell r="CQ144">
            <v>1.7799999999999999E-4</v>
          </cell>
          <cell r="CR144">
            <v>1.7799999999999999E-4</v>
          </cell>
          <cell r="CS144">
            <v>1.7799999999999999E-4</v>
          </cell>
          <cell r="CT144">
            <v>1.7799999999999999E-4</v>
          </cell>
          <cell r="CU144">
            <v>1.7799999999999999E-4</v>
          </cell>
          <cell r="CV144">
            <v>1.7799999999999999E-4</v>
          </cell>
          <cell r="CW144">
            <v>1.7799999999999999E-4</v>
          </cell>
        </row>
        <row r="145">
          <cell r="A145" t="str">
            <v>RWANDA</v>
          </cell>
          <cell r="B145" t="e">
            <v>#VALUE!</v>
          </cell>
          <cell r="C145" t="e">
            <v>#VALUE!</v>
          </cell>
          <cell r="D145" t="e">
            <v>#VALUE!</v>
          </cell>
          <cell r="E145" t="e">
            <v>#VALUE!</v>
          </cell>
          <cell r="F145" t="e">
            <v>#VALUE!</v>
          </cell>
          <cell r="G145" t="e">
            <v>#VALUE!</v>
          </cell>
          <cell r="H145" t="e">
            <v>#VALUE!</v>
          </cell>
          <cell r="I145" t="e">
            <v>#VALUE!</v>
          </cell>
          <cell r="J145" t="e">
            <v>#VALUE!</v>
          </cell>
          <cell r="K145" t="e">
            <v>#VALUE!</v>
          </cell>
          <cell r="L145" t="e">
            <v>#VALUE!</v>
          </cell>
          <cell r="M145" t="e">
            <v>#VALUE!</v>
          </cell>
          <cell r="N145" t="e">
            <v>#VALUE!</v>
          </cell>
          <cell r="O145" t="e">
            <v>#VALUE!</v>
          </cell>
          <cell r="P145" t="e">
            <v>#VALUE!</v>
          </cell>
          <cell r="Q145">
            <v>1.1400000000000001E-4</v>
          </cell>
          <cell r="R145">
            <v>1.1400000000000001E-4</v>
          </cell>
          <cell r="S145">
            <v>1.1400000000000001E-4</v>
          </cell>
          <cell r="T145">
            <v>1.1400000000000001E-4</v>
          </cell>
          <cell r="U145">
            <v>1.1400000000000001E-4</v>
          </cell>
          <cell r="V145">
            <v>1.1400000000000001E-4</v>
          </cell>
          <cell r="W145">
            <v>1.1400000000000001E-4</v>
          </cell>
          <cell r="X145">
            <v>1.1400000000000001E-4</v>
          </cell>
          <cell r="Y145">
            <v>1.1400000000000001E-4</v>
          </cell>
          <cell r="Z145">
            <v>1.1400000000000001E-4</v>
          </cell>
          <cell r="AA145">
            <v>1.1400000000000001E-4</v>
          </cell>
          <cell r="AB145">
            <v>1.1400000000000001E-4</v>
          </cell>
          <cell r="AC145">
            <v>1.1400000000000001E-4</v>
          </cell>
          <cell r="AD145">
            <v>1.1400000000000001E-4</v>
          </cell>
          <cell r="AE145">
            <v>1.1400000000000001E-4</v>
          </cell>
          <cell r="AF145">
            <v>1.1400000000000001E-4</v>
          </cell>
          <cell r="AG145">
            <v>1.1400000000000001E-4</v>
          </cell>
          <cell r="AH145">
            <v>1.1400000000000001E-4</v>
          </cell>
          <cell r="AI145">
            <v>1.1400000000000001E-4</v>
          </cell>
          <cell r="AJ145">
            <v>1.1400000000000001E-4</v>
          </cell>
          <cell r="AK145">
            <v>1.1400000000000001E-4</v>
          </cell>
          <cell r="AL145">
            <v>1.1400000000000001E-4</v>
          </cell>
          <cell r="AM145">
            <v>1.1400000000000001E-4</v>
          </cell>
          <cell r="AN145">
            <v>1.1400000000000001E-4</v>
          </cell>
          <cell r="AO145">
            <v>1.1400000000000001E-4</v>
          </cell>
          <cell r="AP145">
            <v>6.8099999999999996E-4</v>
          </cell>
          <cell r="AQ145">
            <v>6.8099999999999996E-4</v>
          </cell>
          <cell r="AR145">
            <v>6.8099999999999996E-4</v>
          </cell>
          <cell r="AS145">
            <v>6.8099999999999996E-4</v>
          </cell>
          <cell r="AT145">
            <v>6.8099999999999996E-4</v>
          </cell>
          <cell r="AU145">
            <v>1.049E-3</v>
          </cell>
          <cell r="AV145">
            <v>1.049E-3</v>
          </cell>
          <cell r="AW145">
            <v>1.049E-3</v>
          </cell>
          <cell r="AX145">
            <v>1.049E-3</v>
          </cell>
          <cell r="AY145">
            <v>1.049E-3</v>
          </cell>
          <cell r="AZ145">
            <v>1.3749999999999999E-3</v>
          </cell>
          <cell r="BA145">
            <v>1.3749999999999999E-3</v>
          </cell>
          <cell r="BB145">
            <v>1.3749999999999999E-3</v>
          </cell>
          <cell r="BC145">
            <v>1.3749999999999999E-3</v>
          </cell>
          <cell r="BD145">
            <v>1.3749999999999999E-3</v>
          </cell>
          <cell r="BE145">
            <v>1.56E-3</v>
          </cell>
          <cell r="BF145">
            <v>1.56E-3</v>
          </cell>
          <cell r="BG145">
            <v>1.56E-3</v>
          </cell>
          <cell r="BH145">
            <v>1.56E-3</v>
          </cell>
          <cell r="BI145">
            <v>1.56E-3</v>
          </cell>
          <cell r="BJ145">
            <v>1.5150000000000001E-3</v>
          </cell>
          <cell r="BK145">
            <v>1.5150000000000001E-3</v>
          </cell>
          <cell r="BL145">
            <v>1.5150000000000001E-3</v>
          </cell>
          <cell r="BM145">
            <v>1.5150000000000001E-3</v>
          </cell>
          <cell r="BN145">
            <v>1.5150000000000001E-3</v>
          </cell>
          <cell r="BO145">
            <v>1.372E-3</v>
          </cell>
          <cell r="BP145">
            <v>1.372E-3</v>
          </cell>
          <cell r="BQ145">
            <v>1.372E-3</v>
          </cell>
          <cell r="BR145">
            <v>1.372E-3</v>
          </cell>
          <cell r="BS145">
            <v>1.372E-3</v>
          </cell>
          <cell r="BT145">
            <v>1.139E-3</v>
          </cell>
          <cell r="BU145">
            <v>1.139E-3</v>
          </cell>
          <cell r="BV145">
            <v>1.139E-3</v>
          </cell>
          <cell r="BW145">
            <v>1.139E-3</v>
          </cell>
          <cell r="BX145">
            <v>1.139E-3</v>
          </cell>
          <cell r="BY145">
            <v>7.9600000000000005E-4</v>
          </cell>
          <cell r="BZ145">
            <v>7.9600000000000005E-4</v>
          </cell>
          <cell r="CA145">
            <v>7.9600000000000005E-4</v>
          </cell>
          <cell r="CB145">
            <v>7.9600000000000005E-4</v>
          </cell>
          <cell r="CC145">
            <v>7.9600000000000005E-4</v>
          </cell>
          <cell r="CD145">
            <v>7.9600000000000005E-4</v>
          </cell>
          <cell r="CE145">
            <v>7.9600000000000005E-4</v>
          </cell>
          <cell r="CF145">
            <v>7.9600000000000005E-4</v>
          </cell>
          <cell r="CG145">
            <v>7.9600000000000005E-4</v>
          </cell>
          <cell r="CH145">
            <v>7.9600000000000005E-4</v>
          </cell>
          <cell r="CI145">
            <v>7.9600000000000005E-4</v>
          </cell>
          <cell r="CJ145">
            <v>7.9600000000000005E-4</v>
          </cell>
          <cell r="CK145">
            <v>7.9600000000000005E-4</v>
          </cell>
          <cell r="CL145">
            <v>7.9600000000000005E-4</v>
          </cell>
          <cell r="CM145">
            <v>7.9600000000000005E-4</v>
          </cell>
          <cell r="CN145">
            <v>7.9600000000000005E-4</v>
          </cell>
          <cell r="CO145">
            <v>7.9600000000000005E-4</v>
          </cell>
          <cell r="CP145">
            <v>7.9600000000000005E-4</v>
          </cell>
          <cell r="CQ145">
            <v>7.9600000000000005E-4</v>
          </cell>
          <cell r="CR145">
            <v>7.9600000000000005E-4</v>
          </cell>
          <cell r="CS145">
            <v>7.9600000000000005E-4</v>
          </cell>
          <cell r="CT145">
            <v>7.9600000000000005E-4</v>
          </cell>
          <cell r="CU145">
            <v>7.9600000000000005E-4</v>
          </cell>
          <cell r="CV145">
            <v>7.9600000000000005E-4</v>
          </cell>
          <cell r="CW145">
            <v>7.9600000000000005E-4</v>
          </cell>
        </row>
        <row r="146">
          <cell r="A146" t="str">
            <v>SAINT KITTS AND NEVIS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1.25E-4</v>
          </cell>
          <cell r="R146">
            <v>1.25E-4</v>
          </cell>
          <cell r="S146">
            <v>1.25E-4</v>
          </cell>
          <cell r="T146">
            <v>1.25E-4</v>
          </cell>
          <cell r="U146">
            <v>1.25E-4</v>
          </cell>
          <cell r="V146">
            <v>1.25E-4</v>
          </cell>
          <cell r="W146">
            <v>1.25E-4</v>
          </cell>
          <cell r="X146">
            <v>1.25E-4</v>
          </cell>
          <cell r="Y146">
            <v>1.25E-4</v>
          </cell>
          <cell r="Z146">
            <v>1.25E-4</v>
          </cell>
          <cell r="AA146">
            <v>1.25E-4</v>
          </cell>
          <cell r="AB146">
            <v>1.25E-4</v>
          </cell>
          <cell r="AC146">
            <v>1.25E-4</v>
          </cell>
          <cell r="AD146">
            <v>1.25E-4</v>
          </cell>
          <cell r="AE146">
            <v>1.25E-4</v>
          </cell>
          <cell r="AF146">
            <v>1.25E-4</v>
          </cell>
          <cell r="AG146">
            <v>1.25E-4</v>
          </cell>
          <cell r="AH146">
            <v>1.25E-4</v>
          </cell>
          <cell r="AI146">
            <v>1.25E-4</v>
          </cell>
          <cell r="AJ146">
            <v>1.25E-4</v>
          </cell>
          <cell r="AK146">
            <v>1.25E-4</v>
          </cell>
          <cell r="AL146">
            <v>1.25E-4</v>
          </cell>
          <cell r="AM146">
            <v>1.25E-4</v>
          </cell>
          <cell r="AN146">
            <v>1.25E-4</v>
          </cell>
          <cell r="AO146">
            <v>1.25E-4</v>
          </cell>
          <cell r="AP146">
            <v>3.1500000000000001E-4</v>
          </cell>
          <cell r="AQ146">
            <v>3.1500000000000001E-4</v>
          </cell>
          <cell r="AR146">
            <v>3.1500000000000001E-4</v>
          </cell>
          <cell r="AS146">
            <v>3.1500000000000001E-4</v>
          </cell>
          <cell r="AT146">
            <v>3.1500000000000001E-4</v>
          </cell>
          <cell r="AU146">
            <v>3.21E-4</v>
          </cell>
          <cell r="AV146">
            <v>3.21E-4</v>
          </cell>
          <cell r="AW146">
            <v>3.21E-4</v>
          </cell>
          <cell r="AX146">
            <v>3.21E-4</v>
          </cell>
          <cell r="AY146">
            <v>3.21E-4</v>
          </cell>
          <cell r="AZ146">
            <v>3.1100000000000002E-4</v>
          </cell>
          <cell r="BA146">
            <v>3.1100000000000002E-4</v>
          </cell>
          <cell r="BB146">
            <v>3.1100000000000002E-4</v>
          </cell>
          <cell r="BC146">
            <v>3.1100000000000002E-4</v>
          </cell>
          <cell r="BD146">
            <v>3.1100000000000002E-4</v>
          </cell>
          <cell r="BE146">
            <v>3.1199999999999999E-4</v>
          </cell>
          <cell r="BF146">
            <v>3.1199999999999999E-4</v>
          </cell>
          <cell r="BG146">
            <v>3.1199999999999999E-4</v>
          </cell>
          <cell r="BH146">
            <v>3.1199999999999999E-4</v>
          </cell>
          <cell r="BI146">
            <v>3.1199999999999999E-4</v>
          </cell>
          <cell r="BJ146">
            <v>3.1599999999999998E-4</v>
          </cell>
          <cell r="BK146">
            <v>3.1599999999999998E-4</v>
          </cell>
          <cell r="BL146">
            <v>3.1599999999999998E-4</v>
          </cell>
          <cell r="BM146">
            <v>3.1599999999999998E-4</v>
          </cell>
          <cell r="BN146">
            <v>3.1599999999999998E-4</v>
          </cell>
          <cell r="BO146">
            <v>3.3199999999999999E-4</v>
          </cell>
          <cell r="BP146">
            <v>3.3199999999999999E-4</v>
          </cell>
          <cell r="BQ146">
            <v>3.3199999999999999E-4</v>
          </cell>
          <cell r="BR146">
            <v>3.3199999999999999E-4</v>
          </cell>
          <cell r="BS146">
            <v>3.3199999999999999E-4</v>
          </cell>
          <cell r="BT146">
            <v>3.6299999999999999E-4</v>
          </cell>
          <cell r="BU146">
            <v>3.6299999999999999E-4</v>
          </cell>
          <cell r="BV146">
            <v>3.6299999999999999E-4</v>
          </cell>
          <cell r="BW146">
            <v>3.6299999999999999E-4</v>
          </cell>
          <cell r="BX146">
            <v>3.6299999999999999E-4</v>
          </cell>
          <cell r="BY146">
            <v>3.3599999999999998E-4</v>
          </cell>
          <cell r="BZ146">
            <v>3.3599999999999998E-4</v>
          </cell>
          <cell r="CA146">
            <v>3.3599999999999998E-4</v>
          </cell>
          <cell r="CB146">
            <v>3.3599999999999998E-4</v>
          </cell>
          <cell r="CC146">
            <v>3.3599999999999998E-4</v>
          </cell>
          <cell r="CD146">
            <v>3.3599999999999998E-4</v>
          </cell>
          <cell r="CE146">
            <v>3.3599999999999998E-4</v>
          </cell>
          <cell r="CF146">
            <v>3.3599999999999998E-4</v>
          </cell>
          <cell r="CG146">
            <v>3.3599999999999998E-4</v>
          </cell>
          <cell r="CH146">
            <v>3.3599999999999998E-4</v>
          </cell>
          <cell r="CI146">
            <v>3.3599999999999998E-4</v>
          </cell>
          <cell r="CJ146">
            <v>3.3599999999999998E-4</v>
          </cell>
          <cell r="CK146">
            <v>3.3599999999999998E-4</v>
          </cell>
          <cell r="CL146">
            <v>3.3599999999999998E-4</v>
          </cell>
          <cell r="CM146">
            <v>3.3599999999999998E-4</v>
          </cell>
          <cell r="CN146">
            <v>3.3599999999999998E-4</v>
          </cell>
          <cell r="CO146">
            <v>3.3599999999999998E-4</v>
          </cell>
          <cell r="CP146">
            <v>3.3599999999999998E-4</v>
          </cell>
          <cell r="CQ146">
            <v>3.3599999999999998E-4</v>
          </cell>
          <cell r="CR146">
            <v>3.3599999999999998E-4</v>
          </cell>
          <cell r="CS146">
            <v>3.3599999999999998E-4</v>
          </cell>
          <cell r="CT146">
            <v>3.3599999999999998E-4</v>
          </cell>
          <cell r="CU146">
            <v>3.3599999999999998E-4</v>
          </cell>
          <cell r="CV146">
            <v>3.3599999999999998E-4</v>
          </cell>
          <cell r="CW146">
            <v>3.3599999999999998E-4</v>
          </cell>
        </row>
        <row r="147">
          <cell r="A147" t="str">
            <v>SAINT LUCIA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1.25E-4</v>
          </cell>
          <cell r="R147">
            <v>1.25E-4</v>
          </cell>
          <cell r="S147">
            <v>1.25E-4</v>
          </cell>
          <cell r="T147">
            <v>1.25E-4</v>
          </cell>
          <cell r="U147">
            <v>1.25E-4</v>
          </cell>
          <cell r="V147">
            <v>1.25E-4</v>
          </cell>
          <cell r="W147">
            <v>1.25E-4</v>
          </cell>
          <cell r="X147">
            <v>1.25E-4</v>
          </cell>
          <cell r="Y147">
            <v>1.25E-4</v>
          </cell>
          <cell r="Z147">
            <v>1.25E-4</v>
          </cell>
          <cell r="AA147">
            <v>1.25E-4</v>
          </cell>
          <cell r="AB147">
            <v>1.25E-4</v>
          </cell>
          <cell r="AC147">
            <v>1.25E-4</v>
          </cell>
          <cell r="AD147">
            <v>1.25E-4</v>
          </cell>
          <cell r="AE147">
            <v>1.25E-4</v>
          </cell>
          <cell r="AF147">
            <v>1.25E-4</v>
          </cell>
          <cell r="AG147">
            <v>1.25E-4</v>
          </cell>
          <cell r="AH147">
            <v>1.25E-4</v>
          </cell>
          <cell r="AI147">
            <v>1.25E-4</v>
          </cell>
          <cell r="AJ147">
            <v>1.25E-4</v>
          </cell>
          <cell r="AK147">
            <v>1.25E-4</v>
          </cell>
          <cell r="AL147">
            <v>1.25E-4</v>
          </cell>
          <cell r="AM147">
            <v>1.25E-4</v>
          </cell>
          <cell r="AN147">
            <v>1.25E-4</v>
          </cell>
          <cell r="AO147">
            <v>1.25E-4</v>
          </cell>
          <cell r="AP147">
            <v>3.1500000000000001E-4</v>
          </cell>
          <cell r="AQ147">
            <v>3.1500000000000001E-4</v>
          </cell>
          <cell r="AR147">
            <v>3.1500000000000001E-4</v>
          </cell>
          <cell r="AS147">
            <v>3.1500000000000001E-4</v>
          </cell>
          <cell r="AT147">
            <v>3.1500000000000001E-4</v>
          </cell>
          <cell r="AU147">
            <v>3.21E-4</v>
          </cell>
          <cell r="AV147">
            <v>3.21E-4</v>
          </cell>
          <cell r="AW147">
            <v>3.21E-4</v>
          </cell>
          <cell r="AX147">
            <v>3.21E-4</v>
          </cell>
          <cell r="AY147">
            <v>3.21E-4</v>
          </cell>
          <cell r="AZ147">
            <v>3.1100000000000002E-4</v>
          </cell>
          <cell r="BA147">
            <v>3.1100000000000002E-4</v>
          </cell>
          <cell r="BB147">
            <v>3.1100000000000002E-4</v>
          </cell>
          <cell r="BC147">
            <v>3.1100000000000002E-4</v>
          </cell>
          <cell r="BD147">
            <v>3.1100000000000002E-4</v>
          </cell>
          <cell r="BE147">
            <v>3.1199999999999999E-4</v>
          </cell>
          <cell r="BF147">
            <v>3.1199999999999999E-4</v>
          </cell>
          <cell r="BG147">
            <v>3.1199999999999999E-4</v>
          </cell>
          <cell r="BH147">
            <v>3.1199999999999999E-4</v>
          </cell>
          <cell r="BI147">
            <v>3.1199999999999999E-4</v>
          </cell>
          <cell r="BJ147">
            <v>3.1599999999999998E-4</v>
          </cell>
          <cell r="BK147">
            <v>3.1599999999999998E-4</v>
          </cell>
          <cell r="BL147">
            <v>3.1599999999999998E-4</v>
          </cell>
          <cell r="BM147">
            <v>3.1599999999999998E-4</v>
          </cell>
          <cell r="BN147">
            <v>3.1599999999999998E-4</v>
          </cell>
          <cell r="BO147">
            <v>3.3199999999999999E-4</v>
          </cell>
          <cell r="BP147">
            <v>3.3199999999999999E-4</v>
          </cell>
          <cell r="BQ147">
            <v>3.3199999999999999E-4</v>
          </cell>
          <cell r="BR147">
            <v>3.3199999999999999E-4</v>
          </cell>
          <cell r="BS147">
            <v>3.3199999999999999E-4</v>
          </cell>
          <cell r="BT147">
            <v>3.6299999999999999E-4</v>
          </cell>
          <cell r="BU147">
            <v>3.6299999999999999E-4</v>
          </cell>
          <cell r="BV147">
            <v>3.6299999999999999E-4</v>
          </cell>
          <cell r="BW147">
            <v>3.6299999999999999E-4</v>
          </cell>
          <cell r="BX147">
            <v>3.6299999999999999E-4</v>
          </cell>
          <cell r="BY147">
            <v>3.3599999999999998E-4</v>
          </cell>
          <cell r="BZ147">
            <v>3.3599999999999998E-4</v>
          </cell>
          <cell r="CA147">
            <v>3.3599999999999998E-4</v>
          </cell>
          <cell r="CB147">
            <v>3.3599999999999998E-4</v>
          </cell>
          <cell r="CC147">
            <v>3.3599999999999998E-4</v>
          </cell>
          <cell r="CD147">
            <v>3.3599999999999998E-4</v>
          </cell>
          <cell r="CE147">
            <v>3.3599999999999998E-4</v>
          </cell>
          <cell r="CF147">
            <v>3.3599999999999998E-4</v>
          </cell>
          <cell r="CG147">
            <v>3.3599999999999998E-4</v>
          </cell>
          <cell r="CH147">
            <v>3.3599999999999998E-4</v>
          </cell>
          <cell r="CI147">
            <v>3.3599999999999998E-4</v>
          </cell>
          <cell r="CJ147">
            <v>3.3599999999999998E-4</v>
          </cell>
          <cell r="CK147">
            <v>3.3599999999999998E-4</v>
          </cell>
          <cell r="CL147">
            <v>3.3599999999999998E-4</v>
          </cell>
          <cell r="CM147">
            <v>3.3599999999999998E-4</v>
          </cell>
          <cell r="CN147">
            <v>3.3599999999999998E-4</v>
          </cell>
          <cell r="CO147">
            <v>3.3599999999999998E-4</v>
          </cell>
          <cell r="CP147">
            <v>3.3599999999999998E-4</v>
          </cell>
          <cell r="CQ147">
            <v>3.3599999999999998E-4</v>
          </cell>
          <cell r="CR147">
            <v>3.3599999999999998E-4</v>
          </cell>
          <cell r="CS147">
            <v>3.3599999999999998E-4</v>
          </cell>
          <cell r="CT147">
            <v>3.3599999999999998E-4</v>
          </cell>
          <cell r="CU147">
            <v>3.3599999999999998E-4</v>
          </cell>
          <cell r="CV147">
            <v>3.3599999999999998E-4</v>
          </cell>
          <cell r="CW147">
            <v>3.3599999999999998E-4</v>
          </cell>
        </row>
        <row r="148">
          <cell r="A148" t="str">
            <v>SAINT VINCENT AND THE GRENADINES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1.25E-4</v>
          </cell>
          <cell r="R148">
            <v>1.25E-4</v>
          </cell>
          <cell r="S148">
            <v>1.25E-4</v>
          </cell>
          <cell r="T148">
            <v>1.25E-4</v>
          </cell>
          <cell r="U148">
            <v>1.25E-4</v>
          </cell>
          <cell r="V148">
            <v>1.25E-4</v>
          </cell>
          <cell r="W148">
            <v>1.25E-4</v>
          </cell>
          <cell r="X148">
            <v>1.25E-4</v>
          </cell>
          <cell r="Y148">
            <v>1.25E-4</v>
          </cell>
          <cell r="Z148">
            <v>1.25E-4</v>
          </cell>
          <cell r="AA148">
            <v>1.25E-4</v>
          </cell>
          <cell r="AB148">
            <v>1.25E-4</v>
          </cell>
          <cell r="AC148">
            <v>1.25E-4</v>
          </cell>
          <cell r="AD148">
            <v>1.25E-4</v>
          </cell>
          <cell r="AE148">
            <v>1.25E-4</v>
          </cell>
          <cell r="AF148">
            <v>1.25E-4</v>
          </cell>
          <cell r="AG148">
            <v>1.25E-4</v>
          </cell>
          <cell r="AH148">
            <v>1.25E-4</v>
          </cell>
          <cell r="AI148">
            <v>1.25E-4</v>
          </cell>
          <cell r="AJ148">
            <v>1.25E-4</v>
          </cell>
          <cell r="AK148">
            <v>1.25E-4</v>
          </cell>
          <cell r="AL148">
            <v>1.25E-4</v>
          </cell>
          <cell r="AM148">
            <v>1.25E-4</v>
          </cell>
          <cell r="AN148">
            <v>1.25E-4</v>
          </cell>
          <cell r="AO148">
            <v>1.25E-4</v>
          </cell>
          <cell r="AP148">
            <v>3.1500000000000001E-4</v>
          </cell>
          <cell r="AQ148">
            <v>3.1500000000000001E-4</v>
          </cell>
          <cell r="AR148">
            <v>3.1500000000000001E-4</v>
          </cell>
          <cell r="AS148">
            <v>3.1500000000000001E-4</v>
          </cell>
          <cell r="AT148">
            <v>3.1500000000000001E-4</v>
          </cell>
          <cell r="AU148">
            <v>3.21E-4</v>
          </cell>
          <cell r="AV148">
            <v>3.21E-4</v>
          </cell>
          <cell r="AW148">
            <v>3.21E-4</v>
          </cell>
          <cell r="AX148">
            <v>3.21E-4</v>
          </cell>
          <cell r="AY148">
            <v>3.21E-4</v>
          </cell>
          <cell r="AZ148">
            <v>3.1100000000000002E-4</v>
          </cell>
          <cell r="BA148">
            <v>3.1100000000000002E-4</v>
          </cell>
          <cell r="BB148">
            <v>3.1100000000000002E-4</v>
          </cell>
          <cell r="BC148">
            <v>3.1100000000000002E-4</v>
          </cell>
          <cell r="BD148">
            <v>3.1100000000000002E-4</v>
          </cell>
          <cell r="BE148">
            <v>3.1199999999999999E-4</v>
          </cell>
          <cell r="BF148">
            <v>3.1199999999999999E-4</v>
          </cell>
          <cell r="BG148">
            <v>3.1199999999999999E-4</v>
          </cell>
          <cell r="BH148">
            <v>3.1199999999999999E-4</v>
          </cell>
          <cell r="BI148">
            <v>3.1199999999999999E-4</v>
          </cell>
          <cell r="BJ148">
            <v>3.1599999999999998E-4</v>
          </cell>
          <cell r="BK148">
            <v>3.1599999999999998E-4</v>
          </cell>
          <cell r="BL148">
            <v>3.1599999999999998E-4</v>
          </cell>
          <cell r="BM148">
            <v>3.1599999999999998E-4</v>
          </cell>
          <cell r="BN148">
            <v>3.1599999999999998E-4</v>
          </cell>
          <cell r="BO148">
            <v>3.3199999999999999E-4</v>
          </cell>
          <cell r="BP148">
            <v>3.3199999999999999E-4</v>
          </cell>
          <cell r="BQ148">
            <v>3.3199999999999999E-4</v>
          </cell>
          <cell r="BR148">
            <v>3.3199999999999999E-4</v>
          </cell>
          <cell r="BS148">
            <v>3.3199999999999999E-4</v>
          </cell>
          <cell r="BT148">
            <v>3.6299999999999999E-4</v>
          </cell>
          <cell r="BU148">
            <v>3.6299999999999999E-4</v>
          </cell>
          <cell r="BV148">
            <v>3.6299999999999999E-4</v>
          </cell>
          <cell r="BW148">
            <v>3.6299999999999999E-4</v>
          </cell>
          <cell r="BX148">
            <v>3.6299999999999999E-4</v>
          </cell>
          <cell r="BY148">
            <v>3.3599999999999998E-4</v>
          </cell>
          <cell r="BZ148">
            <v>3.3599999999999998E-4</v>
          </cell>
          <cell r="CA148">
            <v>3.3599999999999998E-4</v>
          </cell>
          <cell r="CB148">
            <v>3.3599999999999998E-4</v>
          </cell>
          <cell r="CC148">
            <v>3.3599999999999998E-4</v>
          </cell>
          <cell r="CD148">
            <v>3.3599999999999998E-4</v>
          </cell>
          <cell r="CE148">
            <v>3.3599999999999998E-4</v>
          </cell>
          <cell r="CF148">
            <v>3.3599999999999998E-4</v>
          </cell>
          <cell r="CG148">
            <v>3.3599999999999998E-4</v>
          </cell>
          <cell r="CH148">
            <v>3.3599999999999998E-4</v>
          </cell>
          <cell r="CI148">
            <v>3.3599999999999998E-4</v>
          </cell>
          <cell r="CJ148">
            <v>3.3599999999999998E-4</v>
          </cell>
          <cell r="CK148">
            <v>3.3599999999999998E-4</v>
          </cell>
          <cell r="CL148">
            <v>3.3599999999999998E-4</v>
          </cell>
          <cell r="CM148">
            <v>3.3599999999999998E-4</v>
          </cell>
          <cell r="CN148">
            <v>3.3599999999999998E-4</v>
          </cell>
          <cell r="CO148">
            <v>3.3599999999999998E-4</v>
          </cell>
          <cell r="CP148">
            <v>3.3599999999999998E-4</v>
          </cell>
          <cell r="CQ148">
            <v>3.3599999999999998E-4</v>
          </cell>
          <cell r="CR148">
            <v>3.3599999999999998E-4</v>
          </cell>
          <cell r="CS148">
            <v>3.3599999999999998E-4</v>
          </cell>
          <cell r="CT148">
            <v>3.3599999999999998E-4</v>
          </cell>
          <cell r="CU148">
            <v>3.3599999999999998E-4</v>
          </cell>
          <cell r="CV148">
            <v>3.3599999999999998E-4</v>
          </cell>
          <cell r="CW148">
            <v>3.3599999999999998E-4</v>
          </cell>
        </row>
        <row r="149">
          <cell r="A149" t="str">
            <v>SAMOA</v>
          </cell>
          <cell r="B149" t="e">
            <v>#VALUE!</v>
          </cell>
          <cell r="C149" t="e">
            <v>#VALUE!</v>
          </cell>
          <cell r="D149" t="e">
            <v>#VALUE!</v>
          </cell>
          <cell r="E149" t="e">
            <v>#VALUE!</v>
          </cell>
          <cell r="F149" t="e">
            <v>#VALUE!</v>
          </cell>
          <cell r="G149" t="e">
            <v>#VALUE!</v>
          </cell>
          <cell r="H149" t="e">
            <v>#VALUE!</v>
          </cell>
          <cell r="I149" t="e">
            <v>#VALUE!</v>
          </cell>
          <cell r="J149" t="e">
            <v>#VALUE!</v>
          </cell>
          <cell r="K149" t="e">
            <v>#VALUE!</v>
          </cell>
          <cell r="L149" t="e">
            <v>#VALUE!</v>
          </cell>
          <cell r="M149" t="e">
            <v>#VALUE!</v>
          </cell>
          <cell r="N149" t="e">
            <v>#VALUE!</v>
          </cell>
          <cell r="O149" t="e">
            <v>#VALUE!</v>
          </cell>
          <cell r="P149" t="e">
            <v>#VALUE!</v>
          </cell>
          <cell r="Q149">
            <v>3.0000000000000001E-5</v>
          </cell>
          <cell r="R149">
            <v>3.0000000000000001E-5</v>
          </cell>
          <cell r="S149">
            <v>3.0000000000000001E-5</v>
          </cell>
          <cell r="T149">
            <v>3.0000000000000001E-5</v>
          </cell>
          <cell r="U149">
            <v>3.0000000000000001E-5</v>
          </cell>
          <cell r="V149">
            <v>3.0000000000000001E-5</v>
          </cell>
          <cell r="W149">
            <v>3.0000000000000001E-5</v>
          </cell>
          <cell r="X149">
            <v>3.0000000000000001E-5</v>
          </cell>
          <cell r="Y149">
            <v>3.0000000000000001E-5</v>
          </cell>
          <cell r="Z149">
            <v>3.0000000000000001E-5</v>
          </cell>
          <cell r="AA149">
            <v>3.0000000000000001E-5</v>
          </cell>
          <cell r="AB149">
            <v>3.0000000000000001E-5</v>
          </cell>
          <cell r="AC149">
            <v>3.0000000000000001E-5</v>
          </cell>
          <cell r="AD149">
            <v>3.0000000000000001E-5</v>
          </cell>
          <cell r="AE149">
            <v>3.0000000000000001E-5</v>
          </cell>
          <cell r="AF149">
            <v>3.0000000000000001E-5</v>
          </cell>
          <cell r="AG149">
            <v>3.0000000000000001E-5</v>
          </cell>
          <cell r="AH149">
            <v>3.0000000000000001E-5</v>
          </cell>
          <cell r="AI149">
            <v>3.0000000000000001E-5</v>
          </cell>
          <cell r="AJ149">
            <v>3.0000000000000001E-5</v>
          </cell>
          <cell r="AK149">
            <v>3.0000000000000001E-5</v>
          </cell>
          <cell r="AL149">
            <v>3.0000000000000001E-5</v>
          </cell>
          <cell r="AM149">
            <v>3.0000000000000001E-5</v>
          </cell>
          <cell r="AN149">
            <v>3.0000000000000001E-5</v>
          </cell>
          <cell r="AO149">
            <v>3.0000000000000001E-5</v>
          </cell>
          <cell r="AP149">
            <v>1.2199999999999999E-3</v>
          </cell>
          <cell r="AQ149">
            <v>1.2199999999999999E-3</v>
          </cell>
          <cell r="AR149">
            <v>1.2199999999999999E-3</v>
          </cell>
          <cell r="AS149">
            <v>1.2199999999999999E-3</v>
          </cell>
          <cell r="AT149">
            <v>1.2199999999999999E-3</v>
          </cell>
          <cell r="AU149">
            <v>6.9399999999999996E-4</v>
          </cell>
          <cell r="AV149">
            <v>6.9399999999999996E-4</v>
          </cell>
          <cell r="AW149">
            <v>6.9399999999999996E-4</v>
          </cell>
          <cell r="AX149">
            <v>6.9399999999999996E-4</v>
          </cell>
          <cell r="AY149">
            <v>6.9399999999999996E-4</v>
          </cell>
          <cell r="AZ149">
            <v>5.4600000000000004E-4</v>
          </cell>
          <cell r="BA149">
            <v>5.4600000000000004E-4</v>
          </cell>
          <cell r="BB149">
            <v>5.4600000000000004E-4</v>
          </cell>
          <cell r="BC149">
            <v>5.4600000000000004E-4</v>
          </cell>
          <cell r="BD149">
            <v>5.4600000000000004E-4</v>
          </cell>
          <cell r="BE149" t="e">
            <v>#VALUE!</v>
          </cell>
          <cell r="BF149" t="e">
            <v>#VALUE!</v>
          </cell>
          <cell r="BG149" t="e">
            <v>#VALUE!</v>
          </cell>
          <cell r="BH149" t="e">
            <v>#VALUE!</v>
          </cell>
          <cell r="BI149" t="e">
            <v>#VALUE!</v>
          </cell>
          <cell r="BJ149" t="e">
            <v>#VALUE!</v>
          </cell>
          <cell r="BK149" t="e">
            <v>#VALUE!</v>
          </cell>
          <cell r="BL149" t="e">
            <v>#VALUE!</v>
          </cell>
          <cell r="BM149" t="e">
            <v>#VALUE!</v>
          </cell>
          <cell r="BN149" t="e">
            <v>#VALUE!</v>
          </cell>
          <cell r="BO149">
            <v>5.8600000000000004E-4</v>
          </cell>
          <cell r="BP149">
            <v>5.8600000000000004E-4</v>
          </cell>
          <cell r="BQ149">
            <v>5.8600000000000004E-4</v>
          </cell>
          <cell r="BR149">
            <v>5.8600000000000004E-4</v>
          </cell>
          <cell r="BS149">
            <v>5.8600000000000004E-4</v>
          </cell>
          <cell r="BT149">
            <v>0</v>
          </cell>
          <cell r="BU149">
            <v>0</v>
          </cell>
          <cell r="BV149">
            <v>0</v>
          </cell>
          <cell r="BW149">
            <v>0</v>
          </cell>
          <cell r="BX149">
            <v>0</v>
          </cell>
          <cell r="BY149">
            <v>0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D149">
            <v>0</v>
          </cell>
          <cell r="CE149">
            <v>0</v>
          </cell>
          <cell r="CF149">
            <v>0</v>
          </cell>
          <cell r="CG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0</v>
          </cell>
          <cell r="CN149">
            <v>0</v>
          </cell>
          <cell r="CO149">
            <v>0</v>
          </cell>
          <cell r="CP149">
            <v>0</v>
          </cell>
          <cell r="CQ149">
            <v>0</v>
          </cell>
          <cell r="CR149">
            <v>0</v>
          </cell>
          <cell r="CS149">
            <v>0</v>
          </cell>
          <cell r="CT149">
            <v>0</v>
          </cell>
          <cell r="CU149">
            <v>0</v>
          </cell>
          <cell r="CV149">
            <v>0</v>
          </cell>
          <cell r="CW149">
            <v>0</v>
          </cell>
        </row>
        <row r="150">
          <cell r="A150" t="str">
            <v>SAN MARINO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1.02E-4</v>
          </cell>
          <cell r="R150">
            <v>1.02E-4</v>
          </cell>
          <cell r="S150">
            <v>1.02E-4</v>
          </cell>
          <cell r="T150">
            <v>1.02E-4</v>
          </cell>
          <cell r="U150">
            <v>1.02E-4</v>
          </cell>
          <cell r="V150">
            <v>1.02E-4</v>
          </cell>
          <cell r="W150">
            <v>1.02E-4</v>
          </cell>
          <cell r="X150">
            <v>1.02E-4</v>
          </cell>
          <cell r="Y150">
            <v>1.02E-4</v>
          </cell>
          <cell r="Z150">
            <v>1.02E-4</v>
          </cell>
          <cell r="AA150">
            <v>1.02E-4</v>
          </cell>
          <cell r="AB150">
            <v>1.02E-4</v>
          </cell>
          <cell r="AC150">
            <v>1.02E-4</v>
          </cell>
          <cell r="AD150">
            <v>1.02E-4</v>
          </cell>
          <cell r="AE150">
            <v>1.02E-4</v>
          </cell>
          <cell r="AF150">
            <v>1.02E-4</v>
          </cell>
          <cell r="AG150">
            <v>1.02E-4</v>
          </cell>
          <cell r="AH150">
            <v>1.02E-4</v>
          </cell>
          <cell r="AI150">
            <v>1.02E-4</v>
          </cell>
          <cell r="AJ150">
            <v>1.02E-4</v>
          </cell>
          <cell r="AK150">
            <v>1.02E-4</v>
          </cell>
          <cell r="AL150">
            <v>1.02E-4</v>
          </cell>
          <cell r="AM150">
            <v>1.02E-4</v>
          </cell>
          <cell r="AN150">
            <v>1.02E-4</v>
          </cell>
          <cell r="AO150">
            <v>1.02E-4</v>
          </cell>
          <cell r="AP150">
            <v>2.41E-4</v>
          </cell>
          <cell r="AQ150">
            <v>2.41E-4</v>
          </cell>
          <cell r="AR150">
            <v>2.41E-4</v>
          </cell>
          <cell r="AS150">
            <v>2.41E-4</v>
          </cell>
          <cell r="AT150">
            <v>2.41E-4</v>
          </cell>
          <cell r="AU150">
            <v>2.5399999999999999E-4</v>
          </cell>
          <cell r="AV150">
            <v>2.5399999999999999E-4</v>
          </cell>
          <cell r="AW150">
            <v>2.5399999999999999E-4</v>
          </cell>
          <cell r="AX150">
            <v>2.5399999999999999E-4</v>
          </cell>
          <cell r="AY150">
            <v>2.5399999999999999E-4</v>
          </cell>
          <cell r="AZ150">
            <v>2.5700000000000001E-4</v>
          </cell>
          <cell r="BA150">
            <v>2.5700000000000001E-4</v>
          </cell>
          <cell r="BB150">
            <v>2.5700000000000001E-4</v>
          </cell>
          <cell r="BC150">
            <v>2.5700000000000001E-4</v>
          </cell>
          <cell r="BD150">
            <v>2.5700000000000001E-4</v>
          </cell>
          <cell r="BE150">
            <v>2.4899999999999998E-4</v>
          </cell>
          <cell r="BF150">
            <v>2.4899999999999998E-4</v>
          </cell>
          <cell r="BG150">
            <v>2.4899999999999998E-4</v>
          </cell>
          <cell r="BH150">
            <v>2.4899999999999998E-4</v>
          </cell>
          <cell r="BI150">
            <v>2.4899999999999998E-4</v>
          </cell>
          <cell r="BJ150">
            <v>2.22E-4</v>
          </cell>
          <cell r="BK150">
            <v>2.22E-4</v>
          </cell>
          <cell r="BL150">
            <v>2.22E-4</v>
          </cell>
          <cell r="BM150">
            <v>2.22E-4</v>
          </cell>
          <cell r="BN150">
            <v>2.22E-4</v>
          </cell>
          <cell r="BO150">
            <v>1.9799999999999999E-4</v>
          </cell>
          <cell r="BP150">
            <v>1.9799999999999999E-4</v>
          </cell>
          <cell r="BQ150">
            <v>1.9799999999999999E-4</v>
          </cell>
          <cell r="BR150">
            <v>1.9799999999999999E-4</v>
          </cell>
          <cell r="BS150">
            <v>1.9799999999999999E-4</v>
          </cell>
          <cell r="BT150">
            <v>1.9000000000000001E-4</v>
          </cell>
          <cell r="BU150">
            <v>1.9000000000000001E-4</v>
          </cell>
          <cell r="BV150">
            <v>1.9000000000000001E-4</v>
          </cell>
          <cell r="BW150">
            <v>1.9000000000000001E-4</v>
          </cell>
          <cell r="BX150">
            <v>1.9000000000000001E-4</v>
          </cell>
          <cell r="BY150">
            <v>1.56E-4</v>
          </cell>
          <cell r="BZ150">
            <v>1.56E-4</v>
          </cell>
          <cell r="CA150">
            <v>1.56E-4</v>
          </cell>
          <cell r="CB150">
            <v>1.56E-4</v>
          </cell>
          <cell r="CC150">
            <v>1.56E-4</v>
          </cell>
          <cell r="CD150">
            <v>1.56E-4</v>
          </cell>
          <cell r="CE150">
            <v>1.56E-4</v>
          </cell>
          <cell r="CF150">
            <v>1.56E-4</v>
          </cell>
          <cell r="CG150">
            <v>1.56E-4</v>
          </cell>
          <cell r="CH150">
            <v>1.56E-4</v>
          </cell>
          <cell r="CI150">
            <v>1.56E-4</v>
          </cell>
          <cell r="CJ150">
            <v>1.56E-4</v>
          </cell>
          <cell r="CK150">
            <v>1.56E-4</v>
          </cell>
          <cell r="CL150">
            <v>1.56E-4</v>
          </cell>
          <cell r="CM150">
            <v>1.56E-4</v>
          </cell>
          <cell r="CN150">
            <v>1.56E-4</v>
          </cell>
          <cell r="CO150">
            <v>1.56E-4</v>
          </cell>
          <cell r="CP150">
            <v>1.56E-4</v>
          </cell>
          <cell r="CQ150">
            <v>1.56E-4</v>
          </cell>
          <cell r="CR150">
            <v>1.56E-4</v>
          </cell>
          <cell r="CS150">
            <v>1.56E-4</v>
          </cell>
          <cell r="CT150">
            <v>1.56E-4</v>
          </cell>
          <cell r="CU150">
            <v>1.56E-4</v>
          </cell>
          <cell r="CV150">
            <v>1.56E-4</v>
          </cell>
          <cell r="CW150">
            <v>1.56E-4</v>
          </cell>
        </row>
        <row r="151">
          <cell r="A151" t="str">
            <v>SAO TOME AND PRINCIPE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1.06E-4</v>
          </cell>
          <cell r="R151">
            <v>1.06E-4</v>
          </cell>
          <cell r="S151">
            <v>1.06E-4</v>
          </cell>
          <cell r="T151">
            <v>1.06E-4</v>
          </cell>
          <cell r="U151">
            <v>1.06E-4</v>
          </cell>
          <cell r="V151">
            <v>1.06E-4</v>
          </cell>
          <cell r="W151">
            <v>1.06E-4</v>
          </cell>
          <cell r="X151">
            <v>1.06E-4</v>
          </cell>
          <cell r="Y151">
            <v>1.06E-4</v>
          </cell>
          <cell r="Z151">
            <v>1.06E-4</v>
          </cell>
          <cell r="AA151">
            <v>1.06E-4</v>
          </cell>
          <cell r="AB151">
            <v>1.06E-4</v>
          </cell>
          <cell r="AC151">
            <v>1.06E-4</v>
          </cell>
          <cell r="AD151">
            <v>1.06E-4</v>
          </cell>
          <cell r="AE151">
            <v>1.06E-4</v>
          </cell>
          <cell r="AF151">
            <v>1.06E-4</v>
          </cell>
          <cell r="AG151">
            <v>1.06E-4</v>
          </cell>
          <cell r="AH151">
            <v>1.06E-4</v>
          </cell>
          <cell r="AI151">
            <v>1.06E-4</v>
          </cell>
          <cell r="AJ151">
            <v>1.06E-4</v>
          </cell>
          <cell r="AK151">
            <v>1.06E-4</v>
          </cell>
          <cell r="AL151">
            <v>1.06E-4</v>
          </cell>
          <cell r="AM151">
            <v>1.06E-4</v>
          </cell>
          <cell r="AN151">
            <v>1.06E-4</v>
          </cell>
          <cell r="AO151">
            <v>1.06E-4</v>
          </cell>
          <cell r="AP151">
            <v>5.2599999999999999E-4</v>
          </cell>
          <cell r="AQ151">
            <v>5.2599999999999999E-4</v>
          </cell>
          <cell r="AR151">
            <v>5.2599999999999999E-4</v>
          </cell>
          <cell r="AS151">
            <v>5.2599999999999999E-4</v>
          </cell>
          <cell r="AT151">
            <v>5.2599999999999999E-4</v>
          </cell>
          <cell r="AU151">
            <v>7.2199999999999999E-4</v>
          </cell>
          <cell r="AV151">
            <v>7.2199999999999999E-4</v>
          </cell>
          <cell r="AW151">
            <v>7.2199999999999999E-4</v>
          </cell>
          <cell r="AX151">
            <v>7.2199999999999999E-4</v>
          </cell>
          <cell r="AY151">
            <v>7.2199999999999999E-4</v>
          </cell>
          <cell r="AZ151">
            <v>9.0700000000000004E-4</v>
          </cell>
          <cell r="BA151">
            <v>9.0700000000000004E-4</v>
          </cell>
          <cell r="BB151">
            <v>9.0700000000000004E-4</v>
          </cell>
          <cell r="BC151">
            <v>9.0700000000000004E-4</v>
          </cell>
          <cell r="BD151">
            <v>9.0700000000000004E-4</v>
          </cell>
          <cell r="BE151">
            <v>1.0579999999999999E-3</v>
          </cell>
          <cell r="BF151">
            <v>1.0579999999999999E-3</v>
          </cell>
          <cell r="BG151">
            <v>1.0579999999999999E-3</v>
          </cell>
          <cell r="BH151">
            <v>1.0579999999999999E-3</v>
          </cell>
          <cell r="BI151">
            <v>1.0579999999999999E-3</v>
          </cell>
          <cell r="BJ151">
            <v>1.1640000000000001E-3</v>
          </cell>
          <cell r="BK151">
            <v>1.1640000000000001E-3</v>
          </cell>
          <cell r="BL151">
            <v>1.1640000000000001E-3</v>
          </cell>
          <cell r="BM151">
            <v>1.1640000000000001E-3</v>
          </cell>
          <cell r="BN151">
            <v>1.1640000000000001E-3</v>
          </cell>
          <cell r="BO151">
            <v>1.2229999999999999E-3</v>
          </cell>
          <cell r="BP151">
            <v>1.2229999999999999E-3</v>
          </cell>
          <cell r="BQ151">
            <v>1.2229999999999999E-3</v>
          </cell>
          <cell r="BR151">
            <v>1.2229999999999999E-3</v>
          </cell>
          <cell r="BS151">
            <v>1.2229999999999999E-3</v>
          </cell>
          <cell r="BT151">
            <v>1.225E-3</v>
          </cell>
          <cell r="BU151">
            <v>1.225E-3</v>
          </cell>
          <cell r="BV151">
            <v>1.225E-3</v>
          </cell>
          <cell r="BW151">
            <v>1.225E-3</v>
          </cell>
          <cell r="BX151">
            <v>1.225E-3</v>
          </cell>
          <cell r="BY151">
            <v>1.1999999999999999E-3</v>
          </cell>
          <cell r="BZ151">
            <v>1.1999999999999999E-3</v>
          </cell>
          <cell r="CA151">
            <v>1.1999999999999999E-3</v>
          </cell>
          <cell r="CB151">
            <v>1.1999999999999999E-3</v>
          </cell>
          <cell r="CC151">
            <v>1.1999999999999999E-3</v>
          </cell>
          <cell r="CD151">
            <v>1.1999999999999999E-3</v>
          </cell>
          <cell r="CE151">
            <v>1.1999999999999999E-3</v>
          </cell>
          <cell r="CF151">
            <v>1.1999999999999999E-3</v>
          </cell>
          <cell r="CG151">
            <v>1.1999999999999999E-3</v>
          </cell>
          <cell r="CH151">
            <v>1.1999999999999999E-3</v>
          </cell>
          <cell r="CI151">
            <v>1.1999999999999999E-3</v>
          </cell>
          <cell r="CJ151">
            <v>1.1999999999999999E-3</v>
          </cell>
          <cell r="CK151">
            <v>1.1999999999999999E-3</v>
          </cell>
          <cell r="CL151">
            <v>1.1999999999999999E-3</v>
          </cell>
          <cell r="CM151">
            <v>1.1999999999999999E-3</v>
          </cell>
          <cell r="CN151">
            <v>1.1999999999999999E-3</v>
          </cell>
          <cell r="CO151">
            <v>1.1999999999999999E-3</v>
          </cell>
          <cell r="CP151">
            <v>1.1999999999999999E-3</v>
          </cell>
          <cell r="CQ151">
            <v>1.1999999999999999E-3</v>
          </cell>
          <cell r="CR151">
            <v>1.1999999999999999E-3</v>
          </cell>
          <cell r="CS151">
            <v>1.1999999999999999E-3</v>
          </cell>
          <cell r="CT151">
            <v>1.1999999999999999E-3</v>
          </cell>
          <cell r="CU151">
            <v>1.1999999999999999E-3</v>
          </cell>
          <cell r="CV151">
            <v>1.1999999999999999E-3</v>
          </cell>
          <cell r="CW151">
            <v>1.1999999999999999E-3</v>
          </cell>
        </row>
        <row r="152">
          <cell r="A152" t="str">
            <v>SAUDI ARABIA</v>
          </cell>
          <cell r="B152" t="e">
            <v>#VALUE!</v>
          </cell>
          <cell r="C152" t="e">
            <v>#VALUE!</v>
          </cell>
          <cell r="D152" t="e">
            <v>#VALUE!</v>
          </cell>
          <cell r="E152" t="e">
            <v>#VALUE!</v>
          </cell>
          <cell r="F152" t="e">
            <v>#VALUE!</v>
          </cell>
          <cell r="G152" t="e">
            <v>#VALUE!</v>
          </cell>
          <cell r="H152" t="e">
            <v>#VALUE!</v>
          </cell>
          <cell r="I152" t="e">
            <v>#VALUE!</v>
          </cell>
          <cell r="J152" t="e">
            <v>#VALUE!</v>
          </cell>
          <cell r="K152" t="e">
            <v>#VALUE!</v>
          </cell>
          <cell r="L152" t="e">
            <v>#VALUE!</v>
          </cell>
          <cell r="M152" t="e">
            <v>#VALUE!</v>
          </cell>
          <cell r="N152" t="e">
            <v>#VALUE!</v>
          </cell>
          <cell r="O152" t="e">
            <v>#VALUE!</v>
          </cell>
          <cell r="P152" t="e">
            <v>#VALUE!</v>
          </cell>
          <cell r="Q152">
            <v>1.0000000000000001E-5</v>
          </cell>
          <cell r="R152">
            <v>1.0000000000000001E-5</v>
          </cell>
          <cell r="S152">
            <v>1.0000000000000001E-5</v>
          </cell>
          <cell r="T152">
            <v>1.0000000000000001E-5</v>
          </cell>
          <cell r="U152">
            <v>1.0000000000000001E-5</v>
          </cell>
          <cell r="V152">
            <v>1.0000000000000001E-5</v>
          </cell>
          <cell r="W152">
            <v>1.0000000000000001E-5</v>
          </cell>
          <cell r="X152">
            <v>1.0000000000000001E-5</v>
          </cell>
          <cell r="Y152">
            <v>1.0000000000000001E-5</v>
          </cell>
          <cell r="Z152">
            <v>1.0000000000000001E-5</v>
          </cell>
          <cell r="AA152">
            <v>1.0000000000000001E-5</v>
          </cell>
          <cell r="AB152">
            <v>1.0000000000000001E-5</v>
          </cell>
          <cell r="AC152">
            <v>1.0000000000000001E-5</v>
          </cell>
          <cell r="AD152">
            <v>1.0000000000000001E-5</v>
          </cell>
          <cell r="AE152">
            <v>1.0000000000000001E-5</v>
          </cell>
          <cell r="AF152">
            <v>1.0000000000000001E-5</v>
          </cell>
          <cell r="AG152">
            <v>1.0000000000000001E-5</v>
          </cell>
          <cell r="AH152">
            <v>1.0000000000000001E-5</v>
          </cell>
          <cell r="AI152">
            <v>1.0000000000000001E-5</v>
          </cell>
          <cell r="AJ152">
            <v>1.0000000000000001E-5</v>
          </cell>
          <cell r="AK152">
            <v>1.0000000000000001E-5</v>
          </cell>
          <cell r="AL152">
            <v>1.0000000000000001E-5</v>
          </cell>
          <cell r="AM152">
            <v>1.0000000000000001E-5</v>
          </cell>
          <cell r="AN152">
            <v>1.0000000000000001E-5</v>
          </cell>
          <cell r="AO152">
            <v>1.0000000000000001E-5</v>
          </cell>
          <cell r="AP152">
            <v>4.6E-5</v>
          </cell>
          <cell r="AQ152">
            <v>4.6E-5</v>
          </cell>
          <cell r="AR152">
            <v>4.6E-5</v>
          </cell>
          <cell r="AS152">
            <v>4.6E-5</v>
          </cell>
          <cell r="AT152">
            <v>4.6E-5</v>
          </cell>
          <cell r="AU152">
            <v>5.8999999999999998E-5</v>
          </cell>
          <cell r="AV152">
            <v>5.8999999999999998E-5</v>
          </cell>
          <cell r="AW152">
            <v>5.8999999999999998E-5</v>
          </cell>
          <cell r="AX152">
            <v>5.8999999999999998E-5</v>
          </cell>
          <cell r="AY152">
            <v>5.8999999999999998E-5</v>
          </cell>
          <cell r="AZ152">
            <v>6.7000000000000002E-5</v>
          </cell>
          <cell r="BA152">
            <v>6.7000000000000002E-5</v>
          </cell>
          <cell r="BB152">
            <v>6.7000000000000002E-5</v>
          </cell>
          <cell r="BC152">
            <v>6.7000000000000002E-5</v>
          </cell>
          <cell r="BD152">
            <v>6.7000000000000002E-5</v>
          </cell>
          <cell r="BE152">
            <v>7.6000000000000004E-5</v>
          </cell>
          <cell r="BF152">
            <v>7.6000000000000004E-5</v>
          </cell>
          <cell r="BG152">
            <v>7.6000000000000004E-5</v>
          </cell>
          <cell r="BH152">
            <v>7.6000000000000004E-5</v>
          </cell>
          <cell r="BI152">
            <v>7.6000000000000004E-5</v>
          </cell>
          <cell r="BJ152">
            <v>8.2999999999999998E-5</v>
          </cell>
          <cell r="BK152">
            <v>8.2999999999999998E-5</v>
          </cell>
          <cell r="BL152">
            <v>8.2999999999999998E-5</v>
          </cell>
          <cell r="BM152">
            <v>8.2999999999999998E-5</v>
          </cell>
          <cell r="BN152">
            <v>8.2999999999999998E-5</v>
          </cell>
          <cell r="BO152">
            <v>9.7E-5</v>
          </cell>
          <cell r="BP152">
            <v>9.7E-5</v>
          </cell>
          <cell r="BQ152">
            <v>9.7E-5</v>
          </cell>
          <cell r="BR152">
            <v>9.7E-5</v>
          </cell>
          <cell r="BS152">
            <v>9.7E-5</v>
          </cell>
          <cell r="BT152">
            <v>1.06E-4</v>
          </cell>
          <cell r="BU152">
            <v>1.06E-4</v>
          </cell>
          <cell r="BV152">
            <v>1.06E-4</v>
          </cell>
          <cell r="BW152">
            <v>1.06E-4</v>
          </cell>
          <cell r="BX152">
            <v>1.06E-4</v>
          </cell>
          <cell r="BY152">
            <v>1.1E-4</v>
          </cell>
          <cell r="BZ152">
            <v>1.1E-4</v>
          </cell>
          <cell r="CA152">
            <v>1.1E-4</v>
          </cell>
          <cell r="CB152">
            <v>1.1E-4</v>
          </cell>
          <cell r="CC152">
            <v>1.1E-4</v>
          </cell>
          <cell r="CD152">
            <v>1.1E-4</v>
          </cell>
          <cell r="CE152">
            <v>1.1E-4</v>
          </cell>
          <cell r="CF152">
            <v>1.1E-4</v>
          </cell>
          <cell r="CG152">
            <v>1.1E-4</v>
          </cell>
          <cell r="CH152">
            <v>1.1E-4</v>
          </cell>
          <cell r="CI152">
            <v>1.1E-4</v>
          </cell>
          <cell r="CJ152">
            <v>1.1E-4</v>
          </cell>
          <cell r="CK152">
            <v>1.1E-4</v>
          </cell>
          <cell r="CL152">
            <v>1.1E-4</v>
          </cell>
          <cell r="CM152">
            <v>1.1E-4</v>
          </cell>
          <cell r="CN152">
            <v>1.1E-4</v>
          </cell>
          <cell r="CO152">
            <v>1.1E-4</v>
          </cell>
          <cell r="CP152">
            <v>1.1E-4</v>
          </cell>
          <cell r="CQ152">
            <v>1.1E-4</v>
          </cell>
          <cell r="CR152">
            <v>1.1E-4</v>
          </cell>
          <cell r="CS152">
            <v>1.1E-4</v>
          </cell>
          <cell r="CT152">
            <v>1.1E-4</v>
          </cell>
          <cell r="CU152">
            <v>1.1E-4</v>
          </cell>
          <cell r="CV152">
            <v>1.1E-4</v>
          </cell>
          <cell r="CW152">
            <v>1.1E-4</v>
          </cell>
        </row>
        <row r="153">
          <cell r="A153" t="str">
            <v>SENEGAL</v>
          </cell>
          <cell r="B153" t="e">
            <v>#VALUE!</v>
          </cell>
          <cell r="C153" t="e">
            <v>#VALUE!</v>
          </cell>
          <cell r="D153" t="e">
            <v>#VALUE!</v>
          </cell>
          <cell r="E153" t="e">
            <v>#VALUE!</v>
          </cell>
          <cell r="F153" t="e">
            <v>#VALUE!</v>
          </cell>
          <cell r="G153" t="e">
            <v>#VALUE!</v>
          </cell>
          <cell r="H153" t="e">
            <v>#VALUE!</v>
          </cell>
          <cell r="I153" t="e">
            <v>#VALUE!</v>
          </cell>
          <cell r="J153" t="e">
            <v>#VALUE!</v>
          </cell>
          <cell r="K153" t="e">
            <v>#VALUE!</v>
          </cell>
          <cell r="L153" t="e">
            <v>#VALUE!</v>
          </cell>
          <cell r="M153" t="e">
            <v>#VALUE!</v>
          </cell>
          <cell r="N153" t="e">
            <v>#VALUE!</v>
          </cell>
          <cell r="O153" t="e">
            <v>#VALUE!</v>
          </cell>
          <cell r="P153" t="e">
            <v>#VALUE!</v>
          </cell>
          <cell r="Q153">
            <v>1.07E-4</v>
          </cell>
          <cell r="R153">
            <v>1.07E-4</v>
          </cell>
          <cell r="S153">
            <v>1.07E-4</v>
          </cell>
          <cell r="T153">
            <v>1.07E-4</v>
          </cell>
          <cell r="U153">
            <v>1.07E-4</v>
          </cell>
          <cell r="V153">
            <v>1.07E-4</v>
          </cell>
          <cell r="W153">
            <v>1.07E-4</v>
          </cell>
          <cell r="X153">
            <v>1.07E-4</v>
          </cell>
          <cell r="Y153">
            <v>1.07E-4</v>
          </cell>
          <cell r="Z153">
            <v>1.07E-4</v>
          </cell>
          <cell r="AA153">
            <v>1.07E-4</v>
          </cell>
          <cell r="AB153">
            <v>1.07E-4</v>
          </cell>
          <cell r="AC153">
            <v>1.07E-4</v>
          </cell>
          <cell r="AD153">
            <v>1.07E-4</v>
          </cell>
          <cell r="AE153">
            <v>1.07E-4</v>
          </cell>
          <cell r="AF153">
            <v>1.07E-4</v>
          </cell>
          <cell r="AG153">
            <v>1.07E-4</v>
          </cell>
          <cell r="AH153">
            <v>1.07E-4</v>
          </cell>
          <cell r="AI153">
            <v>1.07E-4</v>
          </cell>
          <cell r="AJ153">
            <v>1.07E-4</v>
          </cell>
          <cell r="AK153">
            <v>1.07E-4</v>
          </cell>
          <cell r="AL153">
            <v>1.07E-4</v>
          </cell>
          <cell r="AM153">
            <v>1.07E-4</v>
          </cell>
          <cell r="AN153">
            <v>1.07E-4</v>
          </cell>
          <cell r="AO153">
            <v>1.07E-4</v>
          </cell>
          <cell r="AP153">
            <v>6.1899999999999998E-4</v>
          </cell>
          <cell r="AQ153">
            <v>6.1899999999999998E-4</v>
          </cell>
          <cell r="AR153">
            <v>6.1899999999999998E-4</v>
          </cell>
          <cell r="AS153">
            <v>6.1899999999999998E-4</v>
          </cell>
          <cell r="AT153">
            <v>6.1899999999999998E-4</v>
          </cell>
          <cell r="AU153">
            <v>8.8000000000000003E-4</v>
          </cell>
          <cell r="AV153">
            <v>8.8000000000000003E-4</v>
          </cell>
          <cell r="AW153">
            <v>8.8000000000000003E-4</v>
          </cell>
          <cell r="AX153">
            <v>8.8000000000000003E-4</v>
          </cell>
          <cell r="AY153">
            <v>8.8000000000000003E-4</v>
          </cell>
          <cell r="AZ153">
            <v>1.134E-3</v>
          </cell>
          <cell r="BA153">
            <v>1.134E-3</v>
          </cell>
          <cell r="BB153">
            <v>1.134E-3</v>
          </cell>
          <cell r="BC153">
            <v>1.134E-3</v>
          </cell>
          <cell r="BD153">
            <v>1.134E-3</v>
          </cell>
          <cell r="BE153">
            <v>1.359E-3</v>
          </cell>
          <cell r="BF153">
            <v>1.359E-3</v>
          </cell>
          <cell r="BG153">
            <v>1.359E-3</v>
          </cell>
          <cell r="BH153">
            <v>1.359E-3</v>
          </cell>
          <cell r="BI153">
            <v>1.359E-3</v>
          </cell>
          <cell r="BJ153">
            <v>1.523E-3</v>
          </cell>
          <cell r="BK153">
            <v>1.523E-3</v>
          </cell>
          <cell r="BL153">
            <v>1.523E-3</v>
          </cell>
          <cell r="BM153">
            <v>1.523E-3</v>
          </cell>
          <cell r="BN153">
            <v>1.523E-3</v>
          </cell>
          <cell r="BO153">
            <v>1.614E-3</v>
          </cell>
          <cell r="BP153">
            <v>1.614E-3</v>
          </cell>
          <cell r="BQ153">
            <v>1.614E-3</v>
          </cell>
          <cell r="BR153">
            <v>1.614E-3</v>
          </cell>
          <cell r="BS153">
            <v>1.614E-3</v>
          </cell>
          <cell r="BT153">
            <v>1.6329999999999999E-3</v>
          </cell>
          <cell r="BU153">
            <v>1.6329999999999999E-3</v>
          </cell>
          <cell r="BV153">
            <v>1.6329999999999999E-3</v>
          </cell>
          <cell r="BW153">
            <v>1.6329999999999999E-3</v>
          </cell>
          <cell r="BX153">
            <v>1.6329999999999999E-3</v>
          </cell>
          <cell r="BY153">
            <v>1.578E-3</v>
          </cell>
          <cell r="BZ153">
            <v>1.578E-3</v>
          </cell>
          <cell r="CA153">
            <v>1.578E-3</v>
          </cell>
          <cell r="CB153">
            <v>1.578E-3</v>
          </cell>
          <cell r="CC153">
            <v>1.578E-3</v>
          </cell>
          <cell r="CD153">
            <v>1.578E-3</v>
          </cell>
          <cell r="CE153">
            <v>1.578E-3</v>
          </cell>
          <cell r="CF153">
            <v>1.578E-3</v>
          </cell>
          <cell r="CG153">
            <v>1.578E-3</v>
          </cell>
          <cell r="CH153">
            <v>1.578E-3</v>
          </cell>
          <cell r="CI153">
            <v>1.578E-3</v>
          </cell>
          <cell r="CJ153">
            <v>1.578E-3</v>
          </cell>
          <cell r="CK153">
            <v>1.578E-3</v>
          </cell>
          <cell r="CL153">
            <v>1.578E-3</v>
          </cell>
          <cell r="CM153">
            <v>1.578E-3</v>
          </cell>
          <cell r="CN153">
            <v>1.578E-3</v>
          </cell>
          <cell r="CO153">
            <v>1.578E-3</v>
          </cell>
          <cell r="CP153">
            <v>1.578E-3</v>
          </cell>
          <cell r="CQ153">
            <v>1.578E-3</v>
          </cell>
          <cell r="CR153">
            <v>1.578E-3</v>
          </cell>
          <cell r="CS153">
            <v>1.578E-3</v>
          </cell>
          <cell r="CT153">
            <v>1.578E-3</v>
          </cell>
          <cell r="CU153">
            <v>1.578E-3</v>
          </cell>
          <cell r="CV153">
            <v>1.578E-3</v>
          </cell>
          <cell r="CW153">
            <v>1.578E-3</v>
          </cell>
        </row>
        <row r="154">
          <cell r="A154" t="str">
            <v>SERBIA</v>
          </cell>
          <cell r="B154" t="e">
            <v>#VALUE!</v>
          </cell>
          <cell r="C154" t="e">
            <v>#VALUE!</v>
          </cell>
          <cell r="D154" t="e">
            <v>#VALUE!</v>
          </cell>
          <cell r="E154" t="e">
            <v>#VALUE!</v>
          </cell>
          <cell r="F154" t="e">
            <v>#VALUE!</v>
          </cell>
          <cell r="G154" t="e">
            <v>#VALUE!</v>
          </cell>
          <cell r="H154" t="e">
            <v>#VALUE!</v>
          </cell>
          <cell r="I154" t="e">
            <v>#VALUE!</v>
          </cell>
          <cell r="J154" t="e">
            <v>#VALUE!</v>
          </cell>
          <cell r="K154" t="e">
            <v>#VALUE!</v>
          </cell>
          <cell r="L154" t="e">
            <v>#VALUE!</v>
          </cell>
          <cell r="M154" t="e">
            <v>#VALUE!</v>
          </cell>
          <cell r="N154" t="e">
            <v>#VALUE!</v>
          </cell>
          <cell r="O154" t="e">
            <v>#VALUE!</v>
          </cell>
          <cell r="P154" t="e">
            <v>#VALUE!</v>
          </cell>
          <cell r="Q154">
            <v>1.94E-4</v>
          </cell>
          <cell r="R154">
            <v>1.94E-4</v>
          </cell>
          <cell r="S154">
            <v>1.94E-4</v>
          </cell>
          <cell r="T154">
            <v>1.94E-4</v>
          </cell>
          <cell r="U154">
            <v>1.94E-4</v>
          </cell>
          <cell r="V154">
            <v>1.94E-4</v>
          </cell>
          <cell r="W154">
            <v>1.94E-4</v>
          </cell>
          <cell r="X154">
            <v>1.94E-4</v>
          </cell>
          <cell r="Y154">
            <v>1.94E-4</v>
          </cell>
          <cell r="Z154">
            <v>1.94E-4</v>
          </cell>
          <cell r="AA154">
            <v>1.94E-4</v>
          </cell>
          <cell r="AB154">
            <v>1.94E-4</v>
          </cell>
          <cell r="AC154">
            <v>1.94E-4</v>
          </cell>
          <cell r="AD154">
            <v>1.94E-4</v>
          </cell>
          <cell r="AE154">
            <v>1.94E-4</v>
          </cell>
          <cell r="AF154">
            <v>1.94E-4</v>
          </cell>
          <cell r="AG154">
            <v>1.94E-4</v>
          </cell>
          <cell r="AH154">
            <v>1.94E-4</v>
          </cell>
          <cell r="AI154">
            <v>1.94E-4</v>
          </cell>
          <cell r="AJ154">
            <v>1.94E-4</v>
          </cell>
          <cell r="AK154">
            <v>1.94E-4</v>
          </cell>
          <cell r="AL154">
            <v>1.94E-4</v>
          </cell>
          <cell r="AM154">
            <v>1.94E-4</v>
          </cell>
          <cell r="AN154">
            <v>1.94E-4</v>
          </cell>
          <cell r="AO154">
            <v>1.94E-4</v>
          </cell>
          <cell r="AP154">
            <v>5.6800000000000004E-4</v>
          </cell>
          <cell r="AQ154">
            <v>5.6800000000000004E-4</v>
          </cell>
          <cell r="AR154">
            <v>5.6800000000000004E-4</v>
          </cell>
          <cell r="AS154">
            <v>5.6800000000000004E-4</v>
          </cell>
          <cell r="AT154">
            <v>5.6800000000000004E-4</v>
          </cell>
          <cell r="AU154">
            <v>6.3100000000000005E-4</v>
          </cell>
          <cell r="AV154">
            <v>6.3100000000000005E-4</v>
          </cell>
          <cell r="AW154">
            <v>6.3100000000000005E-4</v>
          </cell>
          <cell r="AX154">
            <v>6.3100000000000005E-4</v>
          </cell>
          <cell r="AY154">
            <v>6.3100000000000005E-4</v>
          </cell>
          <cell r="AZ154">
            <v>6.0999999999999997E-4</v>
          </cell>
          <cell r="BA154">
            <v>6.0999999999999997E-4</v>
          </cell>
          <cell r="BB154">
            <v>6.0999999999999997E-4</v>
          </cell>
          <cell r="BC154">
            <v>6.0999999999999997E-4</v>
          </cell>
          <cell r="BD154">
            <v>6.0999999999999997E-4</v>
          </cell>
          <cell r="BE154">
            <v>5.4299999999999997E-4</v>
          </cell>
          <cell r="BF154">
            <v>5.4299999999999997E-4</v>
          </cell>
          <cell r="BG154">
            <v>5.4299999999999997E-4</v>
          </cell>
          <cell r="BH154">
            <v>5.4299999999999997E-4</v>
          </cell>
          <cell r="BI154">
            <v>5.4299999999999997E-4</v>
          </cell>
          <cell r="BJ154">
            <v>4.6000000000000001E-4</v>
          </cell>
          <cell r="BK154">
            <v>4.6000000000000001E-4</v>
          </cell>
          <cell r="BL154">
            <v>4.6000000000000001E-4</v>
          </cell>
          <cell r="BM154">
            <v>4.6000000000000001E-4</v>
          </cell>
          <cell r="BN154">
            <v>4.6000000000000001E-4</v>
          </cell>
          <cell r="BO154">
            <v>3.9500000000000001E-4</v>
          </cell>
          <cell r="BP154">
            <v>3.9500000000000001E-4</v>
          </cell>
          <cell r="BQ154">
            <v>3.9500000000000001E-4</v>
          </cell>
          <cell r="BR154">
            <v>3.9500000000000001E-4</v>
          </cell>
          <cell r="BS154">
            <v>3.9500000000000001E-4</v>
          </cell>
          <cell r="BT154">
            <v>3.3599999999999998E-4</v>
          </cell>
          <cell r="BU154">
            <v>3.3599999999999998E-4</v>
          </cell>
          <cell r="BV154">
            <v>3.3599999999999998E-4</v>
          </cell>
          <cell r="BW154">
            <v>3.3599999999999998E-4</v>
          </cell>
          <cell r="BX154">
            <v>3.3599999999999998E-4</v>
          </cell>
          <cell r="BY154">
            <v>2.5399999999999999E-4</v>
          </cell>
          <cell r="BZ154">
            <v>2.5399999999999999E-4</v>
          </cell>
          <cell r="CA154">
            <v>2.5399999999999999E-4</v>
          </cell>
          <cell r="CB154">
            <v>2.5399999999999999E-4</v>
          </cell>
          <cell r="CC154">
            <v>2.5399999999999999E-4</v>
          </cell>
          <cell r="CD154">
            <v>2.5399999999999999E-4</v>
          </cell>
          <cell r="CE154">
            <v>2.5399999999999999E-4</v>
          </cell>
          <cell r="CF154">
            <v>2.5399999999999999E-4</v>
          </cell>
          <cell r="CG154">
            <v>2.5399999999999999E-4</v>
          </cell>
          <cell r="CH154">
            <v>2.5399999999999999E-4</v>
          </cell>
          <cell r="CI154">
            <v>2.5399999999999999E-4</v>
          </cell>
          <cell r="CJ154">
            <v>2.5399999999999999E-4</v>
          </cell>
          <cell r="CK154">
            <v>2.5399999999999999E-4</v>
          </cell>
          <cell r="CL154">
            <v>2.5399999999999999E-4</v>
          </cell>
          <cell r="CM154">
            <v>2.5399999999999999E-4</v>
          </cell>
          <cell r="CN154">
            <v>2.5399999999999999E-4</v>
          </cell>
          <cell r="CO154">
            <v>2.5399999999999999E-4</v>
          </cell>
          <cell r="CP154">
            <v>2.5399999999999999E-4</v>
          </cell>
          <cell r="CQ154">
            <v>2.5399999999999999E-4</v>
          </cell>
          <cell r="CR154">
            <v>2.5399999999999999E-4</v>
          </cell>
          <cell r="CS154">
            <v>2.5399999999999999E-4</v>
          </cell>
          <cell r="CT154">
            <v>2.5399999999999999E-4</v>
          </cell>
          <cell r="CU154">
            <v>2.5399999999999999E-4</v>
          </cell>
          <cell r="CV154">
            <v>2.5399999999999999E-4</v>
          </cell>
          <cell r="CW154">
            <v>2.5399999999999999E-4</v>
          </cell>
        </row>
        <row r="155">
          <cell r="A155" t="str">
            <v>SEYCHELLES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1.06E-4</v>
          </cell>
          <cell r="R155">
            <v>1.06E-4</v>
          </cell>
          <cell r="S155">
            <v>1.06E-4</v>
          </cell>
          <cell r="T155">
            <v>1.06E-4</v>
          </cell>
          <cell r="U155">
            <v>1.06E-4</v>
          </cell>
          <cell r="V155">
            <v>1.06E-4</v>
          </cell>
          <cell r="W155">
            <v>1.06E-4</v>
          </cell>
          <cell r="X155">
            <v>1.06E-4</v>
          </cell>
          <cell r="Y155">
            <v>1.06E-4</v>
          </cell>
          <cell r="Z155">
            <v>1.06E-4</v>
          </cell>
          <cell r="AA155">
            <v>1.06E-4</v>
          </cell>
          <cell r="AB155">
            <v>1.06E-4</v>
          </cell>
          <cell r="AC155">
            <v>1.06E-4</v>
          </cell>
          <cell r="AD155">
            <v>1.06E-4</v>
          </cell>
          <cell r="AE155">
            <v>1.06E-4</v>
          </cell>
          <cell r="AF155">
            <v>1.06E-4</v>
          </cell>
          <cell r="AG155">
            <v>1.06E-4</v>
          </cell>
          <cell r="AH155">
            <v>1.06E-4</v>
          </cell>
          <cell r="AI155">
            <v>1.06E-4</v>
          </cell>
          <cell r="AJ155">
            <v>1.06E-4</v>
          </cell>
          <cell r="AK155">
            <v>1.06E-4</v>
          </cell>
          <cell r="AL155">
            <v>1.06E-4</v>
          </cell>
          <cell r="AM155">
            <v>1.06E-4</v>
          </cell>
          <cell r="AN155">
            <v>1.06E-4</v>
          </cell>
          <cell r="AO155">
            <v>1.06E-4</v>
          </cell>
          <cell r="AP155">
            <v>5.2599999999999999E-4</v>
          </cell>
          <cell r="AQ155">
            <v>5.2599999999999999E-4</v>
          </cell>
          <cell r="AR155">
            <v>5.2599999999999999E-4</v>
          </cell>
          <cell r="AS155">
            <v>5.2599999999999999E-4</v>
          </cell>
          <cell r="AT155">
            <v>5.2599999999999999E-4</v>
          </cell>
          <cell r="AU155">
            <v>7.2199999999999999E-4</v>
          </cell>
          <cell r="AV155">
            <v>7.2199999999999999E-4</v>
          </cell>
          <cell r="AW155">
            <v>7.2199999999999999E-4</v>
          </cell>
          <cell r="AX155">
            <v>7.2199999999999999E-4</v>
          </cell>
          <cell r="AY155">
            <v>7.2199999999999999E-4</v>
          </cell>
          <cell r="AZ155">
            <v>9.0700000000000004E-4</v>
          </cell>
          <cell r="BA155">
            <v>9.0700000000000004E-4</v>
          </cell>
          <cell r="BB155">
            <v>9.0700000000000004E-4</v>
          </cell>
          <cell r="BC155">
            <v>9.0700000000000004E-4</v>
          </cell>
          <cell r="BD155">
            <v>9.0700000000000004E-4</v>
          </cell>
          <cell r="BE155">
            <v>1.0579999999999999E-3</v>
          </cell>
          <cell r="BF155">
            <v>1.0579999999999999E-3</v>
          </cell>
          <cell r="BG155">
            <v>1.0579999999999999E-3</v>
          </cell>
          <cell r="BH155">
            <v>1.0579999999999999E-3</v>
          </cell>
          <cell r="BI155">
            <v>1.0579999999999999E-3</v>
          </cell>
          <cell r="BJ155">
            <v>1.1640000000000001E-3</v>
          </cell>
          <cell r="BK155">
            <v>1.1640000000000001E-3</v>
          </cell>
          <cell r="BL155">
            <v>1.1640000000000001E-3</v>
          </cell>
          <cell r="BM155">
            <v>1.1640000000000001E-3</v>
          </cell>
          <cell r="BN155">
            <v>1.1640000000000001E-3</v>
          </cell>
          <cell r="BO155">
            <v>1.2229999999999999E-3</v>
          </cell>
          <cell r="BP155">
            <v>1.2229999999999999E-3</v>
          </cell>
          <cell r="BQ155">
            <v>1.2229999999999999E-3</v>
          </cell>
          <cell r="BR155">
            <v>1.2229999999999999E-3</v>
          </cell>
          <cell r="BS155">
            <v>1.2229999999999999E-3</v>
          </cell>
          <cell r="BT155">
            <v>1.225E-3</v>
          </cell>
          <cell r="BU155">
            <v>1.225E-3</v>
          </cell>
          <cell r="BV155">
            <v>1.225E-3</v>
          </cell>
          <cell r="BW155">
            <v>1.225E-3</v>
          </cell>
          <cell r="BX155">
            <v>1.225E-3</v>
          </cell>
          <cell r="BY155">
            <v>1.1999999999999999E-3</v>
          </cell>
          <cell r="BZ155">
            <v>1.1999999999999999E-3</v>
          </cell>
          <cell r="CA155">
            <v>1.1999999999999999E-3</v>
          </cell>
          <cell r="CB155">
            <v>1.1999999999999999E-3</v>
          </cell>
          <cell r="CC155">
            <v>1.1999999999999999E-3</v>
          </cell>
          <cell r="CD155">
            <v>1.1999999999999999E-3</v>
          </cell>
          <cell r="CE155">
            <v>1.1999999999999999E-3</v>
          </cell>
          <cell r="CF155">
            <v>1.1999999999999999E-3</v>
          </cell>
          <cell r="CG155">
            <v>1.1999999999999999E-3</v>
          </cell>
          <cell r="CH155">
            <v>1.1999999999999999E-3</v>
          </cell>
          <cell r="CI155">
            <v>1.1999999999999999E-3</v>
          </cell>
          <cell r="CJ155">
            <v>1.1999999999999999E-3</v>
          </cell>
          <cell r="CK155">
            <v>1.1999999999999999E-3</v>
          </cell>
          <cell r="CL155">
            <v>1.1999999999999999E-3</v>
          </cell>
          <cell r="CM155">
            <v>1.1999999999999999E-3</v>
          </cell>
          <cell r="CN155">
            <v>1.1999999999999999E-3</v>
          </cell>
          <cell r="CO155">
            <v>1.1999999999999999E-3</v>
          </cell>
          <cell r="CP155">
            <v>1.1999999999999999E-3</v>
          </cell>
          <cell r="CQ155">
            <v>1.1999999999999999E-3</v>
          </cell>
          <cell r="CR155">
            <v>1.1999999999999999E-3</v>
          </cell>
          <cell r="CS155">
            <v>1.1999999999999999E-3</v>
          </cell>
          <cell r="CT155">
            <v>1.1999999999999999E-3</v>
          </cell>
          <cell r="CU155">
            <v>1.1999999999999999E-3</v>
          </cell>
          <cell r="CV155">
            <v>1.1999999999999999E-3</v>
          </cell>
          <cell r="CW155">
            <v>1.1999999999999999E-3</v>
          </cell>
        </row>
        <row r="156">
          <cell r="A156" t="str">
            <v>SIERRA LEONE</v>
          </cell>
          <cell r="B156" t="e">
            <v>#VALUE!</v>
          </cell>
          <cell r="C156" t="e">
            <v>#VALUE!</v>
          </cell>
          <cell r="D156" t="e">
            <v>#VALUE!</v>
          </cell>
          <cell r="E156" t="e">
            <v>#VALUE!</v>
          </cell>
          <cell r="F156" t="e">
            <v>#VALUE!</v>
          </cell>
          <cell r="G156" t="e">
            <v>#VALUE!</v>
          </cell>
          <cell r="H156" t="e">
            <v>#VALUE!</v>
          </cell>
          <cell r="I156" t="e">
            <v>#VALUE!</v>
          </cell>
          <cell r="J156" t="e">
            <v>#VALUE!</v>
          </cell>
          <cell r="K156" t="e">
            <v>#VALUE!</v>
          </cell>
          <cell r="L156" t="e">
            <v>#VALUE!</v>
          </cell>
          <cell r="M156" t="e">
            <v>#VALUE!</v>
          </cell>
          <cell r="N156" t="e">
            <v>#VALUE!</v>
          </cell>
          <cell r="O156" t="e">
            <v>#VALUE!</v>
          </cell>
          <cell r="P156" t="e">
            <v>#VALUE!</v>
          </cell>
          <cell r="Q156">
            <v>8.2000000000000001E-5</v>
          </cell>
          <cell r="R156">
            <v>8.2000000000000001E-5</v>
          </cell>
          <cell r="S156">
            <v>8.2000000000000001E-5</v>
          </cell>
          <cell r="T156">
            <v>8.2000000000000001E-5</v>
          </cell>
          <cell r="U156">
            <v>8.2000000000000001E-5</v>
          </cell>
          <cell r="V156">
            <v>8.2000000000000001E-5</v>
          </cell>
          <cell r="W156">
            <v>8.2000000000000001E-5</v>
          </cell>
          <cell r="X156">
            <v>8.2000000000000001E-5</v>
          </cell>
          <cell r="Y156">
            <v>8.2000000000000001E-5</v>
          </cell>
          <cell r="Z156">
            <v>8.2000000000000001E-5</v>
          </cell>
          <cell r="AA156">
            <v>8.2000000000000001E-5</v>
          </cell>
          <cell r="AB156">
            <v>8.2000000000000001E-5</v>
          </cell>
          <cell r="AC156">
            <v>8.2000000000000001E-5</v>
          </cell>
          <cell r="AD156">
            <v>8.2000000000000001E-5</v>
          </cell>
          <cell r="AE156">
            <v>8.2000000000000001E-5</v>
          </cell>
          <cell r="AF156">
            <v>8.2000000000000001E-5</v>
          </cell>
          <cell r="AG156">
            <v>8.2000000000000001E-5</v>
          </cell>
          <cell r="AH156">
            <v>8.2000000000000001E-5</v>
          </cell>
          <cell r="AI156">
            <v>8.2000000000000001E-5</v>
          </cell>
          <cell r="AJ156">
            <v>8.2000000000000001E-5</v>
          </cell>
          <cell r="AK156">
            <v>8.2000000000000001E-5</v>
          </cell>
          <cell r="AL156">
            <v>8.2000000000000001E-5</v>
          </cell>
          <cell r="AM156">
            <v>8.2000000000000001E-5</v>
          </cell>
          <cell r="AN156">
            <v>8.2000000000000001E-5</v>
          </cell>
          <cell r="AO156">
            <v>8.2000000000000001E-5</v>
          </cell>
          <cell r="AP156">
            <v>4.2000000000000002E-4</v>
          </cell>
          <cell r="AQ156">
            <v>4.2000000000000002E-4</v>
          </cell>
          <cell r="AR156">
            <v>4.2000000000000002E-4</v>
          </cell>
          <cell r="AS156">
            <v>4.2000000000000002E-4</v>
          </cell>
          <cell r="AT156">
            <v>4.2000000000000002E-4</v>
          </cell>
          <cell r="AU156">
            <v>5.5400000000000002E-4</v>
          </cell>
          <cell r="AV156">
            <v>5.5400000000000002E-4</v>
          </cell>
          <cell r="AW156">
            <v>5.5400000000000002E-4</v>
          </cell>
          <cell r="AX156">
            <v>5.5400000000000002E-4</v>
          </cell>
          <cell r="AY156">
            <v>5.5400000000000002E-4</v>
          </cell>
          <cell r="AZ156">
            <v>7.3899999999999997E-4</v>
          </cell>
          <cell r="BA156">
            <v>7.3899999999999997E-4</v>
          </cell>
          <cell r="BB156">
            <v>7.3899999999999997E-4</v>
          </cell>
          <cell r="BC156">
            <v>7.3899999999999997E-4</v>
          </cell>
          <cell r="BD156">
            <v>7.3899999999999997E-4</v>
          </cell>
          <cell r="BE156">
            <v>9.1E-4</v>
          </cell>
          <cell r="BF156">
            <v>9.1E-4</v>
          </cell>
          <cell r="BG156">
            <v>9.1E-4</v>
          </cell>
          <cell r="BH156">
            <v>9.1E-4</v>
          </cell>
          <cell r="BI156">
            <v>9.1E-4</v>
          </cell>
          <cell r="BJ156">
            <v>1.0679999999999999E-3</v>
          </cell>
          <cell r="BK156">
            <v>1.0679999999999999E-3</v>
          </cell>
          <cell r="BL156">
            <v>1.0679999999999999E-3</v>
          </cell>
          <cell r="BM156">
            <v>1.0679999999999999E-3</v>
          </cell>
          <cell r="BN156">
            <v>1.0679999999999999E-3</v>
          </cell>
          <cell r="BO156">
            <v>1.2290000000000001E-3</v>
          </cell>
          <cell r="BP156">
            <v>1.2290000000000001E-3</v>
          </cell>
          <cell r="BQ156">
            <v>1.2290000000000001E-3</v>
          </cell>
          <cell r="BR156">
            <v>1.2290000000000001E-3</v>
          </cell>
          <cell r="BS156">
            <v>1.2290000000000001E-3</v>
          </cell>
          <cell r="BT156">
            <v>1.4250000000000001E-3</v>
          </cell>
          <cell r="BU156">
            <v>1.4250000000000001E-3</v>
          </cell>
          <cell r="BV156">
            <v>1.4250000000000001E-3</v>
          </cell>
          <cell r="BW156">
            <v>1.4250000000000001E-3</v>
          </cell>
          <cell r="BX156">
            <v>1.4250000000000001E-3</v>
          </cell>
          <cell r="BY156">
            <v>1.598E-3</v>
          </cell>
          <cell r="BZ156">
            <v>1.598E-3</v>
          </cell>
          <cell r="CA156">
            <v>1.598E-3</v>
          </cell>
          <cell r="CB156">
            <v>1.598E-3</v>
          </cell>
          <cell r="CC156">
            <v>1.598E-3</v>
          </cell>
          <cell r="CD156">
            <v>1.598E-3</v>
          </cell>
          <cell r="CE156">
            <v>1.598E-3</v>
          </cell>
          <cell r="CF156">
            <v>1.598E-3</v>
          </cell>
          <cell r="CG156">
            <v>1.598E-3</v>
          </cell>
          <cell r="CH156">
            <v>1.598E-3</v>
          </cell>
          <cell r="CI156">
            <v>1.598E-3</v>
          </cell>
          <cell r="CJ156">
            <v>1.598E-3</v>
          </cell>
          <cell r="CK156">
            <v>1.598E-3</v>
          </cell>
          <cell r="CL156">
            <v>1.598E-3</v>
          </cell>
          <cell r="CM156">
            <v>1.598E-3</v>
          </cell>
          <cell r="CN156">
            <v>1.598E-3</v>
          </cell>
          <cell r="CO156">
            <v>1.598E-3</v>
          </cell>
          <cell r="CP156">
            <v>1.598E-3</v>
          </cell>
          <cell r="CQ156">
            <v>1.598E-3</v>
          </cell>
          <cell r="CR156">
            <v>1.598E-3</v>
          </cell>
          <cell r="CS156">
            <v>1.598E-3</v>
          </cell>
          <cell r="CT156">
            <v>1.598E-3</v>
          </cell>
          <cell r="CU156">
            <v>1.598E-3</v>
          </cell>
          <cell r="CV156">
            <v>1.598E-3</v>
          </cell>
          <cell r="CW156">
            <v>1.598E-3</v>
          </cell>
        </row>
        <row r="157">
          <cell r="A157" t="str">
            <v>SINGAPORE</v>
          </cell>
          <cell r="B157" t="e">
            <v>#VALUE!</v>
          </cell>
          <cell r="C157" t="e">
            <v>#VALUE!</v>
          </cell>
          <cell r="D157" t="e">
            <v>#VALUE!</v>
          </cell>
          <cell r="E157" t="e">
            <v>#VALUE!</v>
          </cell>
          <cell r="F157" t="e">
            <v>#VALUE!</v>
          </cell>
          <cell r="G157" t="e">
            <v>#VALUE!</v>
          </cell>
          <cell r="H157" t="e">
            <v>#VALUE!</v>
          </cell>
          <cell r="I157" t="e">
            <v>#VALUE!</v>
          </cell>
          <cell r="J157" t="e">
            <v>#VALUE!</v>
          </cell>
          <cell r="K157" t="e">
            <v>#VALUE!</v>
          </cell>
          <cell r="L157" t="e">
            <v>#VALUE!</v>
          </cell>
          <cell r="M157" t="e">
            <v>#VALUE!</v>
          </cell>
          <cell r="N157" t="e">
            <v>#VALUE!</v>
          </cell>
          <cell r="O157" t="e">
            <v>#VALUE!</v>
          </cell>
          <cell r="P157" t="e">
            <v>#VALUE!</v>
          </cell>
          <cell r="Q157">
            <v>4.6999999999999997E-5</v>
          </cell>
          <cell r="R157">
            <v>4.6999999999999997E-5</v>
          </cell>
          <cell r="S157">
            <v>4.6999999999999997E-5</v>
          </cell>
          <cell r="T157">
            <v>4.6999999999999997E-5</v>
          </cell>
          <cell r="U157">
            <v>4.6999999999999997E-5</v>
          </cell>
          <cell r="V157">
            <v>4.6999999999999997E-5</v>
          </cell>
          <cell r="W157">
            <v>4.6999999999999997E-5</v>
          </cell>
          <cell r="X157">
            <v>4.6999999999999997E-5</v>
          </cell>
          <cell r="Y157">
            <v>4.6999999999999997E-5</v>
          </cell>
          <cell r="Z157">
            <v>4.6999999999999997E-5</v>
          </cell>
          <cell r="AA157">
            <v>4.6999999999999997E-5</v>
          </cell>
          <cell r="AB157">
            <v>4.6999999999999997E-5</v>
          </cell>
          <cell r="AC157">
            <v>4.6999999999999997E-5</v>
          </cell>
          <cell r="AD157">
            <v>4.6999999999999997E-5</v>
          </cell>
          <cell r="AE157">
            <v>4.6999999999999997E-5</v>
          </cell>
          <cell r="AF157">
            <v>4.6999999999999997E-5</v>
          </cell>
          <cell r="AG157">
            <v>4.6999999999999997E-5</v>
          </cell>
          <cell r="AH157">
            <v>4.6999999999999997E-5</v>
          </cell>
          <cell r="AI157">
            <v>4.6999999999999997E-5</v>
          </cell>
          <cell r="AJ157">
            <v>4.6999999999999997E-5</v>
          </cell>
          <cell r="AK157">
            <v>4.6999999999999997E-5</v>
          </cell>
          <cell r="AL157">
            <v>4.6999999999999997E-5</v>
          </cell>
          <cell r="AM157">
            <v>4.6999999999999997E-5</v>
          </cell>
          <cell r="AN157">
            <v>4.6999999999999997E-5</v>
          </cell>
          <cell r="AO157">
            <v>4.6999999999999997E-5</v>
          </cell>
          <cell r="AP157">
            <v>1.3999999999999999E-4</v>
          </cell>
          <cell r="AQ157">
            <v>1.3999999999999999E-4</v>
          </cell>
          <cell r="AR157">
            <v>1.3999999999999999E-4</v>
          </cell>
          <cell r="AS157">
            <v>1.3999999999999999E-4</v>
          </cell>
          <cell r="AT157">
            <v>1.3999999999999999E-4</v>
          </cell>
          <cell r="AU157">
            <v>1.5300000000000001E-4</v>
          </cell>
          <cell r="AV157">
            <v>1.5300000000000001E-4</v>
          </cell>
          <cell r="AW157">
            <v>1.5300000000000001E-4</v>
          </cell>
          <cell r="AX157">
            <v>1.5300000000000001E-4</v>
          </cell>
          <cell r="AY157">
            <v>1.5300000000000001E-4</v>
          </cell>
          <cell r="AZ157">
            <v>1.5200000000000001E-4</v>
          </cell>
          <cell r="BA157">
            <v>1.5200000000000001E-4</v>
          </cell>
          <cell r="BB157">
            <v>1.5200000000000001E-4</v>
          </cell>
          <cell r="BC157">
            <v>1.5200000000000001E-4</v>
          </cell>
          <cell r="BD157">
            <v>1.5200000000000001E-4</v>
          </cell>
          <cell r="BE157">
            <v>1.6699999999999999E-4</v>
          </cell>
          <cell r="BF157">
            <v>1.6699999999999999E-4</v>
          </cell>
          <cell r="BG157">
            <v>1.6699999999999999E-4</v>
          </cell>
          <cell r="BH157">
            <v>1.6699999999999999E-4</v>
          </cell>
          <cell r="BI157">
            <v>1.6699999999999999E-4</v>
          </cell>
          <cell r="BJ157">
            <v>2.24E-4</v>
          </cell>
          <cell r="BK157">
            <v>2.24E-4</v>
          </cell>
          <cell r="BL157">
            <v>2.24E-4</v>
          </cell>
          <cell r="BM157">
            <v>2.24E-4</v>
          </cell>
          <cell r="BN157">
            <v>2.24E-4</v>
          </cell>
          <cell r="BO157">
            <v>2.72E-4</v>
          </cell>
          <cell r="BP157">
            <v>2.72E-4</v>
          </cell>
          <cell r="BQ157">
            <v>2.72E-4</v>
          </cell>
          <cell r="BR157">
            <v>2.72E-4</v>
          </cell>
          <cell r="BS157">
            <v>2.72E-4</v>
          </cell>
          <cell r="BT157">
            <v>3.3500000000000001E-4</v>
          </cell>
          <cell r="BU157">
            <v>3.3500000000000001E-4</v>
          </cell>
          <cell r="BV157">
            <v>3.3500000000000001E-4</v>
          </cell>
          <cell r="BW157">
            <v>3.3500000000000001E-4</v>
          </cell>
          <cell r="BX157">
            <v>3.3500000000000001E-4</v>
          </cell>
          <cell r="BY157">
            <v>3.8000000000000002E-4</v>
          </cell>
          <cell r="BZ157">
            <v>3.8000000000000002E-4</v>
          </cell>
          <cell r="CA157">
            <v>3.8000000000000002E-4</v>
          </cell>
          <cell r="CB157">
            <v>3.8000000000000002E-4</v>
          </cell>
          <cell r="CC157">
            <v>3.8000000000000002E-4</v>
          </cell>
          <cell r="CD157">
            <v>3.8000000000000002E-4</v>
          </cell>
          <cell r="CE157">
            <v>3.8000000000000002E-4</v>
          </cell>
          <cell r="CF157">
            <v>3.8000000000000002E-4</v>
          </cell>
          <cell r="CG157">
            <v>3.8000000000000002E-4</v>
          </cell>
          <cell r="CH157">
            <v>3.8000000000000002E-4</v>
          </cell>
          <cell r="CI157">
            <v>3.8000000000000002E-4</v>
          </cell>
          <cell r="CJ157">
            <v>3.8000000000000002E-4</v>
          </cell>
          <cell r="CK157">
            <v>3.8000000000000002E-4</v>
          </cell>
          <cell r="CL157">
            <v>3.8000000000000002E-4</v>
          </cell>
          <cell r="CM157">
            <v>3.8000000000000002E-4</v>
          </cell>
          <cell r="CN157">
            <v>3.8000000000000002E-4</v>
          </cell>
          <cell r="CO157">
            <v>3.8000000000000002E-4</v>
          </cell>
          <cell r="CP157">
            <v>3.8000000000000002E-4</v>
          </cell>
          <cell r="CQ157">
            <v>3.8000000000000002E-4</v>
          </cell>
          <cell r="CR157">
            <v>3.8000000000000002E-4</v>
          </cell>
          <cell r="CS157">
            <v>3.8000000000000002E-4</v>
          </cell>
          <cell r="CT157">
            <v>3.8000000000000002E-4</v>
          </cell>
          <cell r="CU157">
            <v>3.8000000000000002E-4</v>
          </cell>
          <cell r="CV157">
            <v>3.8000000000000002E-4</v>
          </cell>
          <cell r="CW157">
            <v>3.8000000000000002E-4</v>
          </cell>
        </row>
        <row r="158">
          <cell r="A158" t="str">
            <v>SLOVAKIA</v>
          </cell>
          <cell r="B158" t="e">
            <v>#VALUE!</v>
          </cell>
          <cell r="C158" t="e">
            <v>#VALUE!</v>
          </cell>
          <cell r="D158" t="e">
            <v>#VALUE!</v>
          </cell>
          <cell r="E158" t="e">
            <v>#VALUE!</v>
          </cell>
          <cell r="F158" t="e">
            <v>#VALUE!</v>
          </cell>
          <cell r="G158" t="e">
            <v>#VALUE!</v>
          </cell>
          <cell r="H158" t="e">
            <v>#VALUE!</v>
          </cell>
          <cell r="I158" t="e">
            <v>#VALUE!</v>
          </cell>
          <cell r="J158" t="e">
            <v>#VALUE!</v>
          </cell>
          <cell r="K158" t="e">
            <v>#VALUE!</v>
          </cell>
          <cell r="L158" t="e">
            <v>#VALUE!</v>
          </cell>
          <cell r="M158" t="e">
            <v>#VALUE!</v>
          </cell>
          <cell r="N158" t="e">
            <v>#VALUE!</v>
          </cell>
          <cell r="O158" t="e">
            <v>#VALUE!</v>
          </cell>
          <cell r="P158" t="e">
            <v>#VALUE!</v>
          </cell>
          <cell r="Q158">
            <v>1.17E-4</v>
          </cell>
          <cell r="R158">
            <v>1.17E-4</v>
          </cell>
          <cell r="S158">
            <v>1.17E-4</v>
          </cell>
          <cell r="T158">
            <v>1.17E-4</v>
          </cell>
          <cell r="U158">
            <v>1.17E-4</v>
          </cell>
          <cell r="V158">
            <v>1.17E-4</v>
          </cell>
          <cell r="W158">
            <v>1.17E-4</v>
          </cell>
          <cell r="X158">
            <v>1.17E-4</v>
          </cell>
          <cell r="Y158">
            <v>1.17E-4</v>
          </cell>
          <cell r="Z158">
            <v>1.17E-4</v>
          </cell>
          <cell r="AA158">
            <v>1.17E-4</v>
          </cell>
          <cell r="AB158">
            <v>1.17E-4</v>
          </cell>
          <cell r="AC158">
            <v>1.17E-4</v>
          </cell>
          <cell r="AD158">
            <v>1.17E-4</v>
          </cell>
          <cell r="AE158">
            <v>1.17E-4</v>
          </cell>
          <cell r="AF158">
            <v>1.17E-4</v>
          </cell>
          <cell r="AG158">
            <v>1.17E-4</v>
          </cell>
          <cell r="AH158">
            <v>1.17E-4</v>
          </cell>
          <cell r="AI158">
            <v>1.17E-4</v>
          </cell>
          <cell r="AJ158">
            <v>1.17E-4</v>
          </cell>
          <cell r="AK158">
            <v>1.17E-4</v>
          </cell>
          <cell r="AL158">
            <v>1.17E-4</v>
          </cell>
          <cell r="AM158">
            <v>1.17E-4</v>
          </cell>
          <cell r="AN158">
            <v>1.17E-4</v>
          </cell>
          <cell r="AO158">
            <v>1.17E-4</v>
          </cell>
          <cell r="AP158">
            <v>3.59E-4</v>
          </cell>
          <cell r="AQ158">
            <v>3.59E-4</v>
          </cell>
          <cell r="AR158">
            <v>3.59E-4</v>
          </cell>
          <cell r="AS158">
            <v>3.59E-4</v>
          </cell>
          <cell r="AT158">
            <v>3.59E-4</v>
          </cell>
          <cell r="AU158">
            <v>4.1399999999999998E-4</v>
          </cell>
          <cell r="AV158">
            <v>4.1399999999999998E-4</v>
          </cell>
          <cell r="AW158">
            <v>4.1399999999999998E-4</v>
          </cell>
          <cell r="AX158">
            <v>4.1399999999999998E-4</v>
          </cell>
          <cell r="AY158">
            <v>4.1399999999999998E-4</v>
          </cell>
          <cell r="AZ158">
            <v>4.2499999999999998E-4</v>
          </cell>
          <cell r="BA158">
            <v>4.2499999999999998E-4</v>
          </cell>
          <cell r="BB158">
            <v>4.2499999999999998E-4</v>
          </cell>
          <cell r="BC158">
            <v>4.2499999999999998E-4</v>
          </cell>
          <cell r="BD158">
            <v>4.2499999999999998E-4</v>
          </cell>
          <cell r="BE158">
            <v>4.0099999999999999E-4</v>
          </cell>
          <cell r="BF158">
            <v>4.0099999999999999E-4</v>
          </cell>
          <cell r="BG158">
            <v>4.0099999999999999E-4</v>
          </cell>
          <cell r="BH158">
            <v>4.0099999999999999E-4</v>
          </cell>
          <cell r="BI158">
            <v>4.0099999999999999E-4</v>
          </cell>
          <cell r="BJ158">
            <v>3.6099999999999999E-4</v>
          </cell>
          <cell r="BK158">
            <v>3.6099999999999999E-4</v>
          </cell>
          <cell r="BL158">
            <v>3.6099999999999999E-4</v>
          </cell>
          <cell r="BM158">
            <v>3.6099999999999999E-4</v>
          </cell>
          <cell r="BN158">
            <v>3.6099999999999999E-4</v>
          </cell>
          <cell r="BO158">
            <v>3.2200000000000002E-4</v>
          </cell>
          <cell r="BP158">
            <v>3.2200000000000002E-4</v>
          </cell>
          <cell r="BQ158">
            <v>3.2200000000000002E-4</v>
          </cell>
          <cell r="BR158">
            <v>3.2200000000000002E-4</v>
          </cell>
          <cell r="BS158">
            <v>3.2200000000000002E-4</v>
          </cell>
          <cell r="BT158">
            <v>2.7999999999999998E-4</v>
          </cell>
          <cell r="BU158">
            <v>2.7999999999999998E-4</v>
          </cell>
          <cell r="BV158">
            <v>2.7999999999999998E-4</v>
          </cell>
          <cell r="BW158">
            <v>2.7999999999999998E-4</v>
          </cell>
          <cell r="BX158">
            <v>2.7999999999999998E-4</v>
          </cell>
          <cell r="BY158">
            <v>2.2100000000000001E-4</v>
          </cell>
          <cell r="BZ158">
            <v>2.2100000000000001E-4</v>
          </cell>
          <cell r="CA158">
            <v>2.2100000000000001E-4</v>
          </cell>
          <cell r="CB158">
            <v>2.2100000000000001E-4</v>
          </cell>
          <cell r="CC158">
            <v>2.2100000000000001E-4</v>
          </cell>
          <cell r="CD158">
            <v>2.2100000000000001E-4</v>
          </cell>
          <cell r="CE158">
            <v>2.2100000000000001E-4</v>
          </cell>
          <cell r="CF158">
            <v>2.2100000000000001E-4</v>
          </cell>
          <cell r="CG158">
            <v>2.2100000000000001E-4</v>
          </cell>
          <cell r="CH158">
            <v>2.2100000000000001E-4</v>
          </cell>
          <cell r="CI158">
            <v>2.2100000000000001E-4</v>
          </cell>
          <cell r="CJ158">
            <v>2.2100000000000001E-4</v>
          </cell>
          <cell r="CK158">
            <v>2.2100000000000001E-4</v>
          </cell>
          <cell r="CL158">
            <v>2.2100000000000001E-4</v>
          </cell>
          <cell r="CM158">
            <v>2.2100000000000001E-4</v>
          </cell>
          <cell r="CN158">
            <v>2.2100000000000001E-4</v>
          </cell>
          <cell r="CO158">
            <v>2.2100000000000001E-4</v>
          </cell>
          <cell r="CP158">
            <v>2.2100000000000001E-4</v>
          </cell>
          <cell r="CQ158">
            <v>2.2100000000000001E-4</v>
          </cell>
          <cell r="CR158">
            <v>2.2100000000000001E-4</v>
          </cell>
          <cell r="CS158">
            <v>2.2100000000000001E-4</v>
          </cell>
          <cell r="CT158">
            <v>2.2100000000000001E-4</v>
          </cell>
          <cell r="CU158">
            <v>2.2100000000000001E-4</v>
          </cell>
          <cell r="CV158">
            <v>2.2100000000000001E-4</v>
          </cell>
          <cell r="CW158">
            <v>2.2100000000000001E-4</v>
          </cell>
        </row>
        <row r="159">
          <cell r="A159" t="str">
            <v>SLOVENIA</v>
          </cell>
          <cell r="B159" t="e">
            <v>#VALUE!</v>
          </cell>
          <cell r="C159" t="e">
            <v>#VALUE!</v>
          </cell>
          <cell r="D159" t="e">
            <v>#VALUE!</v>
          </cell>
          <cell r="E159" t="e">
            <v>#VALUE!</v>
          </cell>
          <cell r="F159" t="e">
            <v>#VALUE!</v>
          </cell>
          <cell r="G159" t="e">
            <v>#VALUE!</v>
          </cell>
          <cell r="H159" t="e">
            <v>#VALUE!</v>
          </cell>
          <cell r="I159" t="e">
            <v>#VALUE!</v>
          </cell>
          <cell r="J159" t="e">
            <v>#VALUE!</v>
          </cell>
          <cell r="K159" t="e">
            <v>#VALUE!</v>
          </cell>
          <cell r="L159" t="e">
            <v>#VALUE!</v>
          </cell>
          <cell r="M159" t="e">
            <v>#VALUE!</v>
          </cell>
          <cell r="N159" t="e">
            <v>#VALUE!</v>
          </cell>
          <cell r="O159" t="e">
            <v>#VALUE!</v>
          </cell>
          <cell r="P159" t="e">
            <v>#VALUE!</v>
          </cell>
          <cell r="Q159">
            <v>1.17E-4</v>
          </cell>
          <cell r="R159">
            <v>1.17E-4</v>
          </cell>
          <cell r="S159">
            <v>1.17E-4</v>
          </cell>
          <cell r="T159">
            <v>1.17E-4</v>
          </cell>
          <cell r="U159">
            <v>1.17E-4</v>
          </cell>
          <cell r="V159">
            <v>1.17E-4</v>
          </cell>
          <cell r="W159">
            <v>1.17E-4</v>
          </cell>
          <cell r="X159">
            <v>1.17E-4</v>
          </cell>
          <cell r="Y159">
            <v>1.17E-4</v>
          </cell>
          <cell r="Z159">
            <v>1.17E-4</v>
          </cell>
          <cell r="AA159">
            <v>1.17E-4</v>
          </cell>
          <cell r="AB159">
            <v>1.17E-4</v>
          </cell>
          <cell r="AC159">
            <v>1.17E-4</v>
          </cell>
          <cell r="AD159">
            <v>1.17E-4</v>
          </cell>
          <cell r="AE159">
            <v>1.17E-4</v>
          </cell>
          <cell r="AF159">
            <v>1.17E-4</v>
          </cell>
          <cell r="AG159">
            <v>1.17E-4</v>
          </cell>
          <cell r="AH159">
            <v>1.17E-4</v>
          </cell>
          <cell r="AI159">
            <v>1.17E-4</v>
          </cell>
          <cell r="AJ159">
            <v>1.17E-4</v>
          </cell>
          <cell r="AK159">
            <v>1.17E-4</v>
          </cell>
          <cell r="AL159">
            <v>1.17E-4</v>
          </cell>
          <cell r="AM159">
            <v>1.17E-4</v>
          </cell>
          <cell r="AN159">
            <v>1.17E-4</v>
          </cell>
          <cell r="AO159">
            <v>1.17E-4</v>
          </cell>
          <cell r="AP159">
            <v>2.34E-4</v>
          </cell>
          <cell r="AQ159">
            <v>2.34E-4</v>
          </cell>
          <cell r="AR159">
            <v>2.34E-4</v>
          </cell>
          <cell r="AS159">
            <v>2.34E-4</v>
          </cell>
          <cell r="AT159">
            <v>2.34E-4</v>
          </cell>
          <cell r="AU159">
            <v>2.3699999999999999E-4</v>
          </cell>
          <cell r="AV159">
            <v>2.3699999999999999E-4</v>
          </cell>
          <cell r="AW159">
            <v>2.3699999999999999E-4</v>
          </cell>
          <cell r="AX159">
            <v>2.3699999999999999E-4</v>
          </cell>
          <cell r="AY159">
            <v>2.3699999999999999E-4</v>
          </cell>
          <cell r="AZ159">
            <v>2.2000000000000001E-4</v>
          </cell>
          <cell r="BA159">
            <v>2.2000000000000001E-4</v>
          </cell>
          <cell r="BB159">
            <v>2.2000000000000001E-4</v>
          </cell>
          <cell r="BC159">
            <v>2.2000000000000001E-4</v>
          </cell>
          <cell r="BD159">
            <v>2.2000000000000001E-4</v>
          </cell>
          <cell r="BE159">
            <v>1.8599999999999999E-4</v>
          </cell>
          <cell r="BF159">
            <v>1.8599999999999999E-4</v>
          </cell>
          <cell r="BG159">
            <v>1.8599999999999999E-4</v>
          </cell>
          <cell r="BH159">
            <v>1.8599999999999999E-4</v>
          </cell>
          <cell r="BI159">
            <v>1.8599999999999999E-4</v>
          </cell>
          <cell r="BJ159">
            <v>1.4999999999999999E-4</v>
          </cell>
          <cell r="BK159">
            <v>1.4999999999999999E-4</v>
          </cell>
          <cell r="BL159">
            <v>1.4999999999999999E-4</v>
          </cell>
          <cell r="BM159">
            <v>1.4999999999999999E-4</v>
          </cell>
          <cell r="BN159">
            <v>1.4999999999999999E-4</v>
          </cell>
          <cell r="BO159">
            <v>1.34E-4</v>
          </cell>
          <cell r="BP159">
            <v>1.34E-4</v>
          </cell>
          <cell r="BQ159">
            <v>1.34E-4</v>
          </cell>
          <cell r="BR159">
            <v>1.34E-4</v>
          </cell>
          <cell r="BS159">
            <v>1.34E-4</v>
          </cell>
          <cell r="BT159">
            <v>1.25E-4</v>
          </cell>
          <cell r="BU159">
            <v>1.25E-4</v>
          </cell>
          <cell r="BV159">
            <v>1.25E-4</v>
          </cell>
          <cell r="BW159">
            <v>1.25E-4</v>
          </cell>
          <cell r="BX159">
            <v>1.25E-4</v>
          </cell>
          <cell r="BY159">
            <v>1.0900000000000001E-4</v>
          </cell>
          <cell r="BZ159">
            <v>1.0900000000000001E-4</v>
          </cell>
          <cell r="CA159">
            <v>1.0900000000000001E-4</v>
          </cell>
          <cell r="CB159">
            <v>1.0900000000000001E-4</v>
          </cell>
          <cell r="CC159">
            <v>1.0900000000000001E-4</v>
          </cell>
          <cell r="CD159">
            <v>1.0900000000000001E-4</v>
          </cell>
          <cell r="CE159">
            <v>1.0900000000000001E-4</v>
          </cell>
          <cell r="CF159">
            <v>1.0900000000000001E-4</v>
          </cell>
          <cell r="CG159">
            <v>1.0900000000000001E-4</v>
          </cell>
          <cell r="CH159">
            <v>1.0900000000000001E-4</v>
          </cell>
          <cell r="CI159">
            <v>1.0900000000000001E-4</v>
          </cell>
          <cell r="CJ159">
            <v>1.0900000000000001E-4</v>
          </cell>
          <cell r="CK159">
            <v>1.0900000000000001E-4</v>
          </cell>
          <cell r="CL159">
            <v>1.0900000000000001E-4</v>
          </cell>
          <cell r="CM159">
            <v>1.0900000000000001E-4</v>
          </cell>
          <cell r="CN159">
            <v>1.0900000000000001E-4</v>
          </cell>
          <cell r="CO159">
            <v>1.0900000000000001E-4</v>
          </cell>
          <cell r="CP159">
            <v>1.0900000000000001E-4</v>
          </cell>
          <cell r="CQ159">
            <v>1.0900000000000001E-4</v>
          </cell>
          <cell r="CR159">
            <v>1.0900000000000001E-4</v>
          </cell>
          <cell r="CS159">
            <v>1.0900000000000001E-4</v>
          </cell>
          <cell r="CT159">
            <v>1.0900000000000001E-4</v>
          </cell>
          <cell r="CU159">
            <v>1.0900000000000001E-4</v>
          </cell>
          <cell r="CV159">
            <v>1.0900000000000001E-4</v>
          </cell>
          <cell r="CW159">
            <v>1.0900000000000001E-4</v>
          </cell>
        </row>
        <row r="160">
          <cell r="A160" t="str">
            <v>SOLOMON ISLANDS</v>
          </cell>
          <cell r="B160" t="e">
            <v>#VALUE!</v>
          </cell>
          <cell r="C160" t="e">
            <v>#VALUE!</v>
          </cell>
          <cell r="D160" t="e">
            <v>#VALUE!</v>
          </cell>
          <cell r="E160" t="e">
            <v>#VALUE!</v>
          </cell>
          <cell r="F160" t="e">
            <v>#VALUE!</v>
          </cell>
          <cell r="G160" t="e">
            <v>#VALUE!</v>
          </cell>
          <cell r="H160" t="e">
            <v>#VALUE!</v>
          </cell>
          <cell r="I160" t="e">
            <v>#VALUE!</v>
          </cell>
          <cell r="J160" t="e">
            <v>#VALUE!</v>
          </cell>
          <cell r="K160" t="e">
            <v>#VALUE!</v>
          </cell>
          <cell r="L160" t="e">
            <v>#VALUE!</v>
          </cell>
          <cell r="M160" t="e">
            <v>#VALUE!</v>
          </cell>
          <cell r="N160" t="e">
            <v>#VALUE!</v>
          </cell>
          <cell r="O160" t="e">
            <v>#VALUE!</v>
          </cell>
          <cell r="P160" t="e">
            <v>#VALUE!</v>
          </cell>
          <cell r="Q160">
            <v>1.6899999999999999E-4</v>
          </cell>
          <cell r="R160">
            <v>1.6899999999999999E-4</v>
          </cell>
          <cell r="S160">
            <v>1.6899999999999999E-4</v>
          </cell>
          <cell r="T160">
            <v>1.6899999999999999E-4</v>
          </cell>
          <cell r="U160">
            <v>1.6899999999999999E-4</v>
          </cell>
          <cell r="V160">
            <v>1.6899999999999999E-4</v>
          </cell>
          <cell r="W160">
            <v>1.6899999999999999E-4</v>
          </cell>
          <cell r="X160">
            <v>1.6899999999999999E-4</v>
          </cell>
          <cell r="Y160">
            <v>1.6899999999999999E-4</v>
          </cell>
          <cell r="Z160">
            <v>1.6899999999999999E-4</v>
          </cell>
          <cell r="AA160">
            <v>1.6899999999999999E-4</v>
          </cell>
          <cell r="AB160">
            <v>1.6899999999999999E-4</v>
          </cell>
          <cell r="AC160">
            <v>1.6899999999999999E-4</v>
          </cell>
          <cell r="AD160">
            <v>1.6899999999999999E-4</v>
          </cell>
          <cell r="AE160">
            <v>1.6899999999999999E-4</v>
          </cell>
          <cell r="AF160">
            <v>1.6899999999999999E-4</v>
          </cell>
          <cell r="AG160">
            <v>1.6899999999999999E-4</v>
          </cell>
          <cell r="AH160">
            <v>1.6899999999999999E-4</v>
          </cell>
          <cell r="AI160">
            <v>1.6899999999999999E-4</v>
          </cell>
          <cell r="AJ160">
            <v>1.6899999999999999E-4</v>
          </cell>
          <cell r="AK160">
            <v>1.6899999999999999E-4</v>
          </cell>
          <cell r="AL160">
            <v>1.6899999999999999E-4</v>
          </cell>
          <cell r="AM160">
            <v>1.6899999999999999E-4</v>
          </cell>
          <cell r="AN160">
            <v>1.6899999999999999E-4</v>
          </cell>
          <cell r="AO160">
            <v>1.6899999999999999E-4</v>
          </cell>
          <cell r="AP160">
            <v>7.4399999999999998E-4</v>
          </cell>
          <cell r="AQ160">
            <v>7.4399999999999998E-4</v>
          </cell>
          <cell r="AR160">
            <v>7.4399999999999998E-4</v>
          </cell>
          <cell r="AS160">
            <v>7.4399999999999998E-4</v>
          </cell>
          <cell r="AT160">
            <v>7.4399999999999998E-4</v>
          </cell>
          <cell r="AU160">
            <v>7.5199999999999996E-4</v>
          </cell>
          <cell r="AV160">
            <v>7.5199999999999996E-4</v>
          </cell>
          <cell r="AW160">
            <v>7.5199999999999996E-4</v>
          </cell>
          <cell r="AX160">
            <v>7.5199999999999996E-4</v>
          </cell>
          <cell r="AY160">
            <v>7.5199999999999996E-4</v>
          </cell>
          <cell r="AZ160">
            <v>6.9700000000000003E-4</v>
          </cell>
          <cell r="BA160">
            <v>6.9700000000000003E-4</v>
          </cell>
          <cell r="BB160">
            <v>6.9700000000000003E-4</v>
          </cell>
          <cell r="BC160">
            <v>6.9700000000000003E-4</v>
          </cell>
          <cell r="BD160">
            <v>6.9700000000000003E-4</v>
          </cell>
          <cell r="BE160">
            <v>4.46E-4</v>
          </cell>
          <cell r="BF160">
            <v>4.46E-4</v>
          </cell>
          <cell r="BG160">
            <v>4.46E-4</v>
          </cell>
          <cell r="BH160">
            <v>4.46E-4</v>
          </cell>
          <cell r="BI160">
            <v>4.46E-4</v>
          </cell>
          <cell r="BJ160">
            <v>1.098E-3</v>
          </cell>
          <cell r="BK160">
            <v>1.098E-3</v>
          </cell>
          <cell r="BL160">
            <v>1.098E-3</v>
          </cell>
          <cell r="BM160">
            <v>1.098E-3</v>
          </cell>
          <cell r="BN160">
            <v>1.098E-3</v>
          </cell>
          <cell r="BO160">
            <v>7.0600000000000003E-4</v>
          </cell>
          <cell r="BP160">
            <v>7.0600000000000003E-4</v>
          </cell>
          <cell r="BQ160">
            <v>7.0600000000000003E-4</v>
          </cell>
          <cell r="BR160">
            <v>7.0600000000000003E-4</v>
          </cell>
          <cell r="BS160">
            <v>7.0600000000000003E-4</v>
          </cell>
          <cell r="BT160">
            <v>3.8299999999999999E-4</v>
          </cell>
          <cell r="BU160">
            <v>3.8299999999999999E-4</v>
          </cell>
          <cell r="BV160">
            <v>3.8299999999999999E-4</v>
          </cell>
          <cell r="BW160">
            <v>3.8299999999999999E-4</v>
          </cell>
          <cell r="BX160">
            <v>3.8299999999999999E-4</v>
          </cell>
          <cell r="BY160">
            <v>3.6600000000000001E-4</v>
          </cell>
          <cell r="BZ160">
            <v>3.6600000000000001E-4</v>
          </cell>
          <cell r="CA160">
            <v>3.6600000000000001E-4</v>
          </cell>
          <cell r="CB160">
            <v>3.6600000000000001E-4</v>
          </cell>
          <cell r="CC160">
            <v>3.6600000000000001E-4</v>
          </cell>
          <cell r="CD160">
            <v>3.6600000000000001E-4</v>
          </cell>
          <cell r="CE160">
            <v>3.6600000000000001E-4</v>
          </cell>
          <cell r="CF160">
            <v>3.6600000000000001E-4</v>
          </cell>
          <cell r="CG160">
            <v>3.6600000000000001E-4</v>
          </cell>
          <cell r="CH160">
            <v>3.6600000000000001E-4</v>
          </cell>
          <cell r="CI160">
            <v>3.6600000000000001E-4</v>
          </cell>
          <cell r="CJ160">
            <v>3.6600000000000001E-4</v>
          </cell>
          <cell r="CK160">
            <v>3.6600000000000001E-4</v>
          </cell>
          <cell r="CL160">
            <v>3.6600000000000001E-4</v>
          </cell>
          <cell r="CM160">
            <v>3.6600000000000001E-4</v>
          </cell>
          <cell r="CN160">
            <v>3.6600000000000001E-4</v>
          </cell>
          <cell r="CO160">
            <v>3.6600000000000001E-4</v>
          </cell>
          <cell r="CP160">
            <v>3.6600000000000001E-4</v>
          </cell>
          <cell r="CQ160">
            <v>3.6600000000000001E-4</v>
          </cell>
          <cell r="CR160">
            <v>3.6600000000000001E-4</v>
          </cell>
          <cell r="CS160">
            <v>3.6600000000000001E-4</v>
          </cell>
          <cell r="CT160">
            <v>3.6600000000000001E-4</v>
          </cell>
          <cell r="CU160">
            <v>3.6600000000000001E-4</v>
          </cell>
          <cell r="CV160">
            <v>3.6600000000000001E-4</v>
          </cell>
          <cell r="CW160">
            <v>3.6600000000000001E-4</v>
          </cell>
        </row>
        <row r="161">
          <cell r="A161" t="str">
            <v>SOMALIA</v>
          </cell>
          <cell r="B161" t="e">
            <v>#VALUE!</v>
          </cell>
          <cell r="C161" t="e">
            <v>#VALUE!</v>
          </cell>
          <cell r="D161" t="e">
            <v>#VALUE!</v>
          </cell>
          <cell r="E161" t="e">
            <v>#VALUE!</v>
          </cell>
          <cell r="F161" t="e">
            <v>#VALUE!</v>
          </cell>
          <cell r="G161" t="e">
            <v>#VALUE!</v>
          </cell>
          <cell r="H161" t="e">
            <v>#VALUE!</v>
          </cell>
          <cell r="I161" t="e">
            <v>#VALUE!</v>
          </cell>
          <cell r="J161" t="e">
            <v>#VALUE!</v>
          </cell>
          <cell r="K161" t="e">
            <v>#VALUE!</v>
          </cell>
          <cell r="L161" t="e">
            <v>#VALUE!</v>
          </cell>
          <cell r="M161" t="e">
            <v>#VALUE!</v>
          </cell>
          <cell r="N161" t="e">
            <v>#VALUE!</v>
          </cell>
          <cell r="O161" t="e">
            <v>#VALUE!</v>
          </cell>
          <cell r="P161" t="e">
            <v>#VALUE!</v>
          </cell>
          <cell r="Q161">
            <v>8.8999999999999995E-5</v>
          </cell>
          <cell r="R161">
            <v>8.8999999999999995E-5</v>
          </cell>
          <cell r="S161">
            <v>8.8999999999999995E-5</v>
          </cell>
          <cell r="T161">
            <v>8.8999999999999995E-5</v>
          </cell>
          <cell r="U161">
            <v>8.8999999999999995E-5</v>
          </cell>
          <cell r="V161">
            <v>8.8999999999999995E-5</v>
          </cell>
          <cell r="W161">
            <v>8.8999999999999995E-5</v>
          </cell>
          <cell r="X161">
            <v>8.8999999999999995E-5</v>
          </cell>
          <cell r="Y161">
            <v>8.8999999999999995E-5</v>
          </cell>
          <cell r="Z161">
            <v>8.8999999999999995E-5</v>
          </cell>
          <cell r="AA161">
            <v>8.8999999999999995E-5</v>
          </cell>
          <cell r="AB161">
            <v>8.8999999999999995E-5</v>
          </cell>
          <cell r="AC161">
            <v>8.8999999999999995E-5</v>
          </cell>
          <cell r="AD161">
            <v>8.8999999999999995E-5</v>
          </cell>
          <cell r="AE161">
            <v>8.8999999999999995E-5</v>
          </cell>
          <cell r="AF161">
            <v>8.8999999999999995E-5</v>
          </cell>
          <cell r="AG161">
            <v>8.8999999999999995E-5</v>
          </cell>
          <cell r="AH161">
            <v>8.8999999999999995E-5</v>
          </cell>
          <cell r="AI161">
            <v>8.8999999999999995E-5</v>
          </cell>
          <cell r="AJ161">
            <v>8.8999999999999995E-5</v>
          </cell>
          <cell r="AK161">
            <v>8.8999999999999995E-5</v>
          </cell>
          <cell r="AL161">
            <v>8.8999999999999995E-5</v>
          </cell>
          <cell r="AM161">
            <v>8.8999999999999995E-5</v>
          </cell>
          <cell r="AN161">
            <v>8.8999999999999995E-5</v>
          </cell>
          <cell r="AO161">
            <v>8.8999999999999995E-5</v>
          </cell>
          <cell r="AP161">
            <v>5.0299999999999997E-4</v>
          </cell>
          <cell r="AQ161">
            <v>5.0299999999999997E-4</v>
          </cell>
          <cell r="AR161">
            <v>5.0299999999999997E-4</v>
          </cell>
          <cell r="AS161">
            <v>5.0299999999999997E-4</v>
          </cell>
          <cell r="AT161">
            <v>5.0299999999999997E-4</v>
          </cell>
          <cell r="AU161">
            <v>7.3700000000000002E-4</v>
          </cell>
          <cell r="AV161">
            <v>7.3700000000000002E-4</v>
          </cell>
          <cell r="AW161">
            <v>7.3700000000000002E-4</v>
          </cell>
          <cell r="AX161">
            <v>7.3700000000000002E-4</v>
          </cell>
          <cell r="AY161">
            <v>7.3700000000000002E-4</v>
          </cell>
          <cell r="AZ161">
            <v>9.4899999999999997E-4</v>
          </cell>
          <cell r="BA161">
            <v>9.4899999999999997E-4</v>
          </cell>
          <cell r="BB161">
            <v>9.4899999999999997E-4</v>
          </cell>
          <cell r="BC161">
            <v>9.4899999999999997E-4</v>
          </cell>
          <cell r="BD161">
            <v>9.4899999999999997E-4</v>
          </cell>
          <cell r="BE161">
            <v>1.1440000000000001E-3</v>
          </cell>
          <cell r="BF161">
            <v>1.1440000000000001E-3</v>
          </cell>
          <cell r="BG161">
            <v>1.1440000000000001E-3</v>
          </cell>
          <cell r="BH161">
            <v>1.1440000000000001E-3</v>
          </cell>
          <cell r="BI161">
            <v>1.1440000000000001E-3</v>
          </cell>
          <cell r="BJ161">
            <v>1.266E-3</v>
          </cell>
          <cell r="BK161">
            <v>1.266E-3</v>
          </cell>
          <cell r="BL161">
            <v>1.266E-3</v>
          </cell>
          <cell r="BM161">
            <v>1.266E-3</v>
          </cell>
          <cell r="BN161">
            <v>1.266E-3</v>
          </cell>
          <cell r="BO161">
            <v>1.2819999999999999E-3</v>
          </cell>
          <cell r="BP161">
            <v>1.2819999999999999E-3</v>
          </cell>
          <cell r="BQ161">
            <v>1.2819999999999999E-3</v>
          </cell>
          <cell r="BR161">
            <v>1.2819999999999999E-3</v>
          </cell>
          <cell r="BS161">
            <v>1.2819999999999999E-3</v>
          </cell>
          <cell r="BT161">
            <v>1.191E-3</v>
          </cell>
          <cell r="BU161">
            <v>1.191E-3</v>
          </cell>
          <cell r="BV161">
            <v>1.191E-3</v>
          </cell>
          <cell r="BW161">
            <v>1.191E-3</v>
          </cell>
          <cell r="BX161">
            <v>1.191E-3</v>
          </cell>
          <cell r="BY161">
            <v>1.016E-3</v>
          </cell>
          <cell r="BZ161">
            <v>1.016E-3</v>
          </cell>
          <cell r="CA161">
            <v>1.016E-3</v>
          </cell>
          <cell r="CB161">
            <v>1.016E-3</v>
          </cell>
          <cell r="CC161">
            <v>1.016E-3</v>
          </cell>
          <cell r="CD161">
            <v>1.016E-3</v>
          </cell>
          <cell r="CE161">
            <v>1.016E-3</v>
          </cell>
          <cell r="CF161">
            <v>1.016E-3</v>
          </cell>
          <cell r="CG161">
            <v>1.016E-3</v>
          </cell>
          <cell r="CH161">
            <v>1.016E-3</v>
          </cell>
          <cell r="CI161">
            <v>1.016E-3</v>
          </cell>
          <cell r="CJ161">
            <v>1.016E-3</v>
          </cell>
          <cell r="CK161">
            <v>1.016E-3</v>
          </cell>
          <cell r="CL161">
            <v>1.016E-3</v>
          </cell>
          <cell r="CM161">
            <v>1.016E-3</v>
          </cell>
          <cell r="CN161">
            <v>1.016E-3</v>
          </cell>
          <cell r="CO161">
            <v>1.016E-3</v>
          </cell>
          <cell r="CP161">
            <v>1.016E-3</v>
          </cell>
          <cell r="CQ161">
            <v>1.016E-3</v>
          </cell>
          <cell r="CR161">
            <v>1.016E-3</v>
          </cell>
          <cell r="CS161">
            <v>1.016E-3</v>
          </cell>
          <cell r="CT161">
            <v>1.016E-3</v>
          </cell>
          <cell r="CU161">
            <v>1.016E-3</v>
          </cell>
          <cell r="CV161">
            <v>1.016E-3</v>
          </cell>
          <cell r="CW161">
            <v>1.016E-3</v>
          </cell>
        </row>
        <row r="162">
          <cell r="A162" t="str">
            <v>SOUTH AFRICA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2.1900000000000001E-4</v>
          </cell>
          <cell r="R162">
            <v>2.1900000000000001E-4</v>
          </cell>
          <cell r="S162">
            <v>2.1900000000000001E-4</v>
          </cell>
          <cell r="T162">
            <v>2.1900000000000001E-4</v>
          </cell>
          <cell r="U162">
            <v>2.1900000000000001E-4</v>
          </cell>
          <cell r="V162">
            <v>2.1900000000000001E-4</v>
          </cell>
          <cell r="W162">
            <v>2.1900000000000001E-4</v>
          </cell>
          <cell r="X162">
            <v>2.1900000000000001E-4</v>
          </cell>
          <cell r="Y162">
            <v>2.1900000000000001E-4</v>
          </cell>
          <cell r="Z162">
            <v>2.1900000000000001E-4</v>
          </cell>
          <cell r="AA162">
            <v>2.1900000000000001E-4</v>
          </cell>
          <cell r="AB162">
            <v>2.1900000000000001E-4</v>
          </cell>
          <cell r="AC162">
            <v>2.1900000000000001E-4</v>
          </cell>
          <cell r="AD162">
            <v>2.1900000000000001E-4</v>
          </cell>
          <cell r="AE162">
            <v>2.1900000000000001E-4</v>
          </cell>
          <cell r="AF162">
            <v>2.1900000000000001E-4</v>
          </cell>
          <cell r="AG162">
            <v>2.1900000000000001E-4</v>
          </cell>
          <cell r="AH162">
            <v>2.1900000000000001E-4</v>
          </cell>
          <cell r="AI162">
            <v>2.1900000000000001E-4</v>
          </cell>
          <cell r="AJ162">
            <v>2.1900000000000001E-4</v>
          </cell>
          <cell r="AK162">
            <v>2.1900000000000001E-4</v>
          </cell>
          <cell r="AL162">
            <v>2.1900000000000001E-4</v>
          </cell>
          <cell r="AM162">
            <v>2.1900000000000001E-4</v>
          </cell>
          <cell r="AN162">
            <v>2.1900000000000001E-4</v>
          </cell>
          <cell r="AO162">
            <v>2.1900000000000001E-4</v>
          </cell>
          <cell r="AP162">
            <v>6.3400000000000001E-4</v>
          </cell>
          <cell r="AQ162">
            <v>6.3400000000000001E-4</v>
          </cell>
          <cell r="AR162">
            <v>6.3400000000000001E-4</v>
          </cell>
          <cell r="AS162">
            <v>6.3400000000000001E-4</v>
          </cell>
          <cell r="AT162">
            <v>6.3400000000000001E-4</v>
          </cell>
          <cell r="AU162">
            <v>6.8300000000000001E-4</v>
          </cell>
          <cell r="AV162">
            <v>6.8300000000000001E-4</v>
          </cell>
          <cell r="AW162">
            <v>6.8300000000000001E-4</v>
          </cell>
          <cell r="AX162">
            <v>6.8300000000000001E-4</v>
          </cell>
          <cell r="AY162">
            <v>6.8300000000000001E-4</v>
          </cell>
          <cell r="AZ162">
            <v>7.0699999999999995E-4</v>
          </cell>
          <cell r="BA162">
            <v>7.0699999999999995E-4</v>
          </cell>
          <cell r="BB162">
            <v>7.0699999999999995E-4</v>
          </cell>
          <cell r="BC162">
            <v>7.0699999999999995E-4</v>
          </cell>
          <cell r="BD162">
            <v>7.0699999999999995E-4</v>
          </cell>
          <cell r="BE162">
            <v>7.2999999999999996E-4</v>
          </cell>
          <cell r="BF162">
            <v>7.2999999999999996E-4</v>
          </cell>
          <cell r="BG162">
            <v>7.2999999999999996E-4</v>
          </cell>
          <cell r="BH162">
            <v>7.2999999999999996E-4</v>
          </cell>
          <cell r="BI162">
            <v>7.2999999999999996E-4</v>
          </cell>
          <cell r="BJ162">
            <v>7.7399999999999995E-4</v>
          </cell>
          <cell r="BK162">
            <v>7.7399999999999995E-4</v>
          </cell>
          <cell r="BL162">
            <v>7.7399999999999995E-4</v>
          </cell>
          <cell r="BM162">
            <v>7.7399999999999995E-4</v>
          </cell>
          <cell r="BN162">
            <v>7.7399999999999995E-4</v>
          </cell>
          <cell r="BO162">
            <v>8.2700000000000004E-4</v>
          </cell>
          <cell r="BP162">
            <v>8.2700000000000004E-4</v>
          </cell>
          <cell r="BQ162">
            <v>8.2700000000000004E-4</v>
          </cell>
          <cell r="BR162">
            <v>8.2700000000000004E-4</v>
          </cell>
          <cell r="BS162">
            <v>8.2700000000000004E-4</v>
          </cell>
          <cell r="BT162">
            <v>8.8599999999999996E-4</v>
          </cell>
          <cell r="BU162">
            <v>8.8599999999999996E-4</v>
          </cell>
          <cell r="BV162">
            <v>8.8599999999999996E-4</v>
          </cell>
          <cell r="BW162">
            <v>8.8599999999999996E-4</v>
          </cell>
          <cell r="BX162">
            <v>8.8599999999999996E-4</v>
          </cell>
          <cell r="BY162">
            <v>9.5200000000000005E-4</v>
          </cell>
          <cell r="BZ162">
            <v>9.5200000000000005E-4</v>
          </cell>
          <cell r="CA162">
            <v>9.5200000000000005E-4</v>
          </cell>
          <cell r="CB162">
            <v>9.5200000000000005E-4</v>
          </cell>
          <cell r="CC162">
            <v>9.5200000000000005E-4</v>
          </cell>
          <cell r="CD162">
            <v>9.5200000000000005E-4</v>
          </cell>
          <cell r="CE162">
            <v>9.5200000000000005E-4</v>
          </cell>
          <cell r="CF162">
            <v>9.5200000000000005E-4</v>
          </cell>
          <cell r="CG162">
            <v>9.5200000000000005E-4</v>
          </cell>
          <cell r="CH162">
            <v>9.5200000000000005E-4</v>
          </cell>
          <cell r="CI162">
            <v>9.5200000000000005E-4</v>
          </cell>
          <cell r="CJ162">
            <v>9.5200000000000005E-4</v>
          </cell>
          <cell r="CK162">
            <v>9.5200000000000005E-4</v>
          </cell>
          <cell r="CL162">
            <v>9.5200000000000005E-4</v>
          </cell>
          <cell r="CM162">
            <v>9.5200000000000005E-4</v>
          </cell>
          <cell r="CN162">
            <v>9.5200000000000005E-4</v>
          </cell>
          <cell r="CO162">
            <v>9.5200000000000005E-4</v>
          </cell>
          <cell r="CP162">
            <v>9.5200000000000005E-4</v>
          </cell>
          <cell r="CQ162">
            <v>9.5200000000000005E-4</v>
          </cell>
          <cell r="CR162">
            <v>9.5200000000000005E-4</v>
          </cell>
          <cell r="CS162">
            <v>9.5200000000000005E-4</v>
          </cell>
          <cell r="CT162">
            <v>9.5200000000000005E-4</v>
          </cell>
          <cell r="CU162">
            <v>9.5200000000000005E-4</v>
          </cell>
          <cell r="CV162">
            <v>9.5200000000000005E-4</v>
          </cell>
          <cell r="CW162">
            <v>9.5200000000000005E-4</v>
          </cell>
        </row>
        <row r="163">
          <cell r="A163" t="str">
            <v>SPAIN</v>
          </cell>
          <cell r="B163">
            <v>9.9999999999999995E-7</v>
          </cell>
          <cell r="C163">
            <v>9.9999999999999995E-7</v>
          </cell>
          <cell r="D163">
            <v>9.9999999999999995E-7</v>
          </cell>
          <cell r="E163">
            <v>9.9999999999999995E-7</v>
          </cell>
          <cell r="F163">
            <v>9.9999999999999995E-7</v>
          </cell>
          <cell r="G163">
            <v>9.9999999999999995E-7</v>
          </cell>
          <cell r="H163">
            <v>9.9999999999999995E-7</v>
          </cell>
          <cell r="I163">
            <v>9.9999999999999995E-7</v>
          </cell>
          <cell r="J163">
            <v>9.9999999999999995E-7</v>
          </cell>
          <cell r="K163">
            <v>9.9999999999999995E-7</v>
          </cell>
          <cell r="L163">
            <v>9.9999999999999995E-7</v>
          </cell>
          <cell r="M163">
            <v>9.9999999999999995E-7</v>
          </cell>
          <cell r="N163">
            <v>9.9999999999999995E-7</v>
          </cell>
          <cell r="O163">
            <v>9.9999999999999995E-7</v>
          </cell>
          <cell r="P163">
            <v>9.9999999999999995E-7</v>
          </cell>
          <cell r="Q163">
            <v>6.0999999999999999E-5</v>
          </cell>
          <cell r="R163">
            <v>6.0999999999999999E-5</v>
          </cell>
          <cell r="S163">
            <v>6.0999999999999999E-5</v>
          </cell>
          <cell r="T163">
            <v>6.0999999999999999E-5</v>
          </cell>
          <cell r="U163">
            <v>6.0999999999999999E-5</v>
          </cell>
          <cell r="V163">
            <v>6.0999999999999999E-5</v>
          </cell>
          <cell r="W163">
            <v>6.0999999999999999E-5</v>
          </cell>
          <cell r="X163">
            <v>6.0999999999999999E-5</v>
          </cell>
          <cell r="Y163">
            <v>6.0999999999999999E-5</v>
          </cell>
          <cell r="Z163">
            <v>6.0999999999999999E-5</v>
          </cell>
          <cell r="AA163">
            <v>6.0999999999999999E-5</v>
          </cell>
          <cell r="AB163">
            <v>6.0999999999999999E-5</v>
          </cell>
          <cell r="AC163">
            <v>6.0999999999999999E-5</v>
          </cell>
          <cell r="AD163">
            <v>6.0999999999999999E-5</v>
          </cell>
          <cell r="AE163">
            <v>6.0999999999999999E-5</v>
          </cell>
          <cell r="AF163">
            <v>6.0999999999999999E-5</v>
          </cell>
          <cell r="AG163">
            <v>6.0999999999999999E-5</v>
          </cell>
          <cell r="AH163">
            <v>6.0999999999999999E-5</v>
          </cell>
          <cell r="AI163">
            <v>6.0999999999999999E-5</v>
          </cell>
          <cell r="AJ163">
            <v>6.0999999999999999E-5</v>
          </cell>
          <cell r="AK163">
            <v>6.0999999999999999E-5</v>
          </cell>
          <cell r="AL163">
            <v>6.0999999999999999E-5</v>
          </cell>
          <cell r="AM163">
            <v>6.0999999999999999E-5</v>
          </cell>
          <cell r="AN163">
            <v>6.0999999999999999E-5</v>
          </cell>
          <cell r="AO163">
            <v>6.0999999999999999E-5</v>
          </cell>
          <cell r="AP163">
            <v>1.5799999999999999E-4</v>
          </cell>
          <cell r="AQ163">
            <v>1.5799999999999999E-4</v>
          </cell>
          <cell r="AR163">
            <v>1.5799999999999999E-4</v>
          </cell>
          <cell r="AS163">
            <v>1.5799999999999999E-4</v>
          </cell>
          <cell r="AT163">
            <v>1.5799999999999999E-4</v>
          </cell>
          <cell r="AU163">
            <v>1.8699999999999999E-4</v>
          </cell>
          <cell r="AV163">
            <v>1.8699999999999999E-4</v>
          </cell>
          <cell r="AW163">
            <v>1.8699999999999999E-4</v>
          </cell>
          <cell r="AX163">
            <v>1.8699999999999999E-4</v>
          </cell>
          <cell r="AY163">
            <v>1.8699999999999999E-4</v>
          </cell>
          <cell r="AZ163">
            <v>1.94E-4</v>
          </cell>
          <cell r="BA163">
            <v>1.94E-4</v>
          </cell>
          <cell r="BB163">
            <v>1.94E-4</v>
          </cell>
          <cell r="BC163">
            <v>1.94E-4</v>
          </cell>
          <cell r="BD163">
            <v>1.94E-4</v>
          </cell>
          <cell r="BE163">
            <v>1.8599999999999999E-4</v>
          </cell>
          <cell r="BF163">
            <v>1.8599999999999999E-4</v>
          </cell>
          <cell r="BG163">
            <v>1.8599999999999999E-4</v>
          </cell>
          <cell r="BH163">
            <v>1.8599999999999999E-4</v>
          </cell>
          <cell r="BI163">
            <v>1.8599999999999999E-4</v>
          </cell>
          <cell r="BJ163">
            <v>1.7100000000000001E-4</v>
          </cell>
          <cell r="BK163">
            <v>1.7100000000000001E-4</v>
          </cell>
          <cell r="BL163">
            <v>1.7100000000000001E-4</v>
          </cell>
          <cell r="BM163">
            <v>1.7100000000000001E-4</v>
          </cell>
          <cell r="BN163">
            <v>1.7100000000000001E-4</v>
          </cell>
          <cell r="BO163">
            <v>1.5799999999999999E-4</v>
          </cell>
          <cell r="BP163">
            <v>1.5799999999999999E-4</v>
          </cell>
          <cell r="BQ163">
            <v>1.5799999999999999E-4</v>
          </cell>
          <cell r="BR163">
            <v>1.5799999999999999E-4</v>
          </cell>
          <cell r="BS163">
            <v>1.5799999999999999E-4</v>
          </cell>
          <cell r="BT163">
            <v>1.45E-4</v>
          </cell>
          <cell r="BU163">
            <v>1.45E-4</v>
          </cell>
          <cell r="BV163">
            <v>1.45E-4</v>
          </cell>
          <cell r="BW163">
            <v>1.45E-4</v>
          </cell>
          <cell r="BX163">
            <v>1.45E-4</v>
          </cell>
          <cell r="BY163">
            <v>1.17E-4</v>
          </cell>
          <cell r="BZ163">
            <v>1.17E-4</v>
          </cell>
          <cell r="CA163">
            <v>1.17E-4</v>
          </cell>
          <cell r="CB163">
            <v>1.17E-4</v>
          </cell>
          <cell r="CC163">
            <v>1.17E-4</v>
          </cell>
          <cell r="CD163">
            <v>1.17E-4</v>
          </cell>
          <cell r="CE163">
            <v>1.17E-4</v>
          </cell>
          <cell r="CF163">
            <v>1.17E-4</v>
          </cell>
          <cell r="CG163">
            <v>1.17E-4</v>
          </cell>
          <cell r="CH163">
            <v>1.17E-4</v>
          </cell>
          <cell r="CI163">
            <v>1.17E-4</v>
          </cell>
          <cell r="CJ163">
            <v>1.17E-4</v>
          </cell>
          <cell r="CK163">
            <v>1.17E-4</v>
          </cell>
          <cell r="CL163">
            <v>1.17E-4</v>
          </cell>
          <cell r="CM163">
            <v>1.17E-4</v>
          </cell>
          <cell r="CN163">
            <v>1.17E-4</v>
          </cell>
          <cell r="CO163">
            <v>1.17E-4</v>
          </cell>
          <cell r="CP163">
            <v>1.17E-4</v>
          </cell>
          <cell r="CQ163">
            <v>1.17E-4</v>
          </cell>
          <cell r="CR163">
            <v>1.17E-4</v>
          </cell>
          <cell r="CS163">
            <v>1.17E-4</v>
          </cell>
          <cell r="CT163">
            <v>1.17E-4</v>
          </cell>
          <cell r="CU163">
            <v>1.17E-4</v>
          </cell>
          <cell r="CV163">
            <v>1.17E-4</v>
          </cell>
          <cell r="CW163">
            <v>1.17E-4</v>
          </cell>
        </row>
        <row r="164">
          <cell r="A164" t="str">
            <v>SRI LANKA</v>
          </cell>
          <cell r="B164" t="e">
            <v>#VALUE!</v>
          </cell>
          <cell r="C164" t="e">
            <v>#VALUE!</v>
          </cell>
          <cell r="D164" t="e">
            <v>#VALUE!</v>
          </cell>
          <cell r="E164" t="e">
            <v>#VALUE!</v>
          </cell>
          <cell r="F164" t="e">
            <v>#VALUE!</v>
          </cell>
          <cell r="G164" t="e">
            <v>#VALUE!</v>
          </cell>
          <cell r="H164" t="e">
            <v>#VALUE!</v>
          </cell>
          <cell r="I164" t="e">
            <v>#VALUE!</v>
          </cell>
          <cell r="J164" t="e">
            <v>#VALUE!</v>
          </cell>
          <cell r="K164" t="e">
            <v>#VALUE!</v>
          </cell>
          <cell r="L164" t="e">
            <v>#VALUE!</v>
          </cell>
          <cell r="M164" t="e">
            <v>#VALUE!</v>
          </cell>
          <cell r="N164" t="e">
            <v>#VALUE!</v>
          </cell>
          <cell r="O164" t="e">
            <v>#VALUE!</v>
          </cell>
          <cell r="P164" t="e">
            <v>#VALUE!</v>
          </cell>
          <cell r="Q164">
            <v>2.0999999999999999E-5</v>
          </cell>
          <cell r="R164">
            <v>2.0999999999999999E-5</v>
          </cell>
          <cell r="S164">
            <v>2.0999999999999999E-5</v>
          </cell>
          <cell r="T164">
            <v>2.0999999999999999E-5</v>
          </cell>
          <cell r="U164">
            <v>2.0999999999999999E-5</v>
          </cell>
          <cell r="V164">
            <v>2.0999999999999999E-5</v>
          </cell>
          <cell r="W164">
            <v>2.0999999999999999E-5</v>
          </cell>
          <cell r="X164">
            <v>2.0999999999999999E-5</v>
          </cell>
          <cell r="Y164">
            <v>2.0999999999999999E-5</v>
          </cell>
          <cell r="Z164">
            <v>2.0999999999999999E-5</v>
          </cell>
          <cell r="AA164">
            <v>2.0999999999999999E-5</v>
          </cell>
          <cell r="AB164">
            <v>2.0999999999999999E-5</v>
          </cell>
          <cell r="AC164">
            <v>2.0999999999999999E-5</v>
          </cell>
          <cell r="AD164">
            <v>2.0999999999999999E-5</v>
          </cell>
          <cell r="AE164">
            <v>2.0999999999999999E-5</v>
          </cell>
          <cell r="AF164">
            <v>2.0999999999999999E-5</v>
          </cell>
          <cell r="AG164">
            <v>2.0999999999999999E-5</v>
          </cell>
          <cell r="AH164">
            <v>2.0999999999999999E-5</v>
          </cell>
          <cell r="AI164">
            <v>2.0999999999999999E-5</v>
          </cell>
          <cell r="AJ164">
            <v>2.0999999999999999E-5</v>
          </cell>
          <cell r="AK164">
            <v>2.0999999999999999E-5</v>
          </cell>
          <cell r="AL164">
            <v>2.0999999999999999E-5</v>
          </cell>
          <cell r="AM164">
            <v>2.0999999999999999E-5</v>
          </cell>
          <cell r="AN164">
            <v>2.0999999999999999E-5</v>
          </cell>
          <cell r="AO164">
            <v>2.0999999999999999E-5</v>
          </cell>
          <cell r="AP164">
            <v>2.2499999999999999E-4</v>
          </cell>
          <cell r="AQ164">
            <v>2.2499999999999999E-4</v>
          </cell>
          <cell r="AR164">
            <v>2.2499999999999999E-4</v>
          </cell>
          <cell r="AS164">
            <v>2.2499999999999999E-4</v>
          </cell>
          <cell r="AT164">
            <v>2.2499999999999999E-4</v>
          </cell>
          <cell r="AU164">
            <v>3.3199999999999999E-4</v>
          </cell>
          <cell r="AV164">
            <v>3.3199999999999999E-4</v>
          </cell>
          <cell r="AW164">
            <v>3.3199999999999999E-4</v>
          </cell>
          <cell r="AX164">
            <v>3.3199999999999999E-4</v>
          </cell>
          <cell r="AY164">
            <v>3.3199999999999999E-4</v>
          </cell>
          <cell r="AZ164">
            <v>3.8499999999999998E-4</v>
          </cell>
          <cell r="BA164">
            <v>3.8499999999999998E-4</v>
          </cell>
          <cell r="BB164">
            <v>3.8499999999999998E-4</v>
          </cell>
          <cell r="BC164">
            <v>3.8499999999999998E-4</v>
          </cell>
          <cell r="BD164">
            <v>3.8499999999999998E-4</v>
          </cell>
          <cell r="BE164">
            <v>3.8400000000000001E-4</v>
          </cell>
          <cell r="BF164">
            <v>3.8400000000000001E-4</v>
          </cell>
          <cell r="BG164">
            <v>3.8400000000000001E-4</v>
          </cell>
          <cell r="BH164">
            <v>3.8400000000000001E-4</v>
          </cell>
          <cell r="BI164">
            <v>3.8400000000000001E-4</v>
          </cell>
          <cell r="BJ164">
            <v>4.3800000000000002E-4</v>
          </cell>
          <cell r="BK164">
            <v>4.3800000000000002E-4</v>
          </cell>
          <cell r="BL164">
            <v>4.3800000000000002E-4</v>
          </cell>
          <cell r="BM164">
            <v>4.3800000000000002E-4</v>
          </cell>
          <cell r="BN164">
            <v>4.3800000000000002E-4</v>
          </cell>
          <cell r="BO164">
            <v>4.9700000000000005E-4</v>
          </cell>
          <cell r="BP164">
            <v>4.9700000000000005E-4</v>
          </cell>
          <cell r="BQ164">
            <v>4.9700000000000005E-4</v>
          </cell>
          <cell r="BR164">
            <v>4.9700000000000005E-4</v>
          </cell>
          <cell r="BS164">
            <v>4.9700000000000005E-4</v>
          </cell>
          <cell r="BT164">
            <v>5.53E-4</v>
          </cell>
          <cell r="BU164">
            <v>5.53E-4</v>
          </cell>
          <cell r="BV164">
            <v>5.53E-4</v>
          </cell>
          <cell r="BW164">
            <v>5.53E-4</v>
          </cell>
          <cell r="BX164">
            <v>5.53E-4</v>
          </cell>
          <cell r="BY164">
            <v>6.0400000000000004E-4</v>
          </cell>
          <cell r="BZ164">
            <v>6.0400000000000004E-4</v>
          </cell>
          <cell r="CA164">
            <v>6.0400000000000004E-4</v>
          </cell>
          <cell r="CB164">
            <v>6.0400000000000004E-4</v>
          </cell>
          <cell r="CC164">
            <v>6.0400000000000004E-4</v>
          </cell>
          <cell r="CD164">
            <v>6.0400000000000004E-4</v>
          </cell>
          <cell r="CE164">
            <v>6.0400000000000004E-4</v>
          </cell>
          <cell r="CF164">
            <v>6.0400000000000004E-4</v>
          </cell>
          <cell r="CG164">
            <v>6.0400000000000004E-4</v>
          </cell>
          <cell r="CH164">
            <v>6.0400000000000004E-4</v>
          </cell>
          <cell r="CI164">
            <v>6.0400000000000004E-4</v>
          </cell>
          <cell r="CJ164">
            <v>6.0400000000000004E-4</v>
          </cell>
          <cell r="CK164">
            <v>6.0400000000000004E-4</v>
          </cell>
          <cell r="CL164">
            <v>6.0400000000000004E-4</v>
          </cell>
          <cell r="CM164">
            <v>6.0400000000000004E-4</v>
          </cell>
          <cell r="CN164">
            <v>6.0400000000000004E-4</v>
          </cell>
          <cell r="CO164">
            <v>6.0400000000000004E-4</v>
          </cell>
          <cell r="CP164">
            <v>6.0400000000000004E-4</v>
          </cell>
          <cell r="CQ164">
            <v>6.0400000000000004E-4</v>
          </cell>
          <cell r="CR164">
            <v>6.0400000000000004E-4</v>
          </cell>
          <cell r="CS164">
            <v>6.0400000000000004E-4</v>
          </cell>
          <cell r="CT164">
            <v>6.0400000000000004E-4</v>
          </cell>
          <cell r="CU164">
            <v>6.0400000000000004E-4</v>
          </cell>
          <cell r="CV164">
            <v>6.0400000000000004E-4</v>
          </cell>
          <cell r="CW164">
            <v>6.0400000000000004E-4</v>
          </cell>
        </row>
        <row r="165">
          <cell r="A165" t="str">
            <v>SUDAN</v>
          </cell>
          <cell r="B165" t="e">
            <v>#VALUE!</v>
          </cell>
          <cell r="C165" t="e">
            <v>#VALUE!</v>
          </cell>
          <cell r="D165" t="e">
            <v>#VALUE!</v>
          </cell>
          <cell r="E165" t="e">
            <v>#VALUE!</v>
          </cell>
          <cell r="F165" t="e">
            <v>#VALUE!</v>
          </cell>
          <cell r="G165" t="e">
            <v>#VALUE!</v>
          </cell>
          <cell r="H165" t="e">
            <v>#VALUE!</v>
          </cell>
          <cell r="I165" t="e">
            <v>#VALUE!</v>
          </cell>
          <cell r="J165" t="e">
            <v>#VALUE!</v>
          </cell>
          <cell r="K165" t="e">
            <v>#VALUE!</v>
          </cell>
          <cell r="L165" t="e">
            <v>#VALUE!</v>
          </cell>
          <cell r="M165" t="e">
            <v>#VALUE!</v>
          </cell>
          <cell r="N165" t="e">
            <v>#VALUE!</v>
          </cell>
          <cell r="O165" t="e">
            <v>#VALUE!</v>
          </cell>
          <cell r="P165" t="e">
            <v>#VALUE!</v>
          </cell>
          <cell r="Q165">
            <v>1.0000000000000001E-5</v>
          </cell>
          <cell r="R165">
            <v>1.0000000000000001E-5</v>
          </cell>
          <cell r="S165">
            <v>1.0000000000000001E-5</v>
          </cell>
          <cell r="T165">
            <v>1.0000000000000001E-5</v>
          </cell>
          <cell r="U165">
            <v>1.0000000000000001E-5</v>
          </cell>
          <cell r="V165">
            <v>1.0000000000000001E-5</v>
          </cell>
          <cell r="W165">
            <v>1.0000000000000001E-5</v>
          </cell>
          <cell r="X165">
            <v>1.0000000000000001E-5</v>
          </cell>
          <cell r="Y165">
            <v>1.0000000000000001E-5</v>
          </cell>
          <cell r="Z165">
            <v>1.0000000000000001E-5</v>
          </cell>
          <cell r="AA165">
            <v>1.0000000000000001E-5</v>
          </cell>
          <cell r="AB165">
            <v>1.0000000000000001E-5</v>
          </cell>
          <cell r="AC165">
            <v>1.0000000000000001E-5</v>
          </cell>
          <cell r="AD165">
            <v>1.0000000000000001E-5</v>
          </cell>
          <cell r="AE165">
            <v>1.0000000000000001E-5</v>
          </cell>
          <cell r="AF165">
            <v>1.0000000000000001E-5</v>
          </cell>
          <cell r="AG165">
            <v>1.0000000000000001E-5</v>
          </cell>
          <cell r="AH165">
            <v>1.0000000000000001E-5</v>
          </cell>
          <cell r="AI165">
            <v>1.0000000000000001E-5</v>
          </cell>
          <cell r="AJ165">
            <v>1.0000000000000001E-5</v>
          </cell>
          <cell r="AK165">
            <v>1.0000000000000001E-5</v>
          </cell>
          <cell r="AL165">
            <v>1.0000000000000001E-5</v>
          </cell>
          <cell r="AM165">
            <v>1.0000000000000001E-5</v>
          </cell>
          <cell r="AN165">
            <v>1.0000000000000001E-5</v>
          </cell>
          <cell r="AO165">
            <v>1.0000000000000001E-5</v>
          </cell>
          <cell r="AP165">
            <v>6.7000000000000002E-5</v>
          </cell>
          <cell r="AQ165">
            <v>6.7000000000000002E-5</v>
          </cell>
          <cell r="AR165">
            <v>6.7000000000000002E-5</v>
          </cell>
          <cell r="AS165">
            <v>6.7000000000000002E-5</v>
          </cell>
          <cell r="AT165">
            <v>6.7000000000000002E-5</v>
          </cell>
          <cell r="AU165">
            <v>1.35E-4</v>
          </cell>
          <cell r="AV165">
            <v>1.35E-4</v>
          </cell>
          <cell r="AW165">
            <v>1.35E-4</v>
          </cell>
          <cell r="AX165">
            <v>1.35E-4</v>
          </cell>
          <cell r="AY165">
            <v>1.35E-4</v>
          </cell>
          <cell r="AZ165">
            <v>2.2000000000000001E-4</v>
          </cell>
          <cell r="BA165">
            <v>2.2000000000000001E-4</v>
          </cell>
          <cell r="BB165">
            <v>2.2000000000000001E-4</v>
          </cell>
          <cell r="BC165">
            <v>2.2000000000000001E-4</v>
          </cell>
          <cell r="BD165">
            <v>2.2000000000000001E-4</v>
          </cell>
          <cell r="BE165">
            <v>2.5799999999999998E-4</v>
          </cell>
          <cell r="BF165">
            <v>2.5799999999999998E-4</v>
          </cell>
          <cell r="BG165">
            <v>2.5799999999999998E-4</v>
          </cell>
          <cell r="BH165">
            <v>2.5799999999999998E-4</v>
          </cell>
          <cell r="BI165">
            <v>2.5799999999999998E-4</v>
          </cell>
          <cell r="BJ165">
            <v>3.01E-4</v>
          </cell>
          <cell r="BK165">
            <v>3.01E-4</v>
          </cell>
          <cell r="BL165">
            <v>3.01E-4</v>
          </cell>
          <cell r="BM165">
            <v>3.01E-4</v>
          </cell>
          <cell r="BN165">
            <v>3.01E-4</v>
          </cell>
          <cell r="BO165">
            <v>3.6499999999999998E-4</v>
          </cell>
          <cell r="BP165">
            <v>3.6499999999999998E-4</v>
          </cell>
          <cell r="BQ165">
            <v>3.6499999999999998E-4</v>
          </cell>
          <cell r="BR165">
            <v>3.6499999999999998E-4</v>
          </cell>
          <cell r="BS165">
            <v>3.6499999999999998E-4</v>
          </cell>
          <cell r="BT165">
            <v>4.3100000000000001E-4</v>
          </cell>
          <cell r="BU165">
            <v>4.3100000000000001E-4</v>
          </cell>
          <cell r="BV165">
            <v>4.3100000000000001E-4</v>
          </cell>
          <cell r="BW165">
            <v>4.3100000000000001E-4</v>
          </cell>
          <cell r="BX165">
            <v>4.3100000000000001E-4</v>
          </cell>
          <cell r="BY165">
            <v>5.0600000000000005E-4</v>
          </cell>
          <cell r="BZ165">
            <v>5.0600000000000005E-4</v>
          </cell>
          <cell r="CA165">
            <v>5.0600000000000005E-4</v>
          </cell>
          <cell r="CB165">
            <v>5.0600000000000005E-4</v>
          </cell>
          <cell r="CC165">
            <v>5.0600000000000005E-4</v>
          </cell>
          <cell r="CD165">
            <v>5.0600000000000005E-4</v>
          </cell>
          <cell r="CE165">
            <v>5.0600000000000005E-4</v>
          </cell>
          <cell r="CF165">
            <v>5.0600000000000005E-4</v>
          </cell>
          <cell r="CG165">
            <v>5.0600000000000005E-4</v>
          </cell>
          <cell r="CH165">
            <v>5.0600000000000005E-4</v>
          </cell>
          <cell r="CI165">
            <v>5.0600000000000005E-4</v>
          </cell>
          <cell r="CJ165">
            <v>5.0600000000000005E-4</v>
          </cell>
          <cell r="CK165">
            <v>5.0600000000000005E-4</v>
          </cell>
          <cell r="CL165">
            <v>5.0600000000000005E-4</v>
          </cell>
          <cell r="CM165">
            <v>5.0600000000000005E-4</v>
          </cell>
          <cell r="CN165">
            <v>5.0600000000000005E-4</v>
          </cell>
          <cell r="CO165">
            <v>5.0600000000000005E-4</v>
          </cell>
          <cell r="CP165">
            <v>5.0600000000000005E-4</v>
          </cell>
          <cell r="CQ165">
            <v>5.0600000000000005E-4</v>
          </cell>
          <cell r="CR165">
            <v>5.0600000000000005E-4</v>
          </cell>
          <cell r="CS165">
            <v>5.0600000000000005E-4</v>
          </cell>
          <cell r="CT165">
            <v>5.0600000000000005E-4</v>
          </cell>
          <cell r="CU165">
            <v>5.0600000000000005E-4</v>
          </cell>
          <cell r="CV165">
            <v>5.0600000000000005E-4</v>
          </cell>
          <cell r="CW165">
            <v>5.0600000000000005E-4</v>
          </cell>
        </row>
        <row r="166">
          <cell r="A166" t="str">
            <v>SUDAN, REPUBLIC OF SOUTH</v>
          </cell>
          <cell r="B166" t="e">
            <v>#VALUE!</v>
          </cell>
          <cell r="C166" t="e">
            <v>#VALUE!</v>
          </cell>
          <cell r="D166" t="e">
            <v>#VALUE!</v>
          </cell>
          <cell r="E166" t="e">
            <v>#VALUE!</v>
          </cell>
          <cell r="F166" t="e">
            <v>#VALUE!</v>
          </cell>
          <cell r="G166" t="e">
            <v>#VALUE!</v>
          </cell>
          <cell r="H166" t="e">
            <v>#VALUE!</v>
          </cell>
          <cell r="I166" t="e">
            <v>#VALUE!</v>
          </cell>
          <cell r="J166" t="e">
            <v>#VALUE!</v>
          </cell>
          <cell r="K166" t="e">
            <v>#VALUE!</v>
          </cell>
          <cell r="L166" t="e">
            <v>#VALUE!</v>
          </cell>
          <cell r="M166" t="e">
            <v>#VALUE!</v>
          </cell>
          <cell r="N166" t="e">
            <v>#VALUE!</v>
          </cell>
          <cell r="O166" t="e">
            <v>#VALUE!</v>
          </cell>
          <cell r="P166" t="e">
            <v>#VALUE!</v>
          </cell>
          <cell r="Q166">
            <v>7.7000000000000001E-5</v>
          </cell>
          <cell r="R166">
            <v>7.7000000000000001E-5</v>
          </cell>
          <cell r="S166">
            <v>7.7000000000000001E-5</v>
          </cell>
          <cell r="T166">
            <v>7.7000000000000001E-5</v>
          </cell>
          <cell r="U166">
            <v>7.7000000000000001E-5</v>
          </cell>
          <cell r="V166">
            <v>7.7000000000000001E-5</v>
          </cell>
          <cell r="W166">
            <v>7.7000000000000001E-5</v>
          </cell>
          <cell r="X166">
            <v>7.7000000000000001E-5</v>
          </cell>
          <cell r="Y166">
            <v>7.7000000000000001E-5</v>
          </cell>
          <cell r="Z166">
            <v>7.7000000000000001E-5</v>
          </cell>
          <cell r="AA166">
            <v>7.7000000000000001E-5</v>
          </cell>
          <cell r="AB166">
            <v>7.7000000000000001E-5</v>
          </cell>
          <cell r="AC166">
            <v>7.7000000000000001E-5</v>
          </cell>
          <cell r="AD166">
            <v>7.7000000000000001E-5</v>
          </cell>
          <cell r="AE166">
            <v>7.7000000000000001E-5</v>
          </cell>
          <cell r="AF166">
            <v>7.7000000000000001E-5</v>
          </cell>
          <cell r="AG166">
            <v>7.7000000000000001E-5</v>
          </cell>
          <cell r="AH166">
            <v>7.7000000000000001E-5</v>
          </cell>
          <cell r="AI166">
            <v>7.7000000000000001E-5</v>
          </cell>
          <cell r="AJ166">
            <v>7.7000000000000001E-5</v>
          </cell>
          <cell r="AK166">
            <v>7.7000000000000001E-5</v>
          </cell>
          <cell r="AL166">
            <v>7.7000000000000001E-5</v>
          </cell>
          <cell r="AM166">
            <v>7.7000000000000001E-5</v>
          </cell>
          <cell r="AN166">
            <v>7.7000000000000001E-5</v>
          </cell>
          <cell r="AO166">
            <v>7.7000000000000001E-5</v>
          </cell>
          <cell r="AP166">
            <v>4.7899999999999999E-4</v>
          </cell>
          <cell r="AQ166">
            <v>4.7899999999999999E-4</v>
          </cell>
          <cell r="AR166">
            <v>4.7899999999999999E-4</v>
          </cell>
          <cell r="AS166">
            <v>4.7899999999999999E-4</v>
          </cell>
          <cell r="AT166">
            <v>4.7899999999999999E-4</v>
          </cell>
          <cell r="AU166">
            <v>6.9999999999999999E-4</v>
          </cell>
          <cell r="AV166">
            <v>6.9999999999999999E-4</v>
          </cell>
          <cell r="AW166">
            <v>6.9999999999999999E-4</v>
          </cell>
          <cell r="AX166">
            <v>6.9999999999999999E-4</v>
          </cell>
          <cell r="AY166">
            <v>6.9999999999999999E-4</v>
          </cell>
          <cell r="AZ166">
            <v>9.0399999999999996E-4</v>
          </cell>
          <cell r="BA166">
            <v>9.0399999999999996E-4</v>
          </cell>
          <cell r="BB166">
            <v>9.0399999999999996E-4</v>
          </cell>
          <cell r="BC166">
            <v>9.0399999999999996E-4</v>
          </cell>
          <cell r="BD166">
            <v>9.0399999999999996E-4</v>
          </cell>
          <cell r="BE166">
            <v>1.057E-3</v>
          </cell>
          <cell r="BF166">
            <v>1.057E-3</v>
          </cell>
          <cell r="BG166">
            <v>1.057E-3</v>
          </cell>
          <cell r="BH166">
            <v>1.057E-3</v>
          </cell>
          <cell r="BI166">
            <v>1.057E-3</v>
          </cell>
          <cell r="BJ166">
            <v>1.1360000000000001E-3</v>
          </cell>
          <cell r="BK166">
            <v>1.1360000000000001E-3</v>
          </cell>
          <cell r="BL166">
            <v>1.1360000000000001E-3</v>
          </cell>
          <cell r="BM166">
            <v>1.1360000000000001E-3</v>
          </cell>
          <cell r="BN166">
            <v>1.1360000000000001E-3</v>
          </cell>
          <cell r="BO166">
            <v>1.139E-3</v>
          </cell>
          <cell r="BP166">
            <v>1.139E-3</v>
          </cell>
          <cell r="BQ166">
            <v>1.139E-3</v>
          </cell>
          <cell r="BR166">
            <v>1.139E-3</v>
          </cell>
          <cell r="BS166">
            <v>1.139E-3</v>
          </cell>
          <cell r="BT166">
            <v>1.0349999999999999E-3</v>
          </cell>
          <cell r="BU166">
            <v>1.0349999999999999E-3</v>
          </cell>
          <cell r="BV166">
            <v>1.0349999999999999E-3</v>
          </cell>
          <cell r="BW166">
            <v>1.0349999999999999E-3</v>
          </cell>
          <cell r="BX166">
            <v>1.0349999999999999E-3</v>
          </cell>
          <cell r="BY166">
            <v>8.7000000000000001E-4</v>
          </cell>
          <cell r="BZ166">
            <v>8.7000000000000001E-4</v>
          </cell>
          <cell r="CA166">
            <v>8.7000000000000001E-4</v>
          </cell>
          <cell r="CB166">
            <v>8.7000000000000001E-4</v>
          </cell>
          <cell r="CC166">
            <v>8.7000000000000001E-4</v>
          </cell>
          <cell r="CD166">
            <v>8.7000000000000001E-4</v>
          </cell>
          <cell r="CE166">
            <v>8.7000000000000001E-4</v>
          </cell>
          <cell r="CF166">
            <v>8.7000000000000001E-4</v>
          </cell>
          <cell r="CG166">
            <v>8.7000000000000001E-4</v>
          </cell>
          <cell r="CH166">
            <v>8.7000000000000001E-4</v>
          </cell>
          <cell r="CI166">
            <v>8.7000000000000001E-4</v>
          </cell>
          <cell r="CJ166">
            <v>8.7000000000000001E-4</v>
          </cell>
          <cell r="CK166">
            <v>8.7000000000000001E-4</v>
          </cell>
          <cell r="CL166">
            <v>8.7000000000000001E-4</v>
          </cell>
          <cell r="CM166">
            <v>8.7000000000000001E-4</v>
          </cell>
          <cell r="CN166">
            <v>8.7000000000000001E-4</v>
          </cell>
          <cell r="CO166">
            <v>8.7000000000000001E-4</v>
          </cell>
          <cell r="CP166">
            <v>8.7000000000000001E-4</v>
          </cell>
          <cell r="CQ166">
            <v>8.7000000000000001E-4</v>
          </cell>
          <cell r="CR166">
            <v>8.7000000000000001E-4</v>
          </cell>
          <cell r="CS166">
            <v>8.7000000000000001E-4</v>
          </cell>
          <cell r="CT166">
            <v>8.7000000000000001E-4</v>
          </cell>
          <cell r="CU166">
            <v>8.7000000000000001E-4</v>
          </cell>
          <cell r="CV166">
            <v>8.7000000000000001E-4</v>
          </cell>
          <cell r="CW166">
            <v>8.7000000000000001E-4</v>
          </cell>
        </row>
        <row r="167">
          <cell r="A167" t="str">
            <v>SURINAME</v>
          </cell>
          <cell r="B167" t="e">
            <v>#VALUE!</v>
          </cell>
          <cell r="C167" t="e">
            <v>#VALUE!</v>
          </cell>
          <cell r="D167" t="e">
            <v>#VALUE!</v>
          </cell>
          <cell r="E167" t="e">
            <v>#VALUE!</v>
          </cell>
          <cell r="F167" t="e">
            <v>#VALUE!</v>
          </cell>
          <cell r="G167" t="e">
            <v>#VALUE!</v>
          </cell>
          <cell r="H167" t="e">
            <v>#VALUE!</v>
          </cell>
          <cell r="I167" t="e">
            <v>#VALUE!</v>
          </cell>
          <cell r="J167" t="e">
            <v>#VALUE!</v>
          </cell>
          <cell r="K167" t="e">
            <v>#VALUE!</v>
          </cell>
          <cell r="L167" t="e">
            <v>#VALUE!</v>
          </cell>
          <cell r="M167" t="e">
            <v>#VALUE!</v>
          </cell>
          <cell r="N167" t="e">
            <v>#VALUE!</v>
          </cell>
          <cell r="O167" t="e">
            <v>#VALUE!</v>
          </cell>
          <cell r="P167" t="e">
            <v>#VALUE!</v>
          </cell>
          <cell r="Q167">
            <v>2.8800000000000001E-4</v>
          </cell>
          <cell r="R167">
            <v>2.8800000000000001E-4</v>
          </cell>
          <cell r="S167">
            <v>2.8800000000000001E-4</v>
          </cell>
          <cell r="T167">
            <v>2.8800000000000001E-4</v>
          </cell>
          <cell r="U167">
            <v>2.8800000000000001E-4</v>
          </cell>
          <cell r="V167">
            <v>2.8800000000000001E-4</v>
          </cell>
          <cell r="W167">
            <v>2.8800000000000001E-4</v>
          </cell>
          <cell r="X167">
            <v>2.8800000000000001E-4</v>
          </cell>
          <cell r="Y167">
            <v>2.8800000000000001E-4</v>
          </cell>
          <cell r="Z167">
            <v>2.8800000000000001E-4</v>
          </cell>
          <cell r="AA167">
            <v>2.8800000000000001E-4</v>
          </cell>
          <cell r="AB167">
            <v>2.8800000000000001E-4</v>
          </cell>
          <cell r="AC167">
            <v>2.8800000000000001E-4</v>
          </cell>
          <cell r="AD167">
            <v>2.8800000000000001E-4</v>
          </cell>
          <cell r="AE167">
            <v>2.8800000000000001E-4</v>
          </cell>
          <cell r="AF167">
            <v>2.8800000000000001E-4</v>
          </cell>
          <cell r="AG167">
            <v>2.8800000000000001E-4</v>
          </cell>
          <cell r="AH167">
            <v>2.8800000000000001E-4</v>
          </cell>
          <cell r="AI167">
            <v>2.8800000000000001E-4</v>
          </cell>
          <cell r="AJ167">
            <v>2.8800000000000001E-4</v>
          </cell>
          <cell r="AK167">
            <v>2.8800000000000001E-4</v>
          </cell>
          <cell r="AL167">
            <v>2.8800000000000001E-4</v>
          </cell>
          <cell r="AM167">
            <v>2.8800000000000001E-4</v>
          </cell>
          <cell r="AN167">
            <v>2.8800000000000001E-4</v>
          </cell>
          <cell r="AO167">
            <v>2.8800000000000001E-4</v>
          </cell>
          <cell r="AP167">
            <v>7.7899999999999996E-4</v>
          </cell>
          <cell r="AQ167">
            <v>7.7899999999999996E-4</v>
          </cell>
          <cell r="AR167">
            <v>7.7899999999999996E-4</v>
          </cell>
          <cell r="AS167">
            <v>7.7899999999999996E-4</v>
          </cell>
          <cell r="AT167">
            <v>7.7899999999999996E-4</v>
          </cell>
          <cell r="AU167">
            <v>7.5000000000000002E-4</v>
          </cell>
          <cell r="AV167">
            <v>7.5000000000000002E-4</v>
          </cell>
          <cell r="AW167">
            <v>7.5000000000000002E-4</v>
          </cell>
          <cell r="AX167">
            <v>7.5000000000000002E-4</v>
          </cell>
          <cell r="AY167">
            <v>7.5000000000000002E-4</v>
          </cell>
          <cell r="AZ167">
            <v>6.0700000000000001E-4</v>
          </cell>
          <cell r="BA167">
            <v>6.0700000000000001E-4</v>
          </cell>
          <cell r="BB167">
            <v>6.0700000000000001E-4</v>
          </cell>
          <cell r="BC167">
            <v>6.0700000000000001E-4</v>
          </cell>
          <cell r="BD167">
            <v>6.0700000000000001E-4</v>
          </cell>
          <cell r="BE167">
            <v>7.2400000000000003E-4</v>
          </cell>
          <cell r="BF167">
            <v>7.2400000000000003E-4</v>
          </cell>
          <cell r="BG167">
            <v>7.2400000000000003E-4</v>
          </cell>
          <cell r="BH167">
            <v>7.2400000000000003E-4</v>
          </cell>
          <cell r="BI167">
            <v>7.2400000000000003E-4</v>
          </cell>
          <cell r="BJ167">
            <v>9.5100000000000002E-4</v>
          </cell>
          <cell r="BK167">
            <v>9.5100000000000002E-4</v>
          </cell>
          <cell r="BL167">
            <v>9.5100000000000002E-4</v>
          </cell>
          <cell r="BM167">
            <v>9.5100000000000002E-4</v>
          </cell>
          <cell r="BN167">
            <v>9.5100000000000002E-4</v>
          </cell>
          <cell r="BO167">
            <v>1.0430000000000001E-3</v>
          </cell>
          <cell r="BP167">
            <v>1.0430000000000001E-3</v>
          </cell>
          <cell r="BQ167">
            <v>1.0430000000000001E-3</v>
          </cell>
          <cell r="BR167">
            <v>1.0430000000000001E-3</v>
          </cell>
          <cell r="BS167">
            <v>1.0430000000000001E-3</v>
          </cell>
          <cell r="BT167">
            <v>1.284E-3</v>
          </cell>
          <cell r="BU167">
            <v>1.284E-3</v>
          </cell>
          <cell r="BV167">
            <v>1.284E-3</v>
          </cell>
          <cell r="BW167">
            <v>1.284E-3</v>
          </cell>
          <cell r="BX167">
            <v>1.284E-3</v>
          </cell>
          <cell r="BY167">
            <v>1.3619999999999999E-3</v>
          </cell>
          <cell r="BZ167">
            <v>1.3619999999999999E-3</v>
          </cell>
          <cell r="CA167">
            <v>1.3619999999999999E-3</v>
          </cell>
          <cell r="CB167">
            <v>1.3619999999999999E-3</v>
          </cell>
          <cell r="CC167">
            <v>1.3619999999999999E-3</v>
          </cell>
          <cell r="CD167">
            <v>1.3619999999999999E-3</v>
          </cell>
          <cell r="CE167">
            <v>1.3619999999999999E-3</v>
          </cell>
          <cell r="CF167">
            <v>1.3619999999999999E-3</v>
          </cell>
          <cell r="CG167">
            <v>1.3619999999999999E-3</v>
          </cell>
          <cell r="CH167">
            <v>1.3619999999999999E-3</v>
          </cell>
          <cell r="CI167">
            <v>1.3619999999999999E-3</v>
          </cell>
          <cell r="CJ167">
            <v>1.3619999999999999E-3</v>
          </cell>
          <cell r="CK167">
            <v>1.3619999999999999E-3</v>
          </cell>
          <cell r="CL167">
            <v>1.3619999999999999E-3</v>
          </cell>
          <cell r="CM167">
            <v>1.3619999999999999E-3</v>
          </cell>
          <cell r="CN167">
            <v>1.3619999999999999E-3</v>
          </cell>
          <cell r="CO167">
            <v>1.3619999999999999E-3</v>
          </cell>
          <cell r="CP167">
            <v>1.3619999999999999E-3</v>
          </cell>
          <cell r="CQ167">
            <v>1.3619999999999999E-3</v>
          </cell>
          <cell r="CR167">
            <v>1.3619999999999999E-3</v>
          </cell>
          <cell r="CS167">
            <v>1.3619999999999999E-3</v>
          </cell>
          <cell r="CT167">
            <v>1.3619999999999999E-3</v>
          </cell>
          <cell r="CU167">
            <v>1.3619999999999999E-3</v>
          </cell>
          <cell r="CV167">
            <v>1.3619999999999999E-3</v>
          </cell>
          <cell r="CW167">
            <v>1.3619999999999999E-3</v>
          </cell>
        </row>
        <row r="168">
          <cell r="A168" t="str">
            <v>SWAZILAND</v>
          </cell>
          <cell r="B168" t="e">
            <v>#VALUE!</v>
          </cell>
          <cell r="C168" t="e">
            <v>#VALUE!</v>
          </cell>
          <cell r="D168" t="e">
            <v>#VALUE!</v>
          </cell>
          <cell r="E168" t="e">
            <v>#VALUE!</v>
          </cell>
          <cell r="F168" t="e">
            <v>#VALUE!</v>
          </cell>
          <cell r="G168" t="e">
            <v>#VALUE!</v>
          </cell>
          <cell r="H168" t="e">
            <v>#VALUE!</v>
          </cell>
          <cell r="I168" t="e">
            <v>#VALUE!</v>
          </cell>
          <cell r="J168" t="e">
            <v>#VALUE!</v>
          </cell>
          <cell r="K168" t="e">
            <v>#VALUE!</v>
          </cell>
          <cell r="L168" t="e">
            <v>#VALUE!</v>
          </cell>
          <cell r="M168" t="e">
            <v>#VALUE!</v>
          </cell>
          <cell r="N168" t="e">
            <v>#VALUE!</v>
          </cell>
          <cell r="O168" t="e">
            <v>#VALUE!</v>
          </cell>
          <cell r="P168" t="e">
            <v>#VALUE!</v>
          </cell>
          <cell r="Q168">
            <v>2.1100000000000001E-4</v>
          </cell>
          <cell r="R168">
            <v>2.1100000000000001E-4</v>
          </cell>
          <cell r="S168">
            <v>2.1100000000000001E-4</v>
          </cell>
          <cell r="T168">
            <v>2.1100000000000001E-4</v>
          </cell>
          <cell r="U168">
            <v>2.1100000000000001E-4</v>
          </cell>
          <cell r="V168">
            <v>2.1100000000000001E-4</v>
          </cell>
          <cell r="W168">
            <v>2.1100000000000001E-4</v>
          </cell>
          <cell r="X168">
            <v>2.1100000000000001E-4</v>
          </cell>
          <cell r="Y168">
            <v>2.1100000000000001E-4</v>
          </cell>
          <cell r="Z168">
            <v>2.1100000000000001E-4</v>
          </cell>
          <cell r="AA168">
            <v>2.1100000000000001E-4</v>
          </cell>
          <cell r="AB168">
            <v>2.1100000000000001E-4</v>
          </cell>
          <cell r="AC168">
            <v>2.1100000000000001E-4</v>
          </cell>
          <cell r="AD168">
            <v>2.1100000000000001E-4</v>
          </cell>
          <cell r="AE168">
            <v>2.1100000000000001E-4</v>
          </cell>
          <cell r="AF168">
            <v>2.1100000000000001E-4</v>
          </cell>
          <cell r="AG168">
            <v>2.1100000000000001E-4</v>
          </cell>
          <cell r="AH168">
            <v>2.1100000000000001E-4</v>
          </cell>
          <cell r="AI168">
            <v>2.1100000000000001E-4</v>
          </cell>
          <cell r="AJ168">
            <v>2.1100000000000001E-4</v>
          </cell>
          <cell r="AK168">
            <v>2.1100000000000001E-4</v>
          </cell>
          <cell r="AL168">
            <v>2.1100000000000001E-4</v>
          </cell>
          <cell r="AM168">
            <v>2.1100000000000001E-4</v>
          </cell>
          <cell r="AN168">
            <v>2.1100000000000001E-4</v>
          </cell>
          <cell r="AO168">
            <v>2.1100000000000001E-4</v>
          </cell>
          <cell r="AP168">
            <v>1.0120000000000001E-3</v>
          </cell>
          <cell r="AQ168">
            <v>1.0120000000000001E-3</v>
          </cell>
          <cell r="AR168">
            <v>1.0120000000000001E-3</v>
          </cell>
          <cell r="AS168">
            <v>1.0120000000000001E-3</v>
          </cell>
          <cell r="AT168">
            <v>1.0120000000000001E-3</v>
          </cell>
          <cell r="AU168">
            <v>1.2409999999999999E-3</v>
          </cell>
          <cell r="AV168">
            <v>1.2409999999999999E-3</v>
          </cell>
          <cell r="AW168">
            <v>1.2409999999999999E-3</v>
          </cell>
          <cell r="AX168">
            <v>1.2409999999999999E-3</v>
          </cell>
          <cell r="AY168">
            <v>1.2409999999999999E-3</v>
          </cell>
          <cell r="AZ168">
            <v>1.31E-3</v>
          </cell>
          <cell r="BA168">
            <v>1.31E-3</v>
          </cell>
          <cell r="BB168">
            <v>1.31E-3</v>
          </cell>
          <cell r="BC168">
            <v>1.31E-3</v>
          </cell>
          <cell r="BD168">
            <v>1.31E-3</v>
          </cell>
          <cell r="BE168">
            <v>1.0920000000000001E-3</v>
          </cell>
          <cell r="BF168">
            <v>1.0920000000000001E-3</v>
          </cell>
          <cell r="BG168">
            <v>1.0920000000000001E-3</v>
          </cell>
          <cell r="BH168">
            <v>1.0920000000000001E-3</v>
          </cell>
          <cell r="BI168">
            <v>1.0920000000000001E-3</v>
          </cell>
          <cell r="BJ168">
            <v>1.825E-3</v>
          </cell>
          <cell r="BK168">
            <v>1.825E-3</v>
          </cell>
          <cell r="BL168">
            <v>1.825E-3</v>
          </cell>
          <cell r="BM168">
            <v>1.825E-3</v>
          </cell>
          <cell r="BN168">
            <v>1.825E-3</v>
          </cell>
          <cell r="BO168">
            <v>1.242E-3</v>
          </cell>
          <cell r="BP168">
            <v>1.242E-3</v>
          </cell>
          <cell r="BQ168">
            <v>1.242E-3</v>
          </cell>
          <cell r="BR168">
            <v>1.242E-3</v>
          </cell>
          <cell r="BS168">
            <v>1.242E-3</v>
          </cell>
          <cell r="BT168">
            <v>1.4599999999999999E-3</v>
          </cell>
          <cell r="BU168">
            <v>1.4599999999999999E-3</v>
          </cell>
          <cell r="BV168">
            <v>1.4599999999999999E-3</v>
          </cell>
          <cell r="BW168">
            <v>1.4599999999999999E-3</v>
          </cell>
          <cell r="BX168">
            <v>1.4599999999999999E-3</v>
          </cell>
          <cell r="BY168">
            <v>3.46E-3</v>
          </cell>
          <cell r="BZ168">
            <v>3.46E-3</v>
          </cell>
          <cell r="CA168">
            <v>3.46E-3</v>
          </cell>
          <cell r="CB168">
            <v>3.46E-3</v>
          </cell>
          <cell r="CC168">
            <v>3.46E-3</v>
          </cell>
          <cell r="CD168">
            <v>3.46E-3</v>
          </cell>
          <cell r="CE168">
            <v>3.46E-3</v>
          </cell>
          <cell r="CF168">
            <v>3.46E-3</v>
          </cell>
          <cell r="CG168">
            <v>3.46E-3</v>
          </cell>
          <cell r="CH168">
            <v>3.46E-3</v>
          </cell>
          <cell r="CI168">
            <v>3.46E-3</v>
          </cell>
          <cell r="CJ168">
            <v>3.46E-3</v>
          </cell>
          <cell r="CK168">
            <v>3.46E-3</v>
          </cell>
          <cell r="CL168">
            <v>3.46E-3</v>
          </cell>
          <cell r="CM168">
            <v>3.46E-3</v>
          </cell>
          <cell r="CN168">
            <v>3.46E-3</v>
          </cell>
          <cell r="CO168">
            <v>3.46E-3</v>
          </cell>
          <cell r="CP168">
            <v>3.46E-3</v>
          </cell>
          <cell r="CQ168">
            <v>3.46E-3</v>
          </cell>
          <cell r="CR168">
            <v>3.46E-3</v>
          </cell>
          <cell r="CS168">
            <v>3.46E-3</v>
          </cell>
          <cell r="CT168">
            <v>3.46E-3</v>
          </cell>
          <cell r="CU168">
            <v>3.46E-3</v>
          </cell>
          <cell r="CV168">
            <v>3.46E-3</v>
          </cell>
          <cell r="CW168">
            <v>3.46E-3</v>
          </cell>
        </row>
        <row r="169">
          <cell r="A169" t="str">
            <v>SWEDEN</v>
          </cell>
          <cell r="B169" t="e">
            <v>#VALUE!</v>
          </cell>
          <cell r="C169" t="e">
            <v>#VALUE!</v>
          </cell>
          <cell r="D169" t="e">
            <v>#VALUE!</v>
          </cell>
          <cell r="E169" t="e">
            <v>#VALUE!</v>
          </cell>
          <cell r="F169" t="e">
            <v>#VALUE!</v>
          </cell>
          <cell r="G169" t="e">
            <v>#VALUE!</v>
          </cell>
          <cell r="H169" t="e">
            <v>#VALUE!</v>
          </cell>
          <cell r="I169" t="e">
            <v>#VALUE!</v>
          </cell>
          <cell r="J169" t="e">
            <v>#VALUE!</v>
          </cell>
          <cell r="K169" t="e">
            <v>#VALUE!</v>
          </cell>
          <cell r="L169" t="e">
            <v>#VALUE!</v>
          </cell>
          <cell r="M169" t="e">
            <v>#VALUE!</v>
          </cell>
          <cell r="N169" t="e">
            <v>#VALUE!</v>
          </cell>
          <cell r="O169" t="e">
            <v>#VALUE!</v>
          </cell>
          <cell r="P169" t="e">
            <v>#VALUE!</v>
          </cell>
          <cell r="Q169">
            <v>8.8999999999999995E-5</v>
          </cell>
          <cell r="R169">
            <v>8.8999999999999995E-5</v>
          </cell>
          <cell r="S169">
            <v>8.8999999999999995E-5</v>
          </cell>
          <cell r="T169">
            <v>8.8999999999999995E-5</v>
          </cell>
          <cell r="U169">
            <v>8.8999999999999995E-5</v>
          </cell>
          <cell r="V169">
            <v>8.8999999999999995E-5</v>
          </cell>
          <cell r="W169">
            <v>8.8999999999999995E-5</v>
          </cell>
          <cell r="X169">
            <v>8.8999999999999995E-5</v>
          </cell>
          <cell r="Y169">
            <v>8.8999999999999995E-5</v>
          </cell>
          <cell r="Z169">
            <v>8.8999999999999995E-5</v>
          </cell>
          <cell r="AA169">
            <v>8.8999999999999995E-5</v>
          </cell>
          <cell r="AB169">
            <v>8.8999999999999995E-5</v>
          </cell>
          <cell r="AC169">
            <v>8.8999999999999995E-5</v>
          </cell>
          <cell r="AD169">
            <v>8.8999999999999995E-5</v>
          </cell>
          <cell r="AE169">
            <v>8.8999999999999995E-5</v>
          </cell>
          <cell r="AF169">
            <v>8.8999999999999995E-5</v>
          </cell>
          <cell r="AG169">
            <v>8.8999999999999995E-5</v>
          </cell>
          <cell r="AH169">
            <v>8.8999999999999995E-5</v>
          </cell>
          <cell r="AI169">
            <v>8.8999999999999995E-5</v>
          </cell>
          <cell r="AJ169">
            <v>8.8999999999999995E-5</v>
          </cell>
          <cell r="AK169">
            <v>8.8999999999999995E-5</v>
          </cell>
          <cell r="AL169">
            <v>8.8999999999999995E-5</v>
          </cell>
          <cell r="AM169">
            <v>8.8999999999999995E-5</v>
          </cell>
          <cell r="AN169">
            <v>8.8999999999999995E-5</v>
          </cell>
          <cell r="AO169">
            <v>8.8999999999999995E-5</v>
          </cell>
          <cell r="AP169">
            <v>1.6000000000000001E-4</v>
          </cell>
          <cell r="AQ169">
            <v>1.6000000000000001E-4</v>
          </cell>
          <cell r="AR169">
            <v>1.6000000000000001E-4</v>
          </cell>
          <cell r="AS169">
            <v>1.6000000000000001E-4</v>
          </cell>
          <cell r="AT169">
            <v>1.6000000000000001E-4</v>
          </cell>
          <cell r="AU169">
            <v>1.3999999999999999E-4</v>
          </cell>
          <cell r="AV169">
            <v>1.3999999999999999E-4</v>
          </cell>
          <cell r="AW169">
            <v>1.3999999999999999E-4</v>
          </cell>
          <cell r="AX169">
            <v>1.3999999999999999E-4</v>
          </cell>
          <cell r="AY169">
            <v>1.3999999999999999E-4</v>
          </cell>
          <cell r="AZ169">
            <v>1.1900000000000001E-4</v>
          </cell>
          <cell r="BA169">
            <v>1.1900000000000001E-4</v>
          </cell>
          <cell r="BB169">
            <v>1.1900000000000001E-4</v>
          </cell>
          <cell r="BC169">
            <v>1.1900000000000001E-4</v>
          </cell>
          <cell r="BD169">
            <v>1.1900000000000001E-4</v>
          </cell>
          <cell r="BE169">
            <v>1.11E-4</v>
          </cell>
          <cell r="BF169">
            <v>1.11E-4</v>
          </cell>
          <cell r="BG169">
            <v>1.11E-4</v>
          </cell>
          <cell r="BH169">
            <v>1.11E-4</v>
          </cell>
          <cell r="BI169">
            <v>1.11E-4</v>
          </cell>
          <cell r="BJ169">
            <v>1.08E-4</v>
          </cell>
          <cell r="BK169">
            <v>1.08E-4</v>
          </cell>
          <cell r="BL169">
            <v>1.08E-4</v>
          </cell>
          <cell r="BM169">
            <v>1.08E-4</v>
          </cell>
          <cell r="BN169">
            <v>1.08E-4</v>
          </cell>
          <cell r="BO169">
            <v>1.1400000000000001E-4</v>
          </cell>
          <cell r="BP169">
            <v>1.1400000000000001E-4</v>
          </cell>
          <cell r="BQ169">
            <v>1.1400000000000001E-4</v>
          </cell>
          <cell r="BR169">
            <v>1.1400000000000001E-4</v>
          </cell>
          <cell r="BS169">
            <v>1.1400000000000001E-4</v>
          </cell>
          <cell r="BT169">
            <v>1.2E-4</v>
          </cell>
          <cell r="BU169">
            <v>1.2E-4</v>
          </cell>
          <cell r="BV169">
            <v>1.2E-4</v>
          </cell>
          <cell r="BW169">
            <v>1.2E-4</v>
          </cell>
          <cell r="BX169">
            <v>1.2E-4</v>
          </cell>
          <cell r="BY169">
            <v>1.36E-4</v>
          </cell>
          <cell r="BZ169">
            <v>1.36E-4</v>
          </cell>
          <cell r="CA169">
            <v>1.36E-4</v>
          </cell>
          <cell r="CB169">
            <v>1.36E-4</v>
          </cell>
          <cell r="CC169">
            <v>1.36E-4</v>
          </cell>
          <cell r="CD169">
            <v>1.36E-4</v>
          </cell>
          <cell r="CE169">
            <v>1.36E-4</v>
          </cell>
          <cell r="CF169">
            <v>1.36E-4</v>
          </cell>
          <cell r="CG169">
            <v>1.36E-4</v>
          </cell>
          <cell r="CH169">
            <v>1.36E-4</v>
          </cell>
          <cell r="CI169">
            <v>1.36E-4</v>
          </cell>
          <cell r="CJ169">
            <v>1.36E-4</v>
          </cell>
          <cell r="CK169">
            <v>1.36E-4</v>
          </cell>
          <cell r="CL169">
            <v>1.36E-4</v>
          </cell>
          <cell r="CM169">
            <v>1.36E-4</v>
          </cell>
          <cell r="CN169">
            <v>1.36E-4</v>
          </cell>
          <cell r="CO169">
            <v>1.36E-4</v>
          </cell>
          <cell r="CP169">
            <v>1.36E-4</v>
          </cell>
          <cell r="CQ169">
            <v>1.36E-4</v>
          </cell>
          <cell r="CR169">
            <v>1.36E-4</v>
          </cell>
          <cell r="CS169">
            <v>1.36E-4</v>
          </cell>
          <cell r="CT169">
            <v>1.36E-4</v>
          </cell>
          <cell r="CU169">
            <v>1.36E-4</v>
          </cell>
          <cell r="CV169">
            <v>1.36E-4</v>
          </cell>
          <cell r="CW169">
            <v>1.36E-4</v>
          </cell>
        </row>
        <row r="170">
          <cell r="A170" t="str">
            <v>SWITZERLAND</v>
          </cell>
          <cell r="B170" t="e">
            <v>#VALUE!</v>
          </cell>
          <cell r="C170" t="e">
            <v>#VALUE!</v>
          </cell>
          <cell r="D170" t="e">
            <v>#VALUE!</v>
          </cell>
          <cell r="E170" t="e">
            <v>#VALUE!</v>
          </cell>
          <cell r="F170" t="e">
            <v>#VALUE!</v>
          </cell>
          <cell r="G170" t="e">
            <v>#VALUE!</v>
          </cell>
          <cell r="H170" t="e">
            <v>#VALUE!</v>
          </cell>
          <cell r="I170" t="e">
            <v>#VALUE!</v>
          </cell>
          <cell r="J170" t="e">
            <v>#VALUE!</v>
          </cell>
          <cell r="K170" t="e">
            <v>#VALUE!</v>
          </cell>
          <cell r="L170" t="e">
            <v>#VALUE!</v>
          </cell>
          <cell r="M170" t="e">
            <v>#VALUE!</v>
          </cell>
          <cell r="N170" t="e">
            <v>#VALUE!</v>
          </cell>
          <cell r="O170" t="e">
            <v>#VALUE!</v>
          </cell>
          <cell r="P170" t="e">
            <v>#VALUE!</v>
          </cell>
          <cell r="Q170">
            <v>4.1999999999999998E-5</v>
          </cell>
          <cell r="R170">
            <v>4.1999999999999998E-5</v>
          </cell>
          <cell r="S170">
            <v>4.1999999999999998E-5</v>
          </cell>
          <cell r="T170">
            <v>4.1999999999999998E-5</v>
          </cell>
          <cell r="U170">
            <v>4.1999999999999998E-5</v>
          </cell>
          <cell r="V170">
            <v>4.1999999999999998E-5</v>
          </cell>
          <cell r="W170">
            <v>4.1999999999999998E-5</v>
          </cell>
          <cell r="X170">
            <v>4.1999999999999998E-5</v>
          </cell>
          <cell r="Y170">
            <v>4.1999999999999998E-5</v>
          </cell>
          <cell r="Z170">
            <v>4.1999999999999998E-5</v>
          </cell>
          <cell r="AA170">
            <v>4.1999999999999998E-5</v>
          </cell>
          <cell r="AB170">
            <v>4.1999999999999998E-5</v>
          </cell>
          <cell r="AC170">
            <v>4.1999999999999998E-5</v>
          </cell>
          <cell r="AD170">
            <v>4.1999999999999998E-5</v>
          </cell>
          <cell r="AE170">
            <v>4.1999999999999998E-5</v>
          </cell>
          <cell r="AF170">
            <v>4.1999999999999998E-5</v>
          </cell>
          <cell r="AG170">
            <v>4.1999999999999998E-5</v>
          </cell>
          <cell r="AH170">
            <v>4.1999999999999998E-5</v>
          </cell>
          <cell r="AI170">
            <v>4.1999999999999998E-5</v>
          </cell>
          <cell r="AJ170">
            <v>4.1999999999999998E-5</v>
          </cell>
          <cell r="AK170">
            <v>4.1999999999999998E-5</v>
          </cell>
          <cell r="AL170">
            <v>4.1999999999999998E-5</v>
          </cell>
          <cell r="AM170">
            <v>4.1999999999999998E-5</v>
          </cell>
          <cell r="AN170">
            <v>4.1999999999999998E-5</v>
          </cell>
          <cell r="AO170">
            <v>4.1999999999999998E-5</v>
          </cell>
          <cell r="AP170">
            <v>7.2999999999999999E-5</v>
          </cell>
          <cell r="AQ170">
            <v>7.2999999999999999E-5</v>
          </cell>
          <cell r="AR170">
            <v>7.2999999999999999E-5</v>
          </cell>
          <cell r="AS170">
            <v>7.2999999999999999E-5</v>
          </cell>
          <cell r="AT170">
            <v>7.2999999999999999E-5</v>
          </cell>
          <cell r="AU170">
            <v>6.6000000000000005E-5</v>
          </cell>
          <cell r="AV170">
            <v>6.6000000000000005E-5</v>
          </cell>
          <cell r="AW170">
            <v>6.6000000000000005E-5</v>
          </cell>
          <cell r="AX170">
            <v>6.6000000000000005E-5</v>
          </cell>
          <cell r="AY170">
            <v>6.6000000000000005E-5</v>
          </cell>
          <cell r="AZ170">
            <v>6.0999999999999999E-5</v>
          </cell>
          <cell r="BA170">
            <v>6.0999999999999999E-5</v>
          </cell>
          <cell r="BB170">
            <v>6.0999999999999999E-5</v>
          </cell>
          <cell r="BC170">
            <v>6.0999999999999999E-5</v>
          </cell>
          <cell r="BD170">
            <v>6.0999999999999999E-5</v>
          </cell>
          <cell r="BE170">
            <v>6.0999999999999999E-5</v>
          </cell>
          <cell r="BF170">
            <v>6.0999999999999999E-5</v>
          </cell>
          <cell r="BG170">
            <v>6.0999999999999999E-5</v>
          </cell>
          <cell r="BH170">
            <v>6.0999999999999999E-5</v>
          </cell>
          <cell r="BI170">
            <v>6.0999999999999999E-5</v>
          </cell>
          <cell r="BJ170">
            <v>5.8999999999999998E-5</v>
          </cell>
          <cell r="BK170">
            <v>5.8999999999999998E-5</v>
          </cell>
          <cell r="BL170">
            <v>5.8999999999999998E-5</v>
          </cell>
          <cell r="BM170">
            <v>5.8999999999999998E-5</v>
          </cell>
          <cell r="BN170">
            <v>5.8999999999999998E-5</v>
          </cell>
          <cell r="BO170">
            <v>5.8E-5</v>
          </cell>
          <cell r="BP170">
            <v>5.8E-5</v>
          </cell>
          <cell r="BQ170">
            <v>5.8E-5</v>
          </cell>
          <cell r="BR170">
            <v>5.8E-5</v>
          </cell>
          <cell r="BS170">
            <v>5.8E-5</v>
          </cell>
          <cell r="BT170">
            <v>6.0000000000000002E-5</v>
          </cell>
          <cell r="BU170">
            <v>6.0000000000000002E-5</v>
          </cell>
          <cell r="BV170">
            <v>6.0000000000000002E-5</v>
          </cell>
          <cell r="BW170">
            <v>6.0000000000000002E-5</v>
          </cell>
          <cell r="BX170">
            <v>6.0000000000000002E-5</v>
          </cell>
          <cell r="BY170">
            <v>6.8999999999999997E-5</v>
          </cell>
          <cell r="BZ170">
            <v>6.8999999999999997E-5</v>
          </cell>
          <cell r="CA170">
            <v>6.8999999999999997E-5</v>
          </cell>
          <cell r="CB170">
            <v>6.8999999999999997E-5</v>
          </cell>
          <cell r="CC170">
            <v>6.8999999999999997E-5</v>
          </cell>
          <cell r="CD170">
            <v>6.8999999999999997E-5</v>
          </cell>
          <cell r="CE170">
            <v>6.8999999999999997E-5</v>
          </cell>
          <cell r="CF170">
            <v>6.8999999999999997E-5</v>
          </cell>
          <cell r="CG170">
            <v>6.8999999999999997E-5</v>
          </cell>
          <cell r="CH170">
            <v>6.8999999999999997E-5</v>
          </cell>
          <cell r="CI170">
            <v>6.8999999999999997E-5</v>
          </cell>
          <cell r="CJ170">
            <v>6.8999999999999997E-5</v>
          </cell>
          <cell r="CK170">
            <v>6.8999999999999997E-5</v>
          </cell>
          <cell r="CL170">
            <v>6.8999999999999997E-5</v>
          </cell>
          <cell r="CM170">
            <v>6.8999999999999997E-5</v>
          </cell>
          <cell r="CN170">
            <v>6.8999999999999997E-5</v>
          </cell>
          <cell r="CO170">
            <v>6.8999999999999997E-5</v>
          </cell>
          <cell r="CP170">
            <v>6.8999999999999997E-5</v>
          </cell>
          <cell r="CQ170">
            <v>6.8999999999999997E-5</v>
          </cell>
          <cell r="CR170">
            <v>6.8999999999999997E-5</v>
          </cell>
          <cell r="CS170">
            <v>6.8999999999999997E-5</v>
          </cell>
          <cell r="CT170">
            <v>6.8999999999999997E-5</v>
          </cell>
          <cell r="CU170">
            <v>6.8999999999999997E-5</v>
          </cell>
          <cell r="CV170">
            <v>6.8999999999999997E-5</v>
          </cell>
          <cell r="CW170">
            <v>6.8999999999999997E-5</v>
          </cell>
        </row>
        <row r="171">
          <cell r="A171" t="str">
            <v>SYRIAN ARAB REPUBLIC</v>
          </cell>
          <cell r="B171" t="e">
            <v>#VALUE!</v>
          </cell>
          <cell r="C171" t="e">
            <v>#VALUE!</v>
          </cell>
          <cell r="D171" t="e">
            <v>#VALUE!</v>
          </cell>
          <cell r="E171" t="e">
            <v>#VALUE!</v>
          </cell>
          <cell r="F171" t="e">
            <v>#VALUE!</v>
          </cell>
          <cell r="G171" t="e">
            <v>#VALUE!</v>
          </cell>
          <cell r="H171" t="e">
            <v>#VALUE!</v>
          </cell>
          <cell r="I171" t="e">
            <v>#VALUE!</v>
          </cell>
          <cell r="J171" t="e">
            <v>#VALUE!</v>
          </cell>
          <cell r="K171" t="e">
            <v>#VALUE!</v>
          </cell>
          <cell r="L171" t="e">
            <v>#VALUE!</v>
          </cell>
          <cell r="M171" t="e">
            <v>#VALUE!</v>
          </cell>
          <cell r="N171" t="e">
            <v>#VALUE!</v>
          </cell>
          <cell r="O171" t="e">
            <v>#VALUE!</v>
          </cell>
          <cell r="P171" t="e">
            <v>#VALUE!</v>
          </cell>
          <cell r="Q171">
            <v>9.0000000000000002E-6</v>
          </cell>
          <cell r="R171">
            <v>9.0000000000000002E-6</v>
          </cell>
          <cell r="S171">
            <v>9.0000000000000002E-6</v>
          </cell>
          <cell r="T171">
            <v>9.0000000000000002E-6</v>
          </cell>
          <cell r="U171">
            <v>9.0000000000000002E-6</v>
          </cell>
          <cell r="V171">
            <v>9.0000000000000002E-6</v>
          </cell>
          <cell r="W171">
            <v>9.0000000000000002E-6</v>
          </cell>
          <cell r="X171">
            <v>9.0000000000000002E-6</v>
          </cell>
          <cell r="Y171">
            <v>9.0000000000000002E-6</v>
          </cell>
          <cell r="Z171">
            <v>9.0000000000000002E-6</v>
          </cell>
          <cell r="AA171">
            <v>9.0000000000000002E-6</v>
          </cell>
          <cell r="AB171">
            <v>9.0000000000000002E-6</v>
          </cell>
          <cell r="AC171">
            <v>9.0000000000000002E-6</v>
          </cell>
          <cell r="AD171">
            <v>9.0000000000000002E-6</v>
          </cell>
          <cell r="AE171">
            <v>9.0000000000000002E-6</v>
          </cell>
          <cell r="AF171">
            <v>9.0000000000000002E-6</v>
          </cell>
          <cell r="AG171">
            <v>9.0000000000000002E-6</v>
          </cell>
          <cell r="AH171">
            <v>9.0000000000000002E-6</v>
          </cell>
          <cell r="AI171">
            <v>9.0000000000000002E-6</v>
          </cell>
          <cell r="AJ171">
            <v>9.0000000000000002E-6</v>
          </cell>
          <cell r="AK171">
            <v>9.0000000000000002E-6</v>
          </cell>
          <cell r="AL171">
            <v>9.0000000000000002E-6</v>
          </cell>
          <cell r="AM171">
            <v>9.0000000000000002E-6</v>
          </cell>
          <cell r="AN171">
            <v>9.0000000000000002E-6</v>
          </cell>
          <cell r="AO171">
            <v>9.0000000000000002E-6</v>
          </cell>
          <cell r="AP171">
            <v>5.1E-5</v>
          </cell>
          <cell r="AQ171">
            <v>5.1E-5</v>
          </cell>
          <cell r="AR171">
            <v>5.1E-5</v>
          </cell>
          <cell r="AS171">
            <v>5.1E-5</v>
          </cell>
          <cell r="AT171">
            <v>5.1E-5</v>
          </cell>
          <cell r="AU171">
            <v>6.9999999999999994E-5</v>
          </cell>
          <cell r="AV171">
            <v>6.9999999999999994E-5</v>
          </cell>
          <cell r="AW171">
            <v>6.9999999999999994E-5</v>
          </cell>
          <cell r="AX171">
            <v>6.9999999999999994E-5</v>
          </cell>
          <cell r="AY171">
            <v>6.9999999999999994E-5</v>
          </cell>
          <cell r="AZ171">
            <v>8.0000000000000007E-5</v>
          </cell>
          <cell r="BA171">
            <v>8.0000000000000007E-5</v>
          </cell>
          <cell r="BB171">
            <v>8.0000000000000007E-5</v>
          </cell>
          <cell r="BC171">
            <v>8.0000000000000007E-5</v>
          </cell>
          <cell r="BD171">
            <v>8.0000000000000007E-5</v>
          </cell>
          <cell r="BE171">
            <v>8.2999999999999998E-5</v>
          </cell>
          <cell r="BF171">
            <v>8.2999999999999998E-5</v>
          </cell>
          <cell r="BG171">
            <v>8.2999999999999998E-5</v>
          </cell>
          <cell r="BH171">
            <v>8.2999999999999998E-5</v>
          </cell>
          <cell r="BI171">
            <v>8.2999999999999998E-5</v>
          </cell>
          <cell r="BJ171">
            <v>8.1000000000000004E-5</v>
          </cell>
          <cell r="BK171">
            <v>8.1000000000000004E-5</v>
          </cell>
          <cell r="BL171">
            <v>8.1000000000000004E-5</v>
          </cell>
          <cell r="BM171">
            <v>8.1000000000000004E-5</v>
          </cell>
          <cell r="BN171">
            <v>8.1000000000000004E-5</v>
          </cell>
          <cell r="BO171">
            <v>7.8999999999999996E-5</v>
          </cell>
          <cell r="BP171">
            <v>7.8999999999999996E-5</v>
          </cell>
          <cell r="BQ171">
            <v>7.8999999999999996E-5</v>
          </cell>
          <cell r="BR171">
            <v>7.8999999999999996E-5</v>
          </cell>
          <cell r="BS171">
            <v>7.8999999999999996E-5</v>
          </cell>
          <cell r="BT171">
            <v>7.2000000000000002E-5</v>
          </cell>
          <cell r="BU171">
            <v>7.2000000000000002E-5</v>
          </cell>
          <cell r="BV171">
            <v>7.2000000000000002E-5</v>
          </cell>
          <cell r="BW171">
            <v>7.2000000000000002E-5</v>
          </cell>
          <cell r="BX171">
            <v>7.2000000000000002E-5</v>
          </cell>
          <cell r="BY171">
            <v>7.4999999999999993E-5</v>
          </cell>
          <cell r="BZ171">
            <v>7.4999999999999993E-5</v>
          </cell>
          <cell r="CA171">
            <v>7.4999999999999993E-5</v>
          </cell>
          <cell r="CB171">
            <v>7.4999999999999993E-5</v>
          </cell>
          <cell r="CC171">
            <v>7.4999999999999993E-5</v>
          </cell>
          <cell r="CD171">
            <v>7.4999999999999993E-5</v>
          </cell>
          <cell r="CE171">
            <v>7.4999999999999993E-5</v>
          </cell>
          <cell r="CF171">
            <v>7.4999999999999993E-5</v>
          </cell>
          <cell r="CG171">
            <v>7.4999999999999993E-5</v>
          </cell>
          <cell r="CH171">
            <v>7.4999999999999993E-5</v>
          </cell>
          <cell r="CI171">
            <v>7.4999999999999993E-5</v>
          </cell>
          <cell r="CJ171">
            <v>7.4999999999999993E-5</v>
          </cell>
          <cell r="CK171">
            <v>7.4999999999999993E-5</v>
          </cell>
          <cell r="CL171">
            <v>7.4999999999999993E-5</v>
          </cell>
          <cell r="CM171">
            <v>7.4999999999999993E-5</v>
          </cell>
          <cell r="CN171">
            <v>7.4999999999999993E-5</v>
          </cell>
          <cell r="CO171">
            <v>7.4999999999999993E-5</v>
          </cell>
          <cell r="CP171">
            <v>7.4999999999999993E-5</v>
          </cell>
          <cell r="CQ171">
            <v>7.4999999999999993E-5</v>
          </cell>
          <cell r="CR171">
            <v>7.4999999999999993E-5</v>
          </cell>
          <cell r="CS171">
            <v>7.4999999999999993E-5</v>
          </cell>
          <cell r="CT171">
            <v>7.4999999999999993E-5</v>
          </cell>
          <cell r="CU171">
            <v>7.4999999999999993E-5</v>
          </cell>
          <cell r="CV171">
            <v>7.4999999999999993E-5</v>
          </cell>
          <cell r="CW171">
            <v>7.4999999999999993E-5</v>
          </cell>
        </row>
        <row r="172">
          <cell r="A172" t="str">
            <v>TAJIKISTAN</v>
          </cell>
          <cell r="B172" t="e">
            <v>#VALUE!</v>
          </cell>
          <cell r="C172" t="e">
            <v>#VALUE!</v>
          </cell>
          <cell r="D172" t="e">
            <v>#VALUE!</v>
          </cell>
          <cell r="E172" t="e">
            <v>#VALUE!</v>
          </cell>
          <cell r="F172" t="e">
            <v>#VALUE!</v>
          </cell>
          <cell r="G172" t="e">
            <v>#VALUE!</v>
          </cell>
          <cell r="H172" t="e">
            <v>#VALUE!</v>
          </cell>
          <cell r="I172" t="e">
            <v>#VALUE!</v>
          </cell>
          <cell r="J172" t="e">
            <v>#VALUE!</v>
          </cell>
          <cell r="K172" t="e">
            <v>#VALUE!</v>
          </cell>
          <cell r="L172" t="e">
            <v>#VALUE!</v>
          </cell>
          <cell r="M172" t="e">
            <v>#VALUE!</v>
          </cell>
          <cell r="N172" t="e">
            <v>#VALUE!</v>
          </cell>
          <cell r="O172" t="e">
            <v>#VALUE!</v>
          </cell>
          <cell r="P172" t="e">
            <v>#VALUE!</v>
          </cell>
          <cell r="Q172">
            <v>7.1000000000000005E-5</v>
          </cell>
          <cell r="R172">
            <v>7.1000000000000005E-5</v>
          </cell>
          <cell r="S172">
            <v>7.1000000000000005E-5</v>
          </cell>
          <cell r="T172">
            <v>7.1000000000000005E-5</v>
          </cell>
          <cell r="U172">
            <v>7.1000000000000005E-5</v>
          </cell>
          <cell r="V172">
            <v>7.1000000000000005E-5</v>
          </cell>
          <cell r="W172">
            <v>7.1000000000000005E-5</v>
          </cell>
          <cell r="X172">
            <v>7.1000000000000005E-5</v>
          </cell>
          <cell r="Y172">
            <v>7.1000000000000005E-5</v>
          </cell>
          <cell r="Z172">
            <v>7.1000000000000005E-5</v>
          </cell>
          <cell r="AA172">
            <v>7.1000000000000005E-5</v>
          </cell>
          <cell r="AB172">
            <v>7.1000000000000005E-5</v>
          </cell>
          <cell r="AC172">
            <v>7.1000000000000005E-5</v>
          </cell>
          <cell r="AD172">
            <v>7.1000000000000005E-5</v>
          </cell>
          <cell r="AE172">
            <v>7.1000000000000005E-5</v>
          </cell>
          <cell r="AF172">
            <v>7.1000000000000005E-5</v>
          </cell>
          <cell r="AG172">
            <v>7.1000000000000005E-5</v>
          </cell>
          <cell r="AH172">
            <v>7.1000000000000005E-5</v>
          </cell>
          <cell r="AI172">
            <v>7.1000000000000005E-5</v>
          </cell>
          <cell r="AJ172">
            <v>7.1000000000000005E-5</v>
          </cell>
          <cell r="AK172">
            <v>7.1000000000000005E-5</v>
          </cell>
          <cell r="AL172">
            <v>7.1000000000000005E-5</v>
          </cell>
          <cell r="AM172">
            <v>7.1000000000000005E-5</v>
          </cell>
          <cell r="AN172">
            <v>7.1000000000000005E-5</v>
          </cell>
          <cell r="AO172">
            <v>7.1000000000000005E-5</v>
          </cell>
          <cell r="AP172">
            <v>2.8800000000000001E-4</v>
          </cell>
          <cell r="AQ172">
            <v>2.8800000000000001E-4</v>
          </cell>
          <cell r="AR172">
            <v>2.8800000000000001E-4</v>
          </cell>
          <cell r="AS172">
            <v>2.8800000000000001E-4</v>
          </cell>
          <cell r="AT172">
            <v>2.8800000000000001E-4</v>
          </cell>
          <cell r="AU172">
            <v>3.0400000000000002E-4</v>
          </cell>
          <cell r="AV172">
            <v>3.0400000000000002E-4</v>
          </cell>
          <cell r="AW172">
            <v>3.0400000000000002E-4</v>
          </cell>
          <cell r="AX172">
            <v>3.0400000000000002E-4</v>
          </cell>
          <cell r="AY172">
            <v>3.0400000000000002E-4</v>
          </cell>
          <cell r="AZ172">
            <v>2.81E-4</v>
          </cell>
          <cell r="BA172">
            <v>2.81E-4</v>
          </cell>
          <cell r="BB172">
            <v>2.81E-4</v>
          </cell>
          <cell r="BC172">
            <v>2.81E-4</v>
          </cell>
          <cell r="BD172">
            <v>2.81E-4</v>
          </cell>
          <cell r="BE172">
            <v>2.2800000000000001E-4</v>
          </cell>
          <cell r="BF172">
            <v>2.2800000000000001E-4</v>
          </cell>
          <cell r="BG172">
            <v>2.2800000000000001E-4</v>
          </cell>
          <cell r="BH172">
            <v>2.2800000000000001E-4</v>
          </cell>
          <cell r="BI172">
            <v>2.2800000000000001E-4</v>
          </cell>
          <cell r="BJ172">
            <v>1.63E-4</v>
          </cell>
          <cell r="BK172">
            <v>1.63E-4</v>
          </cell>
          <cell r="BL172">
            <v>1.63E-4</v>
          </cell>
          <cell r="BM172">
            <v>1.63E-4</v>
          </cell>
          <cell r="BN172">
            <v>1.63E-4</v>
          </cell>
          <cell r="BO172">
            <v>1.1900000000000001E-4</v>
          </cell>
          <cell r="BP172">
            <v>1.1900000000000001E-4</v>
          </cell>
          <cell r="BQ172">
            <v>1.1900000000000001E-4</v>
          </cell>
          <cell r="BR172">
            <v>1.1900000000000001E-4</v>
          </cell>
          <cell r="BS172">
            <v>1.1900000000000001E-4</v>
          </cell>
          <cell r="BT172">
            <v>1.05E-4</v>
          </cell>
          <cell r="BU172">
            <v>1.05E-4</v>
          </cell>
          <cell r="BV172">
            <v>1.05E-4</v>
          </cell>
          <cell r="BW172">
            <v>1.05E-4</v>
          </cell>
          <cell r="BX172">
            <v>1.05E-4</v>
          </cell>
          <cell r="BY172">
            <v>9.2E-5</v>
          </cell>
          <cell r="BZ172">
            <v>9.2E-5</v>
          </cell>
          <cell r="CA172">
            <v>9.2E-5</v>
          </cell>
          <cell r="CB172">
            <v>9.2E-5</v>
          </cell>
          <cell r="CC172">
            <v>9.2E-5</v>
          </cell>
          <cell r="CD172">
            <v>9.2E-5</v>
          </cell>
          <cell r="CE172">
            <v>9.2E-5</v>
          </cell>
          <cell r="CF172">
            <v>9.2E-5</v>
          </cell>
          <cell r="CG172">
            <v>9.2E-5</v>
          </cell>
          <cell r="CH172">
            <v>9.2E-5</v>
          </cell>
          <cell r="CI172">
            <v>9.2E-5</v>
          </cell>
          <cell r="CJ172">
            <v>9.2E-5</v>
          </cell>
          <cell r="CK172">
            <v>9.2E-5</v>
          </cell>
          <cell r="CL172">
            <v>9.2E-5</v>
          </cell>
          <cell r="CM172">
            <v>9.2E-5</v>
          </cell>
          <cell r="CN172">
            <v>9.2E-5</v>
          </cell>
          <cell r="CO172">
            <v>9.2E-5</v>
          </cell>
          <cell r="CP172">
            <v>9.2E-5</v>
          </cell>
          <cell r="CQ172">
            <v>9.2E-5</v>
          </cell>
          <cell r="CR172">
            <v>9.2E-5</v>
          </cell>
          <cell r="CS172">
            <v>9.2E-5</v>
          </cell>
          <cell r="CT172">
            <v>9.2E-5</v>
          </cell>
          <cell r="CU172">
            <v>9.2E-5</v>
          </cell>
          <cell r="CV172">
            <v>9.2E-5</v>
          </cell>
          <cell r="CW172">
            <v>9.2E-5</v>
          </cell>
        </row>
        <row r="173">
          <cell r="A173" t="str">
            <v>TANZANIA, UNITED REPUBLIC OF</v>
          </cell>
          <cell r="B173" t="e">
            <v>#VALUE!</v>
          </cell>
          <cell r="C173" t="e">
            <v>#VALUE!</v>
          </cell>
          <cell r="D173" t="e">
            <v>#VALUE!</v>
          </cell>
          <cell r="E173" t="e">
            <v>#VALUE!</v>
          </cell>
          <cell r="F173" t="e">
            <v>#VALUE!</v>
          </cell>
          <cell r="G173" t="e">
            <v>#VALUE!</v>
          </cell>
          <cell r="H173" t="e">
            <v>#VALUE!</v>
          </cell>
          <cell r="I173" t="e">
            <v>#VALUE!</v>
          </cell>
          <cell r="J173" t="e">
            <v>#VALUE!</v>
          </cell>
          <cell r="K173" t="e">
            <v>#VALUE!</v>
          </cell>
          <cell r="L173" t="e">
            <v>#VALUE!</v>
          </cell>
          <cell r="M173" t="e">
            <v>#VALUE!</v>
          </cell>
          <cell r="N173" t="e">
            <v>#VALUE!</v>
          </cell>
          <cell r="O173" t="e">
            <v>#VALUE!</v>
          </cell>
          <cell r="P173" t="e">
            <v>#VALUE!</v>
          </cell>
          <cell r="Q173">
            <v>1.3999999999999999E-4</v>
          </cell>
          <cell r="R173">
            <v>1.3999999999999999E-4</v>
          </cell>
          <cell r="S173">
            <v>1.3999999999999999E-4</v>
          </cell>
          <cell r="T173">
            <v>1.3999999999999999E-4</v>
          </cell>
          <cell r="U173">
            <v>1.3999999999999999E-4</v>
          </cell>
          <cell r="V173">
            <v>1.3999999999999999E-4</v>
          </cell>
          <cell r="W173">
            <v>1.3999999999999999E-4</v>
          </cell>
          <cell r="X173">
            <v>1.3999999999999999E-4</v>
          </cell>
          <cell r="Y173">
            <v>1.3999999999999999E-4</v>
          </cell>
          <cell r="Z173">
            <v>1.3999999999999999E-4</v>
          </cell>
          <cell r="AA173">
            <v>1.3999999999999999E-4</v>
          </cell>
          <cell r="AB173">
            <v>1.3999999999999999E-4</v>
          </cell>
          <cell r="AC173">
            <v>1.3999999999999999E-4</v>
          </cell>
          <cell r="AD173">
            <v>1.3999999999999999E-4</v>
          </cell>
          <cell r="AE173">
            <v>1.3999999999999999E-4</v>
          </cell>
          <cell r="AF173">
            <v>1.3999999999999999E-4</v>
          </cell>
          <cell r="AG173">
            <v>1.3999999999999999E-4</v>
          </cell>
          <cell r="AH173">
            <v>1.3999999999999999E-4</v>
          </cell>
          <cell r="AI173">
            <v>1.3999999999999999E-4</v>
          </cell>
          <cell r="AJ173">
            <v>1.3999999999999999E-4</v>
          </cell>
          <cell r="AK173">
            <v>1.3999999999999999E-4</v>
          </cell>
          <cell r="AL173">
            <v>1.3999999999999999E-4</v>
          </cell>
          <cell r="AM173">
            <v>1.3999999999999999E-4</v>
          </cell>
          <cell r="AN173">
            <v>1.3999999999999999E-4</v>
          </cell>
          <cell r="AO173">
            <v>1.3999999999999999E-4</v>
          </cell>
          <cell r="AP173">
            <v>8.03E-4</v>
          </cell>
          <cell r="AQ173">
            <v>8.03E-4</v>
          </cell>
          <cell r="AR173">
            <v>8.03E-4</v>
          </cell>
          <cell r="AS173">
            <v>8.03E-4</v>
          </cell>
          <cell r="AT173">
            <v>8.03E-4</v>
          </cell>
          <cell r="AU173">
            <v>1.165E-3</v>
          </cell>
          <cell r="AV173">
            <v>1.165E-3</v>
          </cell>
          <cell r="AW173">
            <v>1.165E-3</v>
          </cell>
          <cell r="AX173">
            <v>1.165E-3</v>
          </cell>
          <cell r="AY173">
            <v>1.165E-3</v>
          </cell>
          <cell r="AZ173">
            <v>1.5039999999999999E-3</v>
          </cell>
          <cell r="BA173">
            <v>1.5039999999999999E-3</v>
          </cell>
          <cell r="BB173">
            <v>1.5039999999999999E-3</v>
          </cell>
          <cell r="BC173">
            <v>1.5039999999999999E-3</v>
          </cell>
          <cell r="BD173">
            <v>1.5039999999999999E-3</v>
          </cell>
          <cell r="BE173">
            <v>1.671E-3</v>
          </cell>
          <cell r="BF173">
            <v>1.671E-3</v>
          </cell>
          <cell r="BG173">
            <v>1.671E-3</v>
          </cell>
          <cell r="BH173">
            <v>1.671E-3</v>
          </cell>
          <cell r="BI173">
            <v>1.671E-3</v>
          </cell>
          <cell r="BJ173">
            <v>1.82E-3</v>
          </cell>
          <cell r="BK173">
            <v>1.82E-3</v>
          </cell>
          <cell r="BL173">
            <v>1.82E-3</v>
          </cell>
          <cell r="BM173">
            <v>1.82E-3</v>
          </cell>
          <cell r="BN173">
            <v>1.82E-3</v>
          </cell>
          <cell r="BO173">
            <v>2.0230000000000001E-3</v>
          </cell>
          <cell r="BP173">
            <v>2.0230000000000001E-3</v>
          </cell>
          <cell r="BQ173">
            <v>2.0230000000000001E-3</v>
          </cell>
          <cell r="BR173">
            <v>2.0230000000000001E-3</v>
          </cell>
          <cell r="BS173">
            <v>2.0230000000000001E-3</v>
          </cell>
          <cell r="BT173">
            <v>2.2390000000000001E-3</v>
          </cell>
          <cell r="BU173">
            <v>2.2390000000000001E-3</v>
          </cell>
          <cell r="BV173">
            <v>2.2390000000000001E-3</v>
          </cell>
          <cell r="BW173">
            <v>2.2390000000000001E-3</v>
          </cell>
          <cell r="BX173">
            <v>2.2390000000000001E-3</v>
          </cell>
          <cell r="BY173">
            <v>2.4940000000000001E-3</v>
          </cell>
          <cell r="BZ173">
            <v>2.4940000000000001E-3</v>
          </cell>
          <cell r="CA173">
            <v>2.4940000000000001E-3</v>
          </cell>
          <cell r="CB173">
            <v>2.4940000000000001E-3</v>
          </cell>
          <cell r="CC173">
            <v>2.4940000000000001E-3</v>
          </cell>
          <cell r="CD173">
            <v>2.4940000000000001E-3</v>
          </cell>
          <cell r="CE173">
            <v>2.4940000000000001E-3</v>
          </cell>
          <cell r="CF173">
            <v>2.4940000000000001E-3</v>
          </cell>
          <cell r="CG173">
            <v>2.4940000000000001E-3</v>
          </cell>
          <cell r="CH173">
            <v>2.4940000000000001E-3</v>
          </cell>
          <cell r="CI173">
            <v>2.4940000000000001E-3</v>
          </cell>
          <cell r="CJ173">
            <v>2.4940000000000001E-3</v>
          </cell>
          <cell r="CK173">
            <v>2.4940000000000001E-3</v>
          </cell>
          <cell r="CL173">
            <v>2.4940000000000001E-3</v>
          </cell>
          <cell r="CM173">
            <v>2.4940000000000001E-3</v>
          </cell>
          <cell r="CN173">
            <v>2.4940000000000001E-3</v>
          </cell>
          <cell r="CO173">
            <v>2.4940000000000001E-3</v>
          </cell>
          <cell r="CP173">
            <v>2.4940000000000001E-3</v>
          </cell>
          <cell r="CQ173">
            <v>2.4940000000000001E-3</v>
          </cell>
          <cell r="CR173">
            <v>2.4940000000000001E-3</v>
          </cell>
          <cell r="CS173">
            <v>2.4940000000000001E-3</v>
          </cell>
          <cell r="CT173">
            <v>2.4940000000000001E-3</v>
          </cell>
          <cell r="CU173">
            <v>2.4940000000000001E-3</v>
          </cell>
          <cell r="CV173">
            <v>2.4940000000000001E-3</v>
          </cell>
          <cell r="CW173">
            <v>2.4940000000000001E-3</v>
          </cell>
        </row>
        <row r="174">
          <cell r="A174" t="str">
            <v>THAILAND</v>
          </cell>
          <cell r="B174">
            <v>0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9.6000000000000002E-5</v>
          </cell>
          <cell r="R174">
            <v>9.6000000000000002E-5</v>
          </cell>
          <cell r="S174">
            <v>9.6000000000000002E-5</v>
          </cell>
          <cell r="T174">
            <v>9.6000000000000002E-5</v>
          </cell>
          <cell r="U174">
            <v>9.6000000000000002E-5</v>
          </cell>
          <cell r="V174">
            <v>9.6000000000000002E-5</v>
          </cell>
          <cell r="W174">
            <v>9.6000000000000002E-5</v>
          </cell>
          <cell r="X174">
            <v>9.6000000000000002E-5</v>
          </cell>
          <cell r="Y174">
            <v>9.6000000000000002E-5</v>
          </cell>
          <cell r="Z174">
            <v>9.6000000000000002E-5</v>
          </cell>
          <cell r="AA174">
            <v>9.6000000000000002E-5</v>
          </cell>
          <cell r="AB174">
            <v>9.6000000000000002E-5</v>
          </cell>
          <cell r="AC174">
            <v>9.6000000000000002E-5</v>
          </cell>
          <cell r="AD174">
            <v>9.6000000000000002E-5</v>
          </cell>
          <cell r="AE174">
            <v>9.6000000000000002E-5</v>
          </cell>
          <cell r="AF174">
            <v>9.6000000000000002E-5</v>
          </cell>
          <cell r="AG174">
            <v>9.6000000000000002E-5</v>
          </cell>
          <cell r="AH174">
            <v>9.6000000000000002E-5</v>
          </cell>
          <cell r="AI174">
            <v>9.6000000000000002E-5</v>
          </cell>
          <cell r="AJ174">
            <v>9.6000000000000002E-5</v>
          </cell>
          <cell r="AK174">
            <v>9.6000000000000002E-5</v>
          </cell>
          <cell r="AL174">
            <v>9.6000000000000002E-5</v>
          </cell>
          <cell r="AM174">
            <v>9.6000000000000002E-5</v>
          </cell>
          <cell r="AN174">
            <v>9.6000000000000002E-5</v>
          </cell>
          <cell r="AO174">
            <v>9.6000000000000002E-5</v>
          </cell>
          <cell r="AP174">
            <v>3.6299999999999999E-4</v>
          </cell>
          <cell r="AQ174">
            <v>3.6299999999999999E-4</v>
          </cell>
          <cell r="AR174">
            <v>3.6299999999999999E-4</v>
          </cell>
          <cell r="AS174">
            <v>3.6299999999999999E-4</v>
          </cell>
          <cell r="AT174">
            <v>3.6299999999999999E-4</v>
          </cell>
          <cell r="AU174">
            <v>4.4499999999999997E-4</v>
          </cell>
          <cell r="AV174">
            <v>4.4499999999999997E-4</v>
          </cell>
          <cell r="AW174">
            <v>4.4499999999999997E-4</v>
          </cell>
          <cell r="AX174">
            <v>4.4499999999999997E-4</v>
          </cell>
          <cell r="AY174">
            <v>4.4499999999999997E-4</v>
          </cell>
          <cell r="AZ174">
            <v>4.7100000000000001E-4</v>
          </cell>
          <cell r="BA174">
            <v>4.7100000000000001E-4</v>
          </cell>
          <cell r="BB174">
            <v>4.7100000000000001E-4</v>
          </cell>
          <cell r="BC174">
            <v>4.7100000000000001E-4</v>
          </cell>
          <cell r="BD174">
            <v>4.7100000000000001E-4</v>
          </cell>
          <cell r="BE174">
            <v>4.7699999999999999E-4</v>
          </cell>
          <cell r="BF174">
            <v>4.7699999999999999E-4</v>
          </cell>
          <cell r="BG174">
            <v>4.7699999999999999E-4</v>
          </cell>
          <cell r="BH174">
            <v>4.7699999999999999E-4</v>
          </cell>
          <cell r="BI174">
            <v>4.7699999999999999E-4</v>
          </cell>
          <cell r="BJ174">
            <v>4.84E-4</v>
          </cell>
          <cell r="BK174">
            <v>4.84E-4</v>
          </cell>
          <cell r="BL174">
            <v>4.84E-4</v>
          </cell>
          <cell r="BM174">
            <v>4.84E-4</v>
          </cell>
          <cell r="BN174">
            <v>4.84E-4</v>
          </cell>
          <cell r="BO174">
            <v>4.7399999999999997E-4</v>
          </cell>
          <cell r="BP174">
            <v>4.7399999999999997E-4</v>
          </cell>
          <cell r="BQ174">
            <v>4.7399999999999997E-4</v>
          </cell>
          <cell r="BR174">
            <v>4.7399999999999997E-4</v>
          </cell>
          <cell r="BS174">
            <v>4.7399999999999997E-4</v>
          </cell>
          <cell r="BT174">
            <v>4.5100000000000001E-4</v>
          </cell>
          <cell r="BU174">
            <v>4.5100000000000001E-4</v>
          </cell>
          <cell r="BV174">
            <v>4.5100000000000001E-4</v>
          </cell>
          <cell r="BW174">
            <v>4.5100000000000001E-4</v>
          </cell>
          <cell r="BX174">
            <v>4.5100000000000001E-4</v>
          </cell>
          <cell r="BY174">
            <v>4.15E-4</v>
          </cell>
          <cell r="BZ174">
            <v>4.15E-4</v>
          </cell>
          <cell r="CA174">
            <v>4.15E-4</v>
          </cell>
          <cell r="CB174">
            <v>4.15E-4</v>
          </cell>
          <cell r="CC174">
            <v>4.15E-4</v>
          </cell>
          <cell r="CD174">
            <v>4.15E-4</v>
          </cell>
          <cell r="CE174">
            <v>4.15E-4</v>
          </cell>
          <cell r="CF174">
            <v>4.15E-4</v>
          </cell>
          <cell r="CG174">
            <v>4.15E-4</v>
          </cell>
          <cell r="CH174">
            <v>4.15E-4</v>
          </cell>
          <cell r="CI174">
            <v>4.15E-4</v>
          </cell>
          <cell r="CJ174">
            <v>4.15E-4</v>
          </cell>
          <cell r="CK174">
            <v>4.15E-4</v>
          </cell>
          <cell r="CL174">
            <v>4.15E-4</v>
          </cell>
          <cell r="CM174">
            <v>4.15E-4</v>
          </cell>
          <cell r="CN174">
            <v>4.15E-4</v>
          </cell>
          <cell r="CO174">
            <v>4.15E-4</v>
          </cell>
          <cell r="CP174">
            <v>4.15E-4</v>
          </cell>
          <cell r="CQ174">
            <v>4.15E-4</v>
          </cell>
          <cell r="CR174">
            <v>4.15E-4</v>
          </cell>
          <cell r="CS174">
            <v>4.15E-4</v>
          </cell>
          <cell r="CT174">
            <v>4.15E-4</v>
          </cell>
          <cell r="CU174">
            <v>4.15E-4</v>
          </cell>
          <cell r="CV174">
            <v>4.15E-4</v>
          </cell>
          <cell r="CW174">
            <v>4.15E-4</v>
          </cell>
        </row>
        <row r="175">
          <cell r="A175" t="str">
            <v>TIMOR0LESTE</v>
          </cell>
          <cell r="B175" t="e">
            <v>#VALUE!</v>
          </cell>
          <cell r="C175" t="e">
            <v>#VALUE!</v>
          </cell>
          <cell r="D175" t="e">
            <v>#VALUE!</v>
          </cell>
          <cell r="E175" t="e">
            <v>#VALUE!</v>
          </cell>
          <cell r="F175" t="e">
            <v>#VALUE!</v>
          </cell>
          <cell r="G175" t="e">
            <v>#VALUE!</v>
          </cell>
          <cell r="H175" t="e">
            <v>#VALUE!</v>
          </cell>
          <cell r="I175" t="e">
            <v>#VALUE!</v>
          </cell>
          <cell r="J175" t="e">
            <v>#VALUE!</v>
          </cell>
          <cell r="K175" t="e">
            <v>#VALUE!</v>
          </cell>
          <cell r="L175" t="e">
            <v>#VALUE!</v>
          </cell>
          <cell r="M175" t="e">
            <v>#VALUE!</v>
          </cell>
          <cell r="N175" t="e">
            <v>#VALUE!</v>
          </cell>
          <cell r="O175" t="e">
            <v>#VALUE!</v>
          </cell>
          <cell r="P175" t="e">
            <v>#VALUE!</v>
          </cell>
          <cell r="Q175">
            <v>4.6E-5</v>
          </cell>
          <cell r="R175">
            <v>4.6E-5</v>
          </cell>
          <cell r="S175">
            <v>4.6E-5</v>
          </cell>
          <cell r="T175">
            <v>4.6E-5</v>
          </cell>
          <cell r="U175">
            <v>4.6E-5</v>
          </cell>
          <cell r="V175">
            <v>4.6E-5</v>
          </cell>
          <cell r="W175">
            <v>4.6E-5</v>
          </cell>
          <cell r="X175">
            <v>4.6E-5</v>
          </cell>
          <cell r="Y175">
            <v>4.6E-5</v>
          </cell>
          <cell r="Z175">
            <v>4.6E-5</v>
          </cell>
          <cell r="AA175">
            <v>4.6E-5</v>
          </cell>
          <cell r="AB175">
            <v>4.6E-5</v>
          </cell>
          <cell r="AC175">
            <v>4.6E-5</v>
          </cell>
          <cell r="AD175">
            <v>4.6E-5</v>
          </cell>
          <cell r="AE175">
            <v>4.6E-5</v>
          </cell>
          <cell r="AF175">
            <v>4.6E-5</v>
          </cell>
          <cell r="AG175">
            <v>4.6E-5</v>
          </cell>
          <cell r="AH175">
            <v>4.6E-5</v>
          </cell>
          <cell r="AI175">
            <v>4.6E-5</v>
          </cell>
          <cell r="AJ175">
            <v>4.6E-5</v>
          </cell>
          <cell r="AK175">
            <v>4.6E-5</v>
          </cell>
          <cell r="AL175">
            <v>4.6E-5</v>
          </cell>
          <cell r="AM175">
            <v>4.6E-5</v>
          </cell>
          <cell r="AN175">
            <v>4.6E-5</v>
          </cell>
          <cell r="AO175">
            <v>4.6E-5</v>
          </cell>
          <cell r="AP175">
            <v>1.8200000000000001E-4</v>
          </cell>
          <cell r="AQ175">
            <v>1.8200000000000001E-4</v>
          </cell>
          <cell r="AR175">
            <v>1.8200000000000001E-4</v>
          </cell>
          <cell r="AS175">
            <v>1.8200000000000001E-4</v>
          </cell>
          <cell r="AT175">
            <v>1.8200000000000001E-4</v>
          </cell>
          <cell r="AU175">
            <v>3.5300000000000002E-4</v>
          </cell>
          <cell r="AV175">
            <v>3.5300000000000002E-4</v>
          </cell>
          <cell r="AW175">
            <v>3.5300000000000002E-4</v>
          </cell>
          <cell r="AX175">
            <v>3.5300000000000002E-4</v>
          </cell>
          <cell r="AY175">
            <v>3.5300000000000002E-4</v>
          </cell>
          <cell r="AZ175">
            <v>2.8600000000000001E-4</v>
          </cell>
          <cell r="BA175">
            <v>2.8600000000000001E-4</v>
          </cell>
          <cell r="BB175">
            <v>2.8600000000000001E-4</v>
          </cell>
          <cell r="BC175">
            <v>2.8600000000000001E-4</v>
          </cell>
          <cell r="BD175">
            <v>2.8600000000000001E-4</v>
          </cell>
          <cell r="BE175">
            <v>3.5799999999999997E-4</v>
          </cell>
          <cell r="BF175">
            <v>3.5799999999999997E-4</v>
          </cell>
          <cell r="BG175">
            <v>3.5799999999999997E-4</v>
          </cell>
          <cell r="BH175">
            <v>3.5799999999999997E-4</v>
          </cell>
          <cell r="BI175">
            <v>3.5799999999999997E-4</v>
          </cell>
          <cell r="BJ175">
            <v>2.63E-4</v>
          </cell>
          <cell r="BK175">
            <v>2.63E-4</v>
          </cell>
          <cell r="BL175">
            <v>2.63E-4</v>
          </cell>
          <cell r="BM175">
            <v>2.63E-4</v>
          </cell>
          <cell r="BN175">
            <v>2.63E-4</v>
          </cell>
          <cell r="BO175">
            <v>4.6500000000000003E-4</v>
          </cell>
          <cell r="BP175">
            <v>4.6500000000000003E-4</v>
          </cell>
          <cell r="BQ175">
            <v>4.6500000000000003E-4</v>
          </cell>
          <cell r="BR175">
            <v>4.6500000000000003E-4</v>
          </cell>
          <cell r="BS175">
            <v>4.6500000000000003E-4</v>
          </cell>
          <cell r="BT175">
            <v>5.3600000000000002E-4</v>
          </cell>
          <cell r="BU175">
            <v>5.3600000000000002E-4</v>
          </cell>
          <cell r="BV175">
            <v>5.3600000000000002E-4</v>
          </cell>
          <cell r="BW175">
            <v>5.3600000000000002E-4</v>
          </cell>
          <cell r="BX175">
            <v>5.3600000000000002E-4</v>
          </cell>
          <cell r="BY175">
            <v>1.0250000000000001E-3</v>
          </cell>
          <cell r="BZ175">
            <v>1.0250000000000001E-3</v>
          </cell>
          <cell r="CA175">
            <v>1.0250000000000001E-3</v>
          </cell>
          <cell r="CB175">
            <v>1.0250000000000001E-3</v>
          </cell>
          <cell r="CC175">
            <v>1.0250000000000001E-3</v>
          </cell>
          <cell r="CD175">
            <v>1.0250000000000001E-3</v>
          </cell>
          <cell r="CE175">
            <v>1.0250000000000001E-3</v>
          </cell>
          <cell r="CF175">
            <v>1.0250000000000001E-3</v>
          </cell>
          <cell r="CG175">
            <v>1.0250000000000001E-3</v>
          </cell>
          <cell r="CH175">
            <v>1.0250000000000001E-3</v>
          </cell>
          <cell r="CI175">
            <v>1.0250000000000001E-3</v>
          </cell>
          <cell r="CJ175">
            <v>1.0250000000000001E-3</v>
          </cell>
          <cell r="CK175">
            <v>1.0250000000000001E-3</v>
          </cell>
          <cell r="CL175">
            <v>1.0250000000000001E-3</v>
          </cell>
          <cell r="CM175">
            <v>1.0250000000000001E-3</v>
          </cell>
          <cell r="CN175">
            <v>1.0250000000000001E-3</v>
          </cell>
          <cell r="CO175">
            <v>1.0250000000000001E-3</v>
          </cell>
          <cell r="CP175">
            <v>1.0250000000000001E-3</v>
          </cell>
          <cell r="CQ175">
            <v>1.0250000000000001E-3</v>
          </cell>
          <cell r="CR175">
            <v>1.0250000000000001E-3</v>
          </cell>
          <cell r="CS175">
            <v>1.0250000000000001E-3</v>
          </cell>
          <cell r="CT175">
            <v>1.0250000000000001E-3</v>
          </cell>
          <cell r="CU175">
            <v>1.0250000000000001E-3</v>
          </cell>
          <cell r="CV175">
            <v>1.0250000000000001E-3</v>
          </cell>
          <cell r="CW175">
            <v>1.0250000000000001E-3</v>
          </cell>
        </row>
        <row r="176">
          <cell r="A176" t="str">
            <v>TOGO</v>
          </cell>
          <cell r="B176" t="e">
            <v>#VALUE!</v>
          </cell>
          <cell r="C176" t="e">
            <v>#VALUE!</v>
          </cell>
          <cell r="D176" t="e">
            <v>#VALUE!</v>
          </cell>
          <cell r="E176" t="e">
            <v>#VALUE!</v>
          </cell>
          <cell r="F176" t="e">
            <v>#VALUE!</v>
          </cell>
          <cell r="G176" t="e">
            <v>#VALUE!</v>
          </cell>
          <cell r="H176" t="e">
            <v>#VALUE!</v>
          </cell>
          <cell r="I176" t="e">
            <v>#VALUE!</v>
          </cell>
          <cell r="J176" t="e">
            <v>#VALUE!</v>
          </cell>
          <cell r="K176" t="e">
            <v>#VALUE!</v>
          </cell>
          <cell r="L176" t="e">
            <v>#VALUE!</v>
          </cell>
          <cell r="M176" t="e">
            <v>#VALUE!</v>
          </cell>
          <cell r="N176" t="e">
            <v>#VALUE!</v>
          </cell>
          <cell r="O176" t="e">
            <v>#VALUE!</v>
          </cell>
          <cell r="P176" t="e">
            <v>#VALUE!</v>
          </cell>
          <cell r="Q176">
            <v>5.5000000000000002E-5</v>
          </cell>
          <cell r="R176">
            <v>5.5000000000000002E-5</v>
          </cell>
          <cell r="S176">
            <v>5.5000000000000002E-5</v>
          </cell>
          <cell r="T176">
            <v>5.5000000000000002E-5</v>
          </cell>
          <cell r="U176">
            <v>5.5000000000000002E-5</v>
          </cell>
          <cell r="V176">
            <v>5.5000000000000002E-5</v>
          </cell>
          <cell r="W176">
            <v>5.5000000000000002E-5</v>
          </cell>
          <cell r="X176">
            <v>5.5000000000000002E-5</v>
          </cell>
          <cell r="Y176">
            <v>5.5000000000000002E-5</v>
          </cell>
          <cell r="Z176">
            <v>5.5000000000000002E-5</v>
          </cell>
          <cell r="AA176">
            <v>5.5000000000000002E-5</v>
          </cell>
          <cell r="AB176">
            <v>5.5000000000000002E-5</v>
          </cell>
          <cell r="AC176">
            <v>5.5000000000000002E-5</v>
          </cell>
          <cell r="AD176">
            <v>5.5000000000000002E-5</v>
          </cell>
          <cell r="AE176">
            <v>5.5000000000000002E-5</v>
          </cell>
          <cell r="AF176">
            <v>5.5000000000000002E-5</v>
          </cell>
          <cell r="AG176">
            <v>5.5000000000000002E-5</v>
          </cell>
          <cell r="AH176">
            <v>5.5000000000000002E-5</v>
          </cell>
          <cell r="AI176">
            <v>5.5000000000000002E-5</v>
          </cell>
          <cell r="AJ176">
            <v>5.5000000000000002E-5</v>
          </cell>
          <cell r="AK176">
            <v>5.5000000000000002E-5</v>
          </cell>
          <cell r="AL176">
            <v>5.5000000000000002E-5</v>
          </cell>
          <cell r="AM176">
            <v>5.5000000000000002E-5</v>
          </cell>
          <cell r="AN176">
            <v>5.5000000000000002E-5</v>
          </cell>
          <cell r="AO176">
            <v>5.5000000000000002E-5</v>
          </cell>
          <cell r="AP176">
            <v>3.0299999999999999E-4</v>
          </cell>
          <cell r="AQ176">
            <v>3.0299999999999999E-4</v>
          </cell>
          <cell r="AR176">
            <v>3.0299999999999999E-4</v>
          </cell>
          <cell r="AS176">
            <v>3.0299999999999999E-4</v>
          </cell>
          <cell r="AT176">
            <v>3.0299999999999999E-4</v>
          </cell>
          <cell r="AU176">
            <v>4.2499999999999998E-4</v>
          </cell>
          <cell r="AV176">
            <v>4.2499999999999998E-4</v>
          </cell>
          <cell r="AW176">
            <v>4.2499999999999998E-4</v>
          </cell>
          <cell r="AX176">
            <v>4.2499999999999998E-4</v>
          </cell>
          <cell r="AY176">
            <v>4.2499999999999998E-4</v>
          </cell>
          <cell r="AZ176">
            <v>5.4100000000000003E-4</v>
          </cell>
          <cell r="BA176">
            <v>5.4100000000000003E-4</v>
          </cell>
          <cell r="BB176">
            <v>5.4100000000000003E-4</v>
          </cell>
          <cell r="BC176">
            <v>5.4100000000000003E-4</v>
          </cell>
          <cell r="BD176">
            <v>5.4100000000000003E-4</v>
          </cell>
          <cell r="BE176">
            <v>6.4400000000000004E-4</v>
          </cell>
          <cell r="BF176">
            <v>6.4400000000000004E-4</v>
          </cell>
          <cell r="BG176">
            <v>6.4400000000000004E-4</v>
          </cell>
          <cell r="BH176">
            <v>6.4400000000000004E-4</v>
          </cell>
          <cell r="BI176">
            <v>6.4400000000000004E-4</v>
          </cell>
          <cell r="BJ176">
            <v>6.96E-4</v>
          </cell>
          <cell r="BK176">
            <v>6.96E-4</v>
          </cell>
          <cell r="BL176">
            <v>6.96E-4</v>
          </cell>
          <cell r="BM176">
            <v>6.96E-4</v>
          </cell>
          <cell r="BN176">
            <v>6.96E-4</v>
          </cell>
          <cell r="BO176">
            <v>8.2399999999999997E-4</v>
          </cell>
          <cell r="BP176">
            <v>8.2399999999999997E-4</v>
          </cell>
          <cell r="BQ176">
            <v>8.2399999999999997E-4</v>
          </cell>
          <cell r="BR176">
            <v>8.2399999999999997E-4</v>
          </cell>
          <cell r="BS176">
            <v>8.2399999999999997E-4</v>
          </cell>
          <cell r="BT176">
            <v>1.008E-3</v>
          </cell>
          <cell r="BU176">
            <v>1.008E-3</v>
          </cell>
          <cell r="BV176">
            <v>1.008E-3</v>
          </cell>
          <cell r="BW176">
            <v>1.008E-3</v>
          </cell>
          <cell r="BX176">
            <v>1.008E-3</v>
          </cell>
          <cell r="BY176">
            <v>1.2639999999999999E-3</v>
          </cell>
          <cell r="BZ176">
            <v>1.2639999999999999E-3</v>
          </cell>
          <cell r="CA176">
            <v>1.2639999999999999E-3</v>
          </cell>
          <cell r="CB176">
            <v>1.2639999999999999E-3</v>
          </cell>
          <cell r="CC176">
            <v>1.2639999999999999E-3</v>
          </cell>
          <cell r="CD176">
            <v>1.2639999999999999E-3</v>
          </cell>
          <cell r="CE176">
            <v>1.2639999999999999E-3</v>
          </cell>
          <cell r="CF176">
            <v>1.2639999999999999E-3</v>
          </cell>
          <cell r="CG176">
            <v>1.2639999999999999E-3</v>
          </cell>
          <cell r="CH176">
            <v>1.2639999999999999E-3</v>
          </cell>
          <cell r="CI176">
            <v>1.2639999999999999E-3</v>
          </cell>
          <cell r="CJ176">
            <v>1.2639999999999999E-3</v>
          </cell>
          <cell r="CK176">
            <v>1.2639999999999999E-3</v>
          </cell>
          <cell r="CL176">
            <v>1.2639999999999999E-3</v>
          </cell>
          <cell r="CM176">
            <v>1.2639999999999999E-3</v>
          </cell>
          <cell r="CN176">
            <v>1.2639999999999999E-3</v>
          </cell>
          <cell r="CO176">
            <v>1.2639999999999999E-3</v>
          </cell>
          <cell r="CP176">
            <v>1.2639999999999999E-3</v>
          </cell>
          <cell r="CQ176">
            <v>1.2639999999999999E-3</v>
          </cell>
          <cell r="CR176">
            <v>1.2639999999999999E-3</v>
          </cell>
          <cell r="CS176">
            <v>1.2639999999999999E-3</v>
          </cell>
          <cell r="CT176">
            <v>1.2639999999999999E-3</v>
          </cell>
          <cell r="CU176">
            <v>1.2639999999999999E-3</v>
          </cell>
          <cell r="CV176">
            <v>1.2639999999999999E-3</v>
          </cell>
          <cell r="CW176">
            <v>1.2639999999999999E-3</v>
          </cell>
        </row>
        <row r="177">
          <cell r="A177" t="str">
            <v>TONGA</v>
          </cell>
          <cell r="B177">
            <v>0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7.2000000000000002E-5</v>
          </cell>
          <cell r="R177">
            <v>7.2000000000000002E-5</v>
          </cell>
          <cell r="S177">
            <v>7.2000000000000002E-5</v>
          </cell>
          <cell r="T177">
            <v>7.2000000000000002E-5</v>
          </cell>
          <cell r="U177">
            <v>7.2000000000000002E-5</v>
          </cell>
          <cell r="V177">
            <v>7.2000000000000002E-5</v>
          </cell>
          <cell r="W177">
            <v>7.2000000000000002E-5</v>
          </cell>
          <cell r="X177">
            <v>7.2000000000000002E-5</v>
          </cell>
          <cell r="Y177">
            <v>7.2000000000000002E-5</v>
          </cell>
          <cell r="Z177">
            <v>7.2000000000000002E-5</v>
          </cell>
          <cell r="AA177">
            <v>7.2000000000000002E-5</v>
          </cell>
          <cell r="AB177">
            <v>7.2000000000000002E-5</v>
          </cell>
          <cell r="AC177">
            <v>7.2000000000000002E-5</v>
          </cell>
          <cell r="AD177">
            <v>7.2000000000000002E-5</v>
          </cell>
          <cell r="AE177">
            <v>7.2000000000000002E-5</v>
          </cell>
          <cell r="AF177">
            <v>7.2000000000000002E-5</v>
          </cell>
          <cell r="AG177">
            <v>7.2000000000000002E-5</v>
          </cell>
          <cell r="AH177">
            <v>7.2000000000000002E-5</v>
          </cell>
          <cell r="AI177">
            <v>7.2000000000000002E-5</v>
          </cell>
          <cell r="AJ177">
            <v>7.2000000000000002E-5</v>
          </cell>
          <cell r="AK177">
            <v>7.2000000000000002E-5</v>
          </cell>
          <cell r="AL177">
            <v>7.2000000000000002E-5</v>
          </cell>
          <cell r="AM177">
            <v>7.2000000000000002E-5</v>
          </cell>
          <cell r="AN177">
            <v>7.2000000000000002E-5</v>
          </cell>
          <cell r="AO177">
            <v>7.2000000000000002E-5</v>
          </cell>
          <cell r="AP177">
            <v>1.9000000000000001E-4</v>
          </cell>
          <cell r="AQ177">
            <v>1.9000000000000001E-4</v>
          </cell>
          <cell r="AR177">
            <v>1.9000000000000001E-4</v>
          </cell>
          <cell r="AS177">
            <v>1.9000000000000001E-4</v>
          </cell>
          <cell r="AT177">
            <v>1.9000000000000001E-4</v>
          </cell>
          <cell r="AU177">
            <v>2.02E-4</v>
          </cell>
          <cell r="AV177">
            <v>2.02E-4</v>
          </cell>
          <cell r="AW177">
            <v>2.02E-4</v>
          </cell>
          <cell r="AX177">
            <v>2.02E-4</v>
          </cell>
          <cell r="AY177">
            <v>2.02E-4</v>
          </cell>
          <cell r="AZ177">
            <v>2.0100000000000001E-4</v>
          </cell>
          <cell r="BA177">
            <v>2.0100000000000001E-4</v>
          </cell>
          <cell r="BB177">
            <v>2.0100000000000001E-4</v>
          </cell>
          <cell r="BC177">
            <v>2.0100000000000001E-4</v>
          </cell>
          <cell r="BD177">
            <v>2.0100000000000001E-4</v>
          </cell>
          <cell r="BE177">
            <v>1.8200000000000001E-4</v>
          </cell>
          <cell r="BF177">
            <v>1.8200000000000001E-4</v>
          </cell>
          <cell r="BG177">
            <v>1.8200000000000001E-4</v>
          </cell>
          <cell r="BH177">
            <v>1.8200000000000001E-4</v>
          </cell>
          <cell r="BI177">
            <v>1.8200000000000001E-4</v>
          </cell>
          <cell r="BJ177">
            <v>1.6000000000000001E-4</v>
          </cell>
          <cell r="BK177">
            <v>1.6000000000000001E-4</v>
          </cell>
          <cell r="BL177">
            <v>1.6000000000000001E-4</v>
          </cell>
          <cell r="BM177">
            <v>1.6000000000000001E-4</v>
          </cell>
          <cell r="BN177">
            <v>1.6000000000000001E-4</v>
          </cell>
          <cell r="BO177">
            <v>1.5100000000000001E-4</v>
          </cell>
          <cell r="BP177">
            <v>1.5100000000000001E-4</v>
          </cell>
          <cell r="BQ177">
            <v>1.5100000000000001E-4</v>
          </cell>
          <cell r="BR177">
            <v>1.5100000000000001E-4</v>
          </cell>
          <cell r="BS177">
            <v>1.5100000000000001E-4</v>
          </cell>
          <cell r="BT177">
            <v>1.45E-4</v>
          </cell>
          <cell r="BU177">
            <v>1.45E-4</v>
          </cell>
          <cell r="BV177">
            <v>1.45E-4</v>
          </cell>
          <cell r="BW177">
            <v>1.45E-4</v>
          </cell>
          <cell r="BX177">
            <v>1.45E-4</v>
          </cell>
          <cell r="BY177">
            <v>1.5300000000000001E-4</v>
          </cell>
          <cell r="BZ177">
            <v>1.5300000000000001E-4</v>
          </cell>
          <cell r="CA177">
            <v>1.5300000000000001E-4</v>
          </cell>
          <cell r="CB177">
            <v>1.5300000000000001E-4</v>
          </cell>
          <cell r="CC177">
            <v>1.5300000000000001E-4</v>
          </cell>
          <cell r="CD177">
            <v>1.5300000000000001E-4</v>
          </cell>
          <cell r="CE177">
            <v>1.5300000000000001E-4</v>
          </cell>
          <cell r="CF177">
            <v>1.5300000000000001E-4</v>
          </cell>
          <cell r="CG177">
            <v>1.5300000000000001E-4</v>
          </cell>
          <cell r="CH177">
            <v>1.5300000000000001E-4</v>
          </cell>
          <cell r="CI177">
            <v>1.5300000000000001E-4</v>
          </cell>
          <cell r="CJ177">
            <v>1.5300000000000001E-4</v>
          </cell>
          <cell r="CK177">
            <v>1.5300000000000001E-4</v>
          </cell>
          <cell r="CL177">
            <v>1.5300000000000001E-4</v>
          </cell>
          <cell r="CM177">
            <v>1.5300000000000001E-4</v>
          </cell>
          <cell r="CN177">
            <v>1.5300000000000001E-4</v>
          </cell>
          <cell r="CO177">
            <v>1.5300000000000001E-4</v>
          </cell>
          <cell r="CP177">
            <v>1.5300000000000001E-4</v>
          </cell>
          <cell r="CQ177">
            <v>1.5300000000000001E-4</v>
          </cell>
          <cell r="CR177">
            <v>1.5300000000000001E-4</v>
          </cell>
          <cell r="CS177">
            <v>1.5300000000000001E-4</v>
          </cell>
          <cell r="CT177">
            <v>1.5300000000000001E-4</v>
          </cell>
          <cell r="CU177">
            <v>1.5300000000000001E-4</v>
          </cell>
          <cell r="CV177">
            <v>1.5300000000000001E-4</v>
          </cell>
          <cell r="CW177">
            <v>1.5300000000000001E-4</v>
          </cell>
        </row>
        <row r="178">
          <cell r="A178" t="str">
            <v>TRINIDAD AND TOBAGO</v>
          </cell>
          <cell r="B178" t="e">
            <v>#VALUE!</v>
          </cell>
          <cell r="C178" t="e">
            <v>#VALUE!</v>
          </cell>
          <cell r="D178" t="e">
            <v>#VALUE!</v>
          </cell>
          <cell r="E178" t="e">
            <v>#VALUE!</v>
          </cell>
          <cell r="F178" t="e">
            <v>#VALUE!</v>
          </cell>
          <cell r="G178" t="e">
            <v>#VALUE!</v>
          </cell>
          <cell r="H178" t="e">
            <v>#VALUE!</v>
          </cell>
          <cell r="I178" t="e">
            <v>#VALUE!</v>
          </cell>
          <cell r="J178" t="e">
            <v>#VALUE!</v>
          </cell>
          <cell r="K178" t="e">
            <v>#VALUE!</v>
          </cell>
          <cell r="L178" t="e">
            <v>#VALUE!</v>
          </cell>
          <cell r="M178" t="e">
            <v>#VALUE!</v>
          </cell>
          <cell r="N178" t="e">
            <v>#VALUE!</v>
          </cell>
          <cell r="O178" t="e">
            <v>#VALUE!</v>
          </cell>
          <cell r="P178" t="e">
            <v>#VALUE!</v>
          </cell>
          <cell r="Q178">
            <v>1.18E-4</v>
          </cell>
          <cell r="R178">
            <v>1.18E-4</v>
          </cell>
          <cell r="S178">
            <v>1.18E-4</v>
          </cell>
          <cell r="T178">
            <v>1.18E-4</v>
          </cell>
          <cell r="U178">
            <v>1.18E-4</v>
          </cell>
          <cell r="V178">
            <v>1.18E-4</v>
          </cell>
          <cell r="W178">
            <v>1.18E-4</v>
          </cell>
          <cell r="X178">
            <v>1.18E-4</v>
          </cell>
          <cell r="Y178">
            <v>1.18E-4</v>
          </cell>
          <cell r="Z178">
            <v>1.18E-4</v>
          </cell>
          <cell r="AA178">
            <v>1.18E-4</v>
          </cell>
          <cell r="AB178">
            <v>1.18E-4</v>
          </cell>
          <cell r="AC178">
            <v>1.18E-4</v>
          </cell>
          <cell r="AD178">
            <v>1.18E-4</v>
          </cell>
          <cell r="AE178">
            <v>1.18E-4</v>
          </cell>
          <cell r="AF178">
            <v>1.18E-4</v>
          </cell>
          <cell r="AG178">
            <v>1.18E-4</v>
          </cell>
          <cell r="AH178">
            <v>1.18E-4</v>
          </cell>
          <cell r="AI178">
            <v>1.18E-4</v>
          </cell>
          <cell r="AJ178">
            <v>1.18E-4</v>
          </cell>
          <cell r="AK178">
            <v>1.18E-4</v>
          </cell>
          <cell r="AL178">
            <v>1.18E-4</v>
          </cell>
          <cell r="AM178">
            <v>1.18E-4</v>
          </cell>
          <cell r="AN178">
            <v>1.18E-4</v>
          </cell>
          <cell r="AO178">
            <v>1.18E-4</v>
          </cell>
          <cell r="AP178">
            <v>4.46E-4</v>
          </cell>
          <cell r="AQ178">
            <v>4.46E-4</v>
          </cell>
          <cell r="AR178">
            <v>4.46E-4</v>
          </cell>
          <cell r="AS178">
            <v>4.46E-4</v>
          </cell>
          <cell r="AT178">
            <v>4.46E-4</v>
          </cell>
          <cell r="AU178">
            <v>4.8799999999999999E-4</v>
          </cell>
          <cell r="AV178">
            <v>4.8799999999999999E-4</v>
          </cell>
          <cell r="AW178">
            <v>4.8799999999999999E-4</v>
          </cell>
          <cell r="AX178">
            <v>4.8799999999999999E-4</v>
          </cell>
          <cell r="AY178">
            <v>4.8799999999999999E-4</v>
          </cell>
          <cell r="AZ178">
            <v>5.0299999999999997E-4</v>
          </cell>
          <cell r="BA178">
            <v>5.0299999999999997E-4</v>
          </cell>
          <cell r="BB178">
            <v>5.0299999999999997E-4</v>
          </cell>
          <cell r="BC178">
            <v>5.0299999999999997E-4</v>
          </cell>
          <cell r="BD178">
            <v>5.0299999999999997E-4</v>
          </cell>
          <cell r="BE178">
            <v>5.6700000000000001E-4</v>
          </cell>
          <cell r="BF178">
            <v>5.6700000000000001E-4</v>
          </cell>
          <cell r="BG178">
            <v>5.6700000000000001E-4</v>
          </cell>
          <cell r="BH178">
            <v>5.6700000000000001E-4</v>
          </cell>
          <cell r="BI178">
            <v>5.6700000000000001E-4</v>
          </cell>
          <cell r="BJ178">
            <v>6.6100000000000002E-4</v>
          </cell>
          <cell r="BK178">
            <v>6.6100000000000002E-4</v>
          </cell>
          <cell r="BL178">
            <v>6.6100000000000002E-4</v>
          </cell>
          <cell r="BM178">
            <v>6.6100000000000002E-4</v>
          </cell>
          <cell r="BN178">
            <v>6.6100000000000002E-4</v>
          </cell>
          <cell r="BO178">
            <v>8.3100000000000003E-4</v>
          </cell>
          <cell r="BP178">
            <v>8.3100000000000003E-4</v>
          </cell>
          <cell r="BQ178">
            <v>8.3100000000000003E-4</v>
          </cell>
          <cell r="BR178">
            <v>8.3100000000000003E-4</v>
          </cell>
          <cell r="BS178">
            <v>8.3100000000000003E-4</v>
          </cell>
          <cell r="BT178">
            <v>1.003E-3</v>
          </cell>
          <cell r="BU178">
            <v>1.003E-3</v>
          </cell>
          <cell r="BV178">
            <v>1.003E-3</v>
          </cell>
          <cell r="BW178">
            <v>1.003E-3</v>
          </cell>
          <cell r="BX178">
            <v>1.003E-3</v>
          </cell>
          <cell r="BY178">
            <v>1.292E-3</v>
          </cell>
          <cell r="BZ178">
            <v>1.292E-3</v>
          </cell>
          <cell r="CA178">
            <v>1.292E-3</v>
          </cell>
          <cell r="CB178">
            <v>1.292E-3</v>
          </cell>
          <cell r="CC178">
            <v>1.292E-3</v>
          </cell>
          <cell r="CD178">
            <v>1.292E-3</v>
          </cell>
          <cell r="CE178">
            <v>1.292E-3</v>
          </cell>
          <cell r="CF178">
            <v>1.292E-3</v>
          </cell>
          <cell r="CG178">
            <v>1.292E-3</v>
          </cell>
          <cell r="CH178">
            <v>1.292E-3</v>
          </cell>
          <cell r="CI178">
            <v>1.292E-3</v>
          </cell>
          <cell r="CJ178">
            <v>1.292E-3</v>
          </cell>
          <cell r="CK178">
            <v>1.292E-3</v>
          </cell>
          <cell r="CL178">
            <v>1.292E-3</v>
          </cell>
          <cell r="CM178">
            <v>1.292E-3</v>
          </cell>
          <cell r="CN178">
            <v>1.292E-3</v>
          </cell>
          <cell r="CO178">
            <v>1.292E-3</v>
          </cell>
          <cell r="CP178">
            <v>1.292E-3</v>
          </cell>
          <cell r="CQ178">
            <v>1.292E-3</v>
          </cell>
          <cell r="CR178">
            <v>1.292E-3</v>
          </cell>
          <cell r="CS178">
            <v>1.292E-3</v>
          </cell>
          <cell r="CT178">
            <v>1.292E-3</v>
          </cell>
          <cell r="CU178">
            <v>1.292E-3</v>
          </cell>
          <cell r="CV178">
            <v>1.292E-3</v>
          </cell>
          <cell r="CW178">
            <v>1.292E-3</v>
          </cell>
        </row>
        <row r="179">
          <cell r="A179" t="str">
            <v>TUNISIA</v>
          </cell>
          <cell r="B179" t="e">
            <v>#VALUE!</v>
          </cell>
          <cell r="C179" t="e">
            <v>#VALUE!</v>
          </cell>
          <cell r="D179" t="e">
            <v>#VALUE!</v>
          </cell>
          <cell r="E179" t="e">
            <v>#VALUE!</v>
          </cell>
          <cell r="F179" t="e">
            <v>#VALUE!</v>
          </cell>
          <cell r="G179" t="e">
            <v>#VALUE!</v>
          </cell>
          <cell r="H179" t="e">
            <v>#VALUE!</v>
          </cell>
          <cell r="I179" t="e">
            <v>#VALUE!</v>
          </cell>
          <cell r="J179" t="e">
            <v>#VALUE!</v>
          </cell>
          <cell r="K179" t="e">
            <v>#VALUE!</v>
          </cell>
          <cell r="L179" t="e">
            <v>#VALUE!</v>
          </cell>
          <cell r="M179" t="e">
            <v>#VALUE!</v>
          </cell>
          <cell r="N179" t="e">
            <v>#VALUE!</v>
          </cell>
          <cell r="O179" t="e">
            <v>#VALUE!</v>
          </cell>
          <cell r="P179" t="e">
            <v>#VALUE!</v>
          </cell>
          <cell r="Q179">
            <v>1.0000000000000001E-5</v>
          </cell>
          <cell r="R179">
            <v>1.0000000000000001E-5</v>
          </cell>
          <cell r="S179">
            <v>1.0000000000000001E-5</v>
          </cell>
          <cell r="T179">
            <v>1.0000000000000001E-5</v>
          </cell>
          <cell r="U179">
            <v>1.0000000000000001E-5</v>
          </cell>
          <cell r="V179">
            <v>1.0000000000000001E-5</v>
          </cell>
          <cell r="W179">
            <v>1.0000000000000001E-5</v>
          </cell>
          <cell r="X179">
            <v>1.0000000000000001E-5</v>
          </cell>
          <cell r="Y179">
            <v>1.0000000000000001E-5</v>
          </cell>
          <cell r="Z179">
            <v>1.0000000000000001E-5</v>
          </cell>
          <cell r="AA179">
            <v>1.0000000000000001E-5</v>
          </cell>
          <cell r="AB179">
            <v>1.0000000000000001E-5</v>
          </cell>
          <cell r="AC179">
            <v>1.0000000000000001E-5</v>
          </cell>
          <cell r="AD179">
            <v>1.0000000000000001E-5</v>
          </cell>
          <cell r="AE179">
            <v>1.0000000000000001E-5</v>
          </cell>
          <cell r="AF179">
            <v>1.0000000000000001E-5</v>
          </cell>
          <cell r="AG179">
            <v>1.0000000000000001E-5</v>
          </cell>
          <cell r="AH179">
            <v>1.0000000000000001E-5</v>
          </cell>
          <cell r="AI179">
            <v>1.0000000000000001E-5</v>
          </cell>
          <cell r="AJ179">
            <v>1.0000000000000001E-5</v>
          </cell>
          <cell r="AK179">
            <v>1.0000000000000001E-5</v>
          </cell>
          <cell r="AL179">
            <v>1.0000000000000001E-5</v>
          </cell>
          <cell r="AM179">
            <v>1.0000000000000001E-5</v>
          </cell>
          <cell r="AN179">
            <v>1.0000000000000001E-5</v>
          </cell>
          <cell r="AO179">
            <v>1.0000000000000001E-5</v>
          </cell>
          <cell r="AP179">
            <v>5.8999999999999998E-5</v>
          </cell>
          <cell r="AQ179">
            <v>5.8999999999999998E-5</v>
          </cell>
          <cell r="AR179">
            <v>5.8999999999999998E-5</v>
          </cell>
          <cell r="AS179">
            <v>5.8999999999999998E-5</v>
          </cell>
          <cell r="AT179">
            <v>5.8999999999999998E-5</v>
          </cell>
          <cell r="AU179">
            <v>9.6000000000000002E-5</v>
          </cell>
          <cell r="AV179">
            <v>9.6000000000000002E-5</v>
          </cell>
          <cell r="AW179">
            <v>9.6000000000000002E-5</v>
          </cell>
          <cell r="AX179">
            <v>9.6000000000000002E-5</v>
          </cell>
          <cell r="AY179">
            <v>9.6000000000000002E-5</v>
          </cell>
          <cell r="AZ179">
            <v>1.3999999999999999E-4</v>
          </cell>
          <cell r="BA179">
            <v>1.3999999999999999E-4</v>
          </cell>
          <cell r="BB179">
            <v>1.3999999999999999E-4</v>
          </cell>
          <cell r="BC179">
            <v>1.3999999999999999E-4</v>
          </cell>
          <cell r="BD179">
            <v>1.3999999999999999E-4</v>
          </cell>
          <cell r="BE179">
            <v>1.7699999999999999E-4</v>
          </cell>
          <cell r="BF179">
            <v>1.7699999999999999E-4</v>
          </cell>
          <cell r="BG179">
            <v>1.7699999999999999E-4</v>
          </cell>
          <cell r="BH179">
            <v>1.7699999999999999E-4</v>
          </cell>
          <cell r="BI179">
            <v>1.7699999999999999E-4</v>
          </cell>
          <cell r="BJ179">
            <v>2.03E-4</v>
          </cell>
          <cell r="BK179">
            <v>2.03E-4</v>
          </cell>
          <cell r="BL179">
            <v>2.03E-4</v>
          </cell>
          <cell r="BM179">
            <v>2.03E-4</v>
          </cell>
          <cell r="BN179">
            <v>2.03E-4</v>
          </cell>
          <cell r="BO179">
            <v>2.0599999999999999E-4</v>
          </cell>
          <cell r="BP179">
            <v>2.0599999999999999E-4</v>
          </cell>
          <cell r="BQ179">
            <v>2.0599999999999999E-4</v>
          </cell>
          <cell r="BR179">
            <v>2.0599999999999999E-4</v>
          </cell>
          <cell r="BS179">
            <v>2.0599999999999999E-4</v>
          </cell>
          <cell r="BT179">
            <v>1.8000000000000001E-4</v>
          </cell>
          <cell r="BU179">
            <v>1.8000000000000001E-4</v>
          </cell>
          <cell r="BV179">
            <v>1.8000000000000001E-4</v>
          </cell>
          <cell r="BW179">
            <v>1.8000000000000001E-4</v>
          </cell>
          <cell r="BX179">
            <v>1.8000000000000001E-4</v>
          </cell>
          <cell r="BY179">
            <v>1.2999999999999999E-4</v>
          </cell>
          <cell r="BZ179">
            <v>1.2999999999999999E-4</v>
          </cell>
          <cell r="CA179">
            <v>1.2999999999999999E-4</v>
          </cell>
          <cell r="CB179">
            <v>1.2999999999999999E-4</v>
          </cell>
          <cell r="CC179">
            <v>1.2999999999999999E-4</v>
          </cell>
          <cell r="CD179">
            <v>1.2999999999999999E-4</v>
          </cell>
          <cell r="CE179">
            <v>1.2999999999999999E-4</v>
          </cell>
          <cell r="CF179">
            <v>1.2999999999999999E-4</v>
          </cell>
          <cell r="CG179">
            <v>1.2999999999999999E-4</v>
          </cell>
          <cell r="CH179">
            <v>1.2999999999999999E-4</v>
          </cell>
          <cell r="CI179">
            <v>1.2999999999999999E-4</v>
          </cell>
          <cell r="CJ179">
            <v>1.2999999999999999E-4</v>
          </cell>
          <cell r="CK179">
            <v>1.2999999999999999E-4</v>
          </cell>
          <cell r="CL179">
            <v>1.2999999999999999E-4</v>
          </cell>
          <cell r="CM179">
            <v>1.2999999999999999E-4</v>
          </cell>
          <cell r="CN179">
            <v>1.2999999999999999E-4</v>
          </cell>
          <cell r="CO179">
            <v>1.2999999999999999E-4</v>
          </cell>
          <cell r="CP179">
            <v>1.2999999999999999E-4</v>
          </cell>
          <cell r="CQ179">
            <v>1.2999999999999999E-4</v>
          </cell>
          <cell r="CR179">
            <v>1.2999999999999999E-4</v>
          </cell>
          <cell r="CS179">
            <v>1.2999999999999999E-4</v>
          </cell>
          <cell r="CT179">
            <v>1.2999999999999999E-4</v>
          </cell>
          <cell r="CU179">
            <v>1.2999999999999999E-4</v>
          </cell>
          <cell r="CV179">
            <v>1.2999999999999999E-4</v>
          </cell>
          <cell r="CW179">
            <v>1.2999999999999999E-4</v>
          </cell>
        </row>
        <row r="180">
          <cell r="A180" t="str">
            <v>TURKEY</v>
          </cell>
          <cell r="B180" t="e">
            <v>#VALUE!</v>
          </cell>
          <cell r="C180" t="e">
            <v>#VALUE!</v>
          </cell>
          <cell r="D180" t="e">
            <v>#VALUE!</v>
          </cell>
          <cell r="E180" t="e">
            <v>#VALUE!</v>
          </cell>
          <cell r="F180" t="e">
            <v>#VALUE!</v>
          </cell>
          <cell r="G180" t="e">
            <v>#VALUE!</v>
          </cell>
          <cell r="H180" t="e">
            <v>#VALUE!</v>
          </cell>
          <cell r="I180" t="e">
            <v>#VALUE!</v>
          </cell>
          <cell r="J180" t="e">
            <v>#VALUE!</v>
          </cell>
          <cell r="K180" t="e">
            <v>#VALUE!</v>
          </cell>
          <cell r="L180" t="e">
            <v>#VALUE!</v>
          </cell>
          <cell r="M180" t="e">
            <v>#VALUE!</v>
          </cell>
          <cell r="N180" t="e">
            <v>#VALUE!</v>
          </cell>
          <cell r="O180" t="e">
            <v>#VALUE!</v>
          </cell>
          <cell r="P180" t="e">
            <v>#VALUE!</v>
          </cell>
          <cell r="Q180">
            <v>2.0999999999999999E-5</v>
          </cell>
          <cell r="R180">
            <v>2.0999999999999999E-5</v>
          </cell>
          <cell r="S180">
            <v>2.0999999999999999E-5</v>
          </cell>
          <cell r="T180">
            <v>2.0999999999999999E-5</v>
          </cell>
          <cell r="U180">
            <v>2.0999999999999999E-5</v>
          </cell>
          <cell r="V180">
            <v>2.0999999999999999E-5</v>
          </cell>
          <cell r="W180">
            <v>2.0999999999999999E-5</v>
          </cell>
          <cell r="X180">
            <v>2.0999999999999999E-5</v>
          </cell>
          <cell r="Y180">
            <v>2.0999999999999999E-5</v>
          </cell>
          <cell r="Z180">
            <v>2.0999999999999999E-5</v>
          </cell>
          <cell r="AA180">
            <v>2.0999999999999999E-5</v>
          </cell>
          <cell r="AB180">
            <v>2.0999999999999999E-5</v>
          </cell>
          <cell r="AC180">
            <v>2.0999999999999999E-5</v>
          </cell>
          <cell r="AD180">
            <v>2.0999999999999999E-5</v>
          </cell>
          <cell r="AE180">
            <v>2.0999999999999999E-5</v>
          </cell>
          <cell r="AF180">
            <v>2.0999999999999999E-5</v>
          </cell>
          <cell r="AG180">
            <v>2.0999999999999999E-5</v>
          </cell>
          <cell r="AH180">
            <v>2.0999999999999999E-5</v>
          </cell>
          <cell r="AI180">
            <v>2.0999999999999999E-5</v>
          </cell>
          <cell r="AJ180">
            <v>2.0999999999999999E-5</v>
          </cell>
          <cell r="AK180">
            <v>2.0999999999999999E-5</v>
          </cell>
          <cell r="AL180">
            <v>2.0999999999999999E-5</v>
          </cell>
          <cell r="AM180">
            <v>2.0999999999999999E-5</v>
          </cell>
          <cell r="AN180">
            <v>2.0999999999999999E-5</v>
          </cell>
          <cell r="AO180">
            <v>2.0999999999999999E-5</v>
          </cell>
          <cell r="AP180">
            <v>8.3999999999999995E-5</v>
          </cell>
          <cell r="AQ180">
            <v>8.3999999999999995E-5</v>
          </cell>
          <cell r="AR180">
            <v>8.3999999999999995E-5</v>
          </cell>
          <cell r="AS180">
            <v>8.3999999999999995E-5</v>
          </cell>
          <cell r="AT180">
            <v>8.3999999999999995E-5</v>
          </cell>
          <cell r="AU180">
            <v>1.05E-4</v>
          </cell>
          <cell r="AV180">
            <v>1.05E-4</v>
          </cell>
          <cell r="AW180">
            <v>1.05E-4</v>
          </cell>
          <cell r="AX180">
            <v>1.05E-4</v>
          </cell>
          <cell r="AY180">
            <v>1.05E-4</v>
          </cell>
          <cell r="AZ180">
            <v>1.17E-4</v>
          </cell>
          <cell r="BA180">
            <v>1.17E-4</v>
          </cell>
          <cell r="BB180">
            <v>1.17E-4</v>
          </cell>
          <cell r="BC180">
            <v>1.17E-4</v>
          </cell>
          <cell r="BD180">
            <v>1.17E-4</v>
          </cell>
          <cell r="BE180">
            <v>1.2E-4</v>
          </cell>
          <cell r="BF180">
            <v>1.2E-4</v>
          </cell>
          <cell r="BG180">
            <v>1.2E-4</v>
          </cell>
          <cell r="BH180">
            <v>1.2E-4</v>
          </cell>
          <cell r="BI180">
            <v>1.2E-4</v>
          </cell>
          <cell r="BJ180">
            <v>1.22E-4</v>
          </cell>
          <cell r="BK180">
            <v>1.22E-4</v>
          </cell>
          <cell r="BL180">
            <v>1.22E-4</v>
          </cell>
          <cell r="BM180">
            <v>1.22E-4</v>
          </cell>
          <cell r="BN180">
            <v>1.22E-4</v>
          </cell>
          <cell r="BO180">
            <v>1.25E-4</v>
          </cell>
          <cell r="BP180">
            <v>1.25E-4</v>
          </cell>
          <cell r="BQ180">
            <v>1.25E-4</v>
          </cell>
          <cell r="BR180">
            <v>1.25E-4</v>
          </cell>
          <cell r="BS180">
            <v>1.25E-4</v>
          </cell>
          <cell r="BT180">
            <v>1.2400000000000001E-4</v>
          </cell>
          <cell r="BU180">
            <v>1.2400000000000001E-4</v>
          </cell>
          <cell r="BV180">
            <v>1.2400000000000001E-4</v>
          </cell>
          <cell r="BW180">
            <v>1.2400000000000001E-4</v>
          </cell>
          <cell r="BX180">
            <v>1.2400000000000001E-4</v>
          </cell>
          <cell r="BY180">
            <v>1.1900000000000001E-4</v>
          </cell>
          <cell r="BZ180">
            <v>1.1900000000000001E-4</v>
          </cell>
          <cell r="CA180">
            <v>1.1900000000000001E-4</v>
          </cell>
          <cell r="CB180">
            <v>1.1900000000000001E-4</v>
          </cell>
          <cell r="CC180">
            <v>1.1900000000000001E-4</v>
          </cell>
          <cell r="CD180">
            <v>1.1900000000000001E-4</v>
          </cell>
          <cell r="CE180">
            <v>1.1900000000000001E-4</v>
          </cell>
          <cell r="CF180">
            <v>1.1900000000000001E-4</v>
          </cell>
          <cell r="CG180">
            <v>1.1900000000000001E-4</v>
          </cell>
          <cell r="CH180">
            <v>1.1900000000000001E-4</v>
          </cell>
          <cell r="CI180">
            <v>1.1900000000000001E-4</v>
          </cell>
          <cell r="CJ180">
            <v>1.1900000000000001E-4</v>
          </cell>
          <cell r="CK180">
            <v>1.1900000000000001E-4</v>
          </cell>
          <cell r="CL180">
            <v>1.1900000000000001E-4</v>
          </cell>
          <cell r="CM180">
            <v>1.1900000000000001E-4</v>
          </cell>
          <cell r="CN180">
            <v>1.1900000000000001E-4</v>
          </cell>
          <cell r="CO180">
            <v>1.1900000000000001E-4</v>
          </cell>
          <cell r="CP180">
            <v>1.1900000000000001E-4</v>
          </cell>
          <cell r="CQ180">
            <v>1.1900000000000001E-4</v>
          </cell>
          <cell r="CR180">
            <v>1.1900000000000001E-4</v>
          </cell>
          <cell r="CS180">
            <v>1.1900000000000001E-4</v>
          </cell>
          <cell r="CT180">
            <v>1.1900000000000001E-4</v>
          </cell>
          <cell r="CU180">
            <v>1.1900000000000001E-4</v>
          </cell>
          <cell r="CV180">
            <v>1.1900000000000001E-4</v>
          </cell>
          <cell r="CW180">
            <v>1.1900000000000001E-4</v>
          </cell>
        </row>
        <row r="181">
          <cell r="A181" t="str">
            <v>TURKMENISTAN</v>
          </cell>
          <cell r="B181" t="e">
            <v>#VALUE!</v>
          </cell>
          <cell r="C181" t="e">
            <v>#VALUE!</v>
          </cell>
          <cell r="D181" t="e">
            <v>#VALUE!</v>
          </cell>
          <cell r="E181" t="e">
            <v>#VALUE!</v>
          </cell>
          <cell r="F181" t="e">
            <v>#VALUE!</v>
          </cell>
          <cell r="G181" t="e">
            <v>#VALUE!</v>
          </cell>
          <cell r="H181" t="e">
            <v>#VALUE!</v>
          </cell>
          <cell r="I181" t="e">
            <v>#VALUE!</v>
          </cell>
          <cell r="J181" t="e">
            <v>#VALUE!</v>
          </cell>
          <cell r="K181" t="e">
            <v>#VALUE!</v>
          </cell>
          <cell r="L181" t="e">
            <v>#VALUE!</v>
          </cell>
          <cell r="M181" t="e">
            <v>#VALUE!</v>
          </cell>
          <cell r="N181" t="e">
            <v>#VALUE!</v>
          </cell>
          <cell r="O181" t="e">
            <v>#VALUE!</v>
          </cell>
          <cell r="P181" t="e">
            <v>#VALUE!</v>
          </cell>
          <cell r="Q181">
            <v>8.5000000000000006E-5</v>
          </cell>
          <cell r="R181">
            <v>8.5000000000000006E-5</v>
          </cell>
          <cell r="S181">
            <v>8.5000000000000006E-5</v>
          </cell>
          <cell r="T181">
            <v>8.5000000000000006E-5</v>
          </cell>
          <cell r="U181">
            <v>8.5000000000000006E-5</v>
          </cell>
          <cell r="V181">
            <v>8.5000000000000006E-5</v>
          </cell>
          <cell r="W181">
            <v>8.5000000000000006E-5</v>
          </cell>
          <cell r="X181">
            <v>8.5000000000000006E-5</v>
          </cell>
          <cell r="Y181">
            <v>8.5000000000000006E-5</v>
          </cell>
          <cell r="Z181">
            <v>8.5000000000000006E-5</v>
          </cell>
          <cell r="AA181">
            <v>8.5000000000000006E-5</v>
          </cell>
          <cell r="AB181">
            <v>8.5000000000000006E-5</v>
          </cell>
          <cell r="AC181">
            <v>8.5000000000000006E-5</v>
          </cell>
          <cell r="AD181">
            <v>8.5000000000000006E-5</v>
          </cell>
          <cell r="AE181">
            <v>8.5000000000000006E-5</v>
          </cell>
          <cell r="AF181">
            <v>8.5000000000000006E-5</v>
          </cell>
          <cell r="AG181">
            <v>8.5000000000000006E-5</v>
          </cell>
          <cell r="AH181">
            <v>8.5000000000000006E-5</v>
          </cell>
          <cell r="AI181">
            <v>8.5000000000000006E-5</v>
          </cell>
          <cell r="AJ181">
            <v>8.5000000000000006E-5</v>
          </cell>
          <cell r="AK181">
            <v>8.5000000000000006E-5</v>
          </cell>
          <cell r="AL181">
            <v>8.5000000000000006E-5</v>
          </cell>
          <cell r="AM181">
            <v>8.5000000000000006E-5</v>
          </cell>
          <cell r="AN181">
            <v>8.5000000000000006E-5</v>
          </cell>
          <cell r="AO181">
            <v>8.5000000000000006E-5</v>
          </cell>
          <cell r="AP181">
            <v>2.4800000000000001E-4</v>
          </cell>
          <cell r="AQ181">
            <v>2.4800000000000001E-4</v>
          </cell>
          <cell r="AR181">
            <v>2.4800000000000001E-4</v>
          </cell>
          <cell r="AS181">
            <v>2.4800000000000001E-4</v>
          </cell>
          <cell r="AT181">
            <v>2.4800000000000001E-4</v>
          </cell>
          <cell r="AU181">
            <v>2.9799999999999998E-4</v>
          </cell>
          <cell r="AV181">
            <v>2.9799999999999998E-4</v>
          </cell>
          <cell r="AW181">
            <v>2.9799999999999998E-4</v>
          </cell>
          <cell r="AX181">
            <v>2.9799999999999998E-4</v>
          </cell>
          <cell r="AY181">
            <v>2.9799999999999998E-4</v>
          </cell>
          <cell r="AZ181">
            <v>3.2499999999999999E-4</v>
          </cell>
          <cell r="BA181">
            <v>3.2499999999999999E-4</v>
          </cell>
          <cell r="BB181">
            <v>3.2499999999999999E-4</v>
          </cell>
          <cell r="BC181">
            <v>3.2499999999999999E-4</v>
          </cell>
          <cell r="BD181">
            <v>3.2499999999999999E-4</v>
          </cell>
          <cell r="BE181">
            <v>3.4099999999999999E-4</v>
          </cell>
          <cell r="BF181">
            <v>3.4099999999999999E-4</v>
          </cell>
          <cell r="BG181">
            <v>3.4099999999999999E-4</v>
          </cell>
          <cell r="BH181">
            <v>3.4099999999999999E-4</v>
          </cell>
          <cell r="BI181">
            <v>3.4099999999999999E-4</v>
          </cell>
          <cell r="BJ181">
            <v>3.4600000000000001E-4</v>
          </cell>
          <cell r="BK181">
            <v>3.4600000000000001E-4</v>
          </cell>
          <cell r="BL181">
            <v>3.4600000000000001E-4</v>
          </cell>
          <cell r="BM181">
            <v>3.4600000000000001E-4</v>
          </cell>
          <cell r="BN181">
            <v>3.4600000000000001E-4</v>
          </cell>
          <cell r="BO181">
            <v>3.3799999999999998E-4</v>
          </cell>
          <cell r="BP181">
            <v>3.3799999999999998E-4</v>
          </cell>
          <cell r="BQ181">
            <v>3.3799999999999998E-4</v>
          </cell>
          <cell r="BR181">
            <v>3.3799999999999998E-4</v>
          </cell>
          <cell r="BS181">
            <v>3.3799999999999998E-4</v>
          </cell>
          <cell r="BT181">
            <v>3.2200000000000002E-4</v>
          </cell>
          <cell r="BU181">
            <v>3.2200000000000002E-4</v>
          </cell>
          <cell r="BV181">
            <v>3.2200000000000002E-4</v>
          </cell>
          <cell r="BW181">
            <v>3.2200000000000002E-4</v>
          </cell>
          <cell r="BX181">
            <v>3.2200000000000002E-4</v>
          </cell>
          <cell r="BY181">
            <v>3.2299999999999999E-4</v>
          </cell>
          <cell r="BZ181">
            <v>3.2299999999999999E-4</v>
          </cell>
          <cell r="CA181">
            <v>3.2299999999999999E-4</v>
          </cell>
          <cell r="CB181">
            <v>3.2299999999999999E-4</v>
          </cell>
          <cell r="CC181">
            <v>3.2299999999999999E-4</v>
          </cell>
          <cell r="CD181">
            <v>3.2299999999999999E-4</v>
          </cell>
          <cell r="CE181">
            <v>3.2299999999999999E-4</v>
          </cell>
          <cell r="CF181">
            <v>3.2299999999999999E-4</v>
          </cell>
          <cell r="CG181">
            <v>3.2299999999999999E-4</v>
          </cell>
          <cell r="CH181">
            <v>3.2299999999999999E-4</v>
          </cell>
          <cell r="CI181">
            <v>3.2299999999999999E-4</v>
          </cell>
          <cell r="CJ181">
            <v>3.2299999999999999E-4</v>
          </cell>
          <cell r="CK181">
            <v>3.2299999999999999E-4</v>
          </cell>
          <cell r="CL181">
            <v>3.2299999999999999E-4</v>
          </cell>
          <cell r="CM181">
            <v>3.2299999999999999E-4</v>
          </cell>
          <cell r="CN181">
            <v>3.2299999999999999E-4</v>
          </cell>
          <cell r="CO181">
            <v>3.2299999999999999E-4</v>
          </cell>
          <cell r="CP181">
            <v>3.2299999999999999E-4</v>
          </cell>
          <cell r="CQ181">
            <v>3.2299999999999999E-4</v>
          </cell>
          <cell r="CR181">
            <v>3.2299999999999999E-4</v>
          </cell>
          <cell r="CS181">
            <v>3.2299999999999999E-4</v>
          </cell>
          <cell r="CT181">
            <v>3.2299999999999999E-4</v>
          </cell>
          <cell r="CU181">
            <v>3.2299999999999999E-4</v>
          </cell>
          <cell r="CV181">
            <v>3.2299999999999999E-4</v>
          </cell>
          <cell r="CW181">
            <v>3.2299999999999999E-4</v>
          </cell>
        </row>
        <row r="182">
          <cell r="A182" t="str">
            <v>TUVALU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7.2000000000000002E-5</v>
          </cell>
          <cell r="R182">
            <v>7.2000000000000002E-5</v>
          </cell>
          <cell r="S182">
            <v>7.2000000000000002E-5</v>
          </cell>
          <cell r="T182">
            <v>7.2000000000000002E-5</v>
          </cell>
          <cell r="U182">
            <v>7.2000000000000002E-5</v>
          </cell>
          <cell r="V182">
            <v>7.2000000000000002E-5</v>
          </cell>
          <cell r="W182">
            <v>7.2000000000000002E-5</v>
          </cell>
          <cell r="X182">
            <v>7.2000000000000002E-5</v>
          </cell>
          <cell r="Y182">
            <v>7.2000000000000002E-5</v>
          </cell>
          <cell r="Z182">
            <v>7.2000000000000002E-5</v>
          </cell>
          <cell r="AA182">
            <v>7.2000000000000002E-5</v>
          </cell>
          <cell r="AB182">
            <v>7.2000000000000002E-5</v>
          </cell>
          <cell r="AC182">
            <v>7.2000000000000002E-5</v>
          </cell>
          <cell r="AD182">
            <v>7.2000000000000002E-5</v>
          </cell>
          <cell r="AE182">
            <v>7.2000000000000002E-5</v>
          </cell>
          <cell r="AF182">
            <v>7.2000000000000002E-5</v>
          </cell>
          <cell r="AG182">
            <v>7.2000000000000002E-5</v>
          </cell>
          <cell r="AH182">
            <v>7.2000000000000002E-5</v>
          </cell>
          <cell r="AI182">
            <v>7.2000000000000002E-5</v>
          </cell>
          <cell r="AJ182">
            <v>7.2000000000000002E-5</v>
          </cell>
          <cell r="AK182">
            <v>7.2000000000000002E-5</v>
          </cell>
          <cell r="AL182">
            <v>7.2000000000000002E-5</v>
          </cell>
          <cell r="AM182">
            <v>7.2000000000000002E-5</v>
          </cell>
          <cell r="AN182">
            <v>7.2000000000000002E-5</v>
          </cell>
          <cell r="AO182">
            <v>7.2000000000000002E-5</v>
          </cell>
          <cell r="AP182">
            <v>1.9000000000000001E-4</v>
          </cell>
          <cell r="AQ182">
            <v>1.9000000000000001E-4</v>
          </cell>
          <cell r="AR182">
            <v>1.9000000000000001E-4</v>
          </cell>
          <cell r="AS182">
            <v>1.9000000000000001E-4</v>
          </cell>
          <cell r="AT182">
            <v>1.9000000000000001E-4</v>
          </cell>
          <cell r="AU182">
            <v>2.02E-4</v>
          </cell>
          <cell r="AV182">
            <v>2.02E-4</v>
          </cell>
          <cell r="AW182">
            <v>2.02E-4</v>
          </cell>
          <cell r="AX182">
            <v>2.02E-4</v>
          </cell>
          <cell r="AY182">
            <v>2.02E-4</v>
          </cell>
          <cell r="AZ182">
            <v>2.0100000000000001E-4</v>
          </cell>
          <cell r="BA182">
            <v>2.0100000000000001E-4</v>
          </cell>
          <cell r="BB182">
            <v>2.0100000000000001E-4</v>
          </cell>
          <cell r="BC182">
            <v>2.0100000000000001E-4</v>
          </cell>
          <cell r="BD182">
            <v>2.0100000000000001E-4</v>
          </cell>
          <cell r="BE182">
            <v>1.8200000000000001E-4</v>
          </cell>
          <cell r="BF182">
            <v>1.8200000000000001E-4</v>
          </cell>
          <cell r="BG182">
            <v>1.8200000000000001E-4</v>
          </cell>
          <cell r="BH182">
            <v>1.8200000000000001E-4</v>
          </cell>
          <cell r="BI182">
            <v>1.8200000000000001E-4</v>
          </cell>
          <cell r="BJ182">
            <v>1.6000000000000001E-4</v>
          </cell>
          <cell r="BK182">
            <v>1.6000000000000001E-4</v>
          </cell>
          <cell r="BL182">
            <v>1.6000000000000001E-4</v>
          </cell>
          <cell r="BM182">
            <v>1.6000000000000001E-4</v>
          </cell>
          <cell r="BN182">
            <v>1.6000000000000001E-4</v>
          </cell>
          <cell r="BO182">
            <v>1.5100000000000001E-4</v>
          </cell>
          <cell r="BP182">
            <v>1.5100000000000001E-4</v>
          </cell>
          <cell r="BQ182">
            <v>1.5100000000000001E-4</v>
          </cell>
          <cell r="BR182">
            <v>1.5100000000000001E-4</v>
          </cell>
          <cell r="BS182">
            <v>1.5100000000000001E-4</v>
          </cell>
          <cell r="BT182">
            <v>1.45E-4</v>
          </cell>
          <cell r="BU182">
            <v>1.45E-4</v>
          </cell>
          <cell r="BV182">
            <v>1.45E-4</v>
          </cell>
          <cell r="BW182">
            <v>1.45E-4</v>
          </cell>
          <cell r="BX182">
            <v>1.45E-4</v>
          </cell>
          <cell r="BY182">
            <v>1.5300000000000001E-4</v>
          </cell>
          <cell r="BZ182">
            <v>1.5300000000000001E-4</v>
          </cell>
          <cell r="CA182">
            <v>1.5300000000000001E-4</v>
          </cell>
          <cell r="CB182">
            <v>1.5300000000000001E-4</v>
          </cell>
          <cell r="CC182">
            <v>1.5300000000000001E-4</v>
          </cell>
          <cell r="CD182">
            <v>1.5300000000000001E-4</v>
          </cell>
          <cell r="CE182">
            <v>1.5300000000000001E-4</v>
          </cell>
          <cell r="CF182">
            <v>1.5300000000000001E-4</v>
          </cell>
          <cell r="CG182">
            <v>1.5300000000000001E-4</v>
          </cell>
          <cell r="CH182">
            <v>1.5300000000000001E-4</v>
          </cell>
          <cell r="CI182">
            <v>1.5300000000000001E-4</v>
          </cell>
          <cell r="CJ182">
            <v>1.5300000000000001E-4</v>
          </cell>
          <cell r="CK182">
            <v>1.5300000000000001E-4</v>
          </cell>
          <cell r="CL182">
            <v>1.5300000000000001E-4</v>
          </cell>
          <cell r="CM182">
            <v>1.5300000000000001E-4</v>
          </cell>
          <cell r="CN182">
            <v>1.5300000000000001E-4</v>
          </cell>
          <cell r="CO182">
            <v>1.5300000000000001E-4</v>
          </cell>
          <cell r="CP182">
            <v>1.5300000000000001E-4</v>
          </cell>
          <cell r="CQ182">
            <v>1.5300000000000001E-4</v>
          </cell>
          <cell r="CR182">
            <v>1.5300000000000001E-4</v>
          </cell>
          <cell r="CS182">
            <v>1.5300000000000001E-4</v>
          </cell>
          <cell r="CT182">
            <v>1.5300000000000001E-4</v>
          </cell>
          <cell r="CU182">
            <v>1.5300000000000001E-4</v>
          </cell>
          <cell r="CV182">
            <v>1.5300000000000001E-4</v>
          </cell>
          <cell r="CW182">
            <v>1.5300000000000001E-4</v>
          </cell>
        </row>
        <row r="183">
          <cell r="A183" t="str">
            <v>UGANDA</v>
          </cell>
          <cell r="B183" t="e">
            <v>#VALUE!</v>
          </cell>
          <cell r="C183" t="e">
            <v>#VALUE!</v>
          </cell>
          <cell r="D183" t="e">
            <v>#VALUE!</v>
          </cell>
          <cell r="E183" t="e">
            <v>#VALUE!</v>
          </cell>
          <cell r="F183" t="e">
            <v>#VALUE!</v>
          </cell>
          <cell r="G183" t="e">
            <v>#VALUE!</v>
          </cell>
          <cell r="H183" t="e">
            <v>#VALUE!</v>
          </cell>
          <cell r="I183" t="e">
            <v>#VALUE!</v>
          </cell>
          <cell r="J183" t="e">
            <v>#VALUE!</v>
          </cell>
          <cell r="K183" t="e">
            <v>#VALUE!</v>
          </cell>
          <cell r="L183" t="e">
            <v>#VALUE!</v>
          </cell>
          <cell r="M183" t="e">
            <v>#VALUE!</v>
          </cell>
          <cell r="N183" t="e">
            <v>#VALUE!</v>
          </cell>
          <cell r="O183" t="e">
            <v>#VALUE!</v>
          </cell>
          <cell r="P183" t="e">
            <v>#VALUE!</v>
          </cell>
          <cell r="Q183">
            <v>1.3899999999999999E-4</v>
          </cell>
          <cell r="R183">
            <v>1.3899999999999999E-4</v>
          </cell>
          <cell r="S183">
            <v>1.3899999999999999E-4</v>
          </cell>
          <cell r="T183">
            <v>1.3899999999999999E-4</v>
          </cell>
          <cell r="U183">
            <v>1.3899999999999999E-4</v>
          </cell>
          <cell r="V183">
            <v>1.3899999999999999E-4</v>
          </cell>
          <cell r="W183">
            <v>1.3899999999999999E-4</v>
          </cell>
          <cell r="X183">
            <v>1.3899999999999999E-4</v>
          </cell>
          <cell r="Y183">
            <v>1.3899999999999999E-4</v>
          </cell>
          <cell r="Z183">
            <v>1.3899999999999999E-4</v>
          </cell>
          <cell r="AA183">
            <v>1.3899999999999999E-4</v>
          </cell>
          <cell r="AB183">
            <v>1.3899999999999999E-4</v>
          </cell>
          <cell r="AC183">
            <v>1.3899999999999999E-4</v>
          </cell>
          <cell r="AD183">
            <v>1.3899999999999999E-4</v>
          </cell>
          <cell r="AE183">
            <v>1.3899999999999999E-4</v>
          </cell>
          <cell r="AF183">
            <v>1.3899999999999999E-4</v>
          </cell>
          <cell r="AG183">
            <v>1.3899999999999999E-4</v>
          </cell>
          <cell r="AH183">
            <v>1.3899999999999999E-4</v>
          </cell>
          <cell r="AI183">
            <v>1.3899999999999999E-4</v>
          </cell>
          <cell r="AJ183">
            <v>1.3899999999999999E-4</v>
          </cell>
          <cell r="AK183">
            <v>1.3899999999999999E-4</v>
          </cell>
          <cell r="AL183">
            <v>1.3899999999999999E-4</v>
          </cell>
          <cell r="AM183">
            <v>1.3899999999999999E-4</v>
          </cell>
          <cell r="AN183">
            <v>1.3899999999999999E-4</v>
          </cell>
          <cell r="AO183">
            <v>1.3899999999999999E-4</v>
          </cell>
          <cell r="AP183">
            <v>8.7299999999999997E-4</v>
          </cell>
          <cell r="AQ183">
            <v>8.7299999999999997E-4</v>
          </cell>
          <cell r="AR183">
            <v>8.7299999999999997E-4</v>
          </cell>
          <cell r="AS183">
            <v>8.7299999999999997E-4</v>
          </cell>
          <cell r="AT183">
            <v>8.7299999999999997E-4</v>
          </cell>
          <cell r="AU183">
            <v>1.155E-3</v>
          </cell>
          <cell r="AV183">
            <v>1.155E-3</v>
          </cell>
          <cell r="AW183">
            <v>1.155E-3</v>
          </cell>
          <cell r="AX183">
            <v>1.155E-3</v>
          </cell>
          <cell r="AY183">
            <v>1.155E-3</v>
          </cell>
          <cell r="AZ183">
            <v>1.3259999999999999E-3</v>
          </cell>
          <cell r="BA183">
            <v>1.3259999999999999E-3</v>
          </cell>
          <cell r="BB183">
            <v>1.3259999999999999E-3</v>
          </cell>
          <cell r="BC183">
            <v>1.3259999999999999E-3</v>
          </cell>
          <cell r="BD183">
            <v>1.3259999999999999E-3</v>
          </cell>
          <cell r="BE183">
            <v>1.3910000000000001E-3</v>
          </cell>
          <cell r="BF183">
            <v>1.3910000000000001E-3</v>
          </cell>
          <cell r="BG183">
            <v>1.3910000000000001E-3</v>
          </cell>
          <cell r="BH183">
            <v>1.3910000000000001E-3</v>
          </cell>
          <cell r="BI183">
            <v>1.3910000000000001E-3</v>
          </cell>
          <cell r="BJ183">
            <v>1.42E-3</v>
          </cell>
          <cell r="BK183">
            <v>1.42E-3</v>
          </cell>
          <cell r="BL183">
            <v>1.42E-3</v>
          </cell>
          <cell r="BM183">
            <v>1.42E-3</v>
          </cell>
          <cell r="BN183">
            <v>1.42E-3</v>
          </cell>
          <cell r="BO183">
            <v>1.408E-3</v>
          </cell>
          <cell r="BP183">
            <v>1.408E-3</v>
          </cell>
          <cell r="BQ183">
            <v>1.408E-3</v>
          </cell>
          <cell r="BR183">
            <v>1.408E-3</v>
          </cell>
          <cell r="BS183">
            <v>1.408E-3</v>
          </cell>
          <cell r="BT183">
            <v>1.3190000000000001E-3</v>
          </cell>
          <cell r="BU183">
            <v>1.3190000000000001E-3</v>
          </cell>
          <cell r="BV183">
            <v>1.3190000000000001E-3</v>
          </cell>
          <cell r="BW183">
            <v>1.3190000000000001E-3</v>
          </cell>
          <cell r="BX183">
            <v>1.3190000000000001E-3</v>
          </cell>
          <cell r="BY183">
            <v>1.17E-3</v>
          </cell>
          <cell r="BZ183">
            <v>1.17E-3</v>
          </cell>
          <cell r="CA183">
            <v>1.17E-3</v>
          </cell>
          <cell r="CB183">
            <v>1.17E-3</v>
          </cell>
          <cell r="CC183">
            <v>1.17E-3</v>
          </cell>
          <cell r="CD183">
            <v>1.17E-3</v>
          </cell>
          <cell r="CE183">
            <v>1.17E-3</v>
          </cell>
          <cell r="CF183">
            <v>1.17E-3</v>
          </cell>
          <cell r="CG183">
            <v>1.17E-3</v>
          </cell>
          <cell r="CH183">
            <v>1.17E-3</v>
          </cell>
          <cell r="CI183">
            <v>1.17E-3</v>
          </cell>
          <cell r="CJ183">
            <v>1.17E-3</v>
          </cell>
          <cell r="CK183">
            <v>1.17E-3</v>
          </cell>
          <cell r="CL183">
            <v>1.17E-3</v>
          </cell>
          <cell r="CM183">
            <v>1.17E-3</v>
          </cell>
          <cell r="CN183">
            <v>1.17E-3</v>
          </cell>
          <cell r="CO183">
            <v>1.17E-3</v>
          </cell>
          <cell r="CP183">
            <v>1.17E-3</v>
          </cell>
          <cell r="CQ183">
            <v>1.17E-3</v>
          </cell>
          <cell r="CR183">
            <v>1.17E-3</v>
          </cell>
          <cell r="CS183">
            <v>1.17E-3</v>
          </cell>
          <cell r="CT183">
            <v>1.17E-3</v>
          </cell>
          <cell r="CU183">
            <v>1.17E-3</v>
          </cell>
          <cell r="CV183">
            <v>1.17E-3</v>
          </cell>
          <cell r="CW183">
            <v>1.17E-3</v>
          </cell>
        </row>
        <row r="184">
          <cell r="A184" t="str">
            <v>UKRAINE</v>
          </cell>
          <cell r="B184" t="e">
            <v>#VALUE!</v>
          </cell>
          <cell r="C184" t="e">
            <v>#VALUE!</v>
          </cell>
          <cell r="D184" t="e">
            <v>#VALUE!</v>
          </cell>
          <cell r="E184" t="e">
            <v>#VALUE!</v>
          </cell>
          <cell r="F184" t="e">
            <v>#VALUE!</v>
          </cell>
          <cell r="G184" t="e">
            <v>#VALUE!</v>
          </cell>
          <cell r="H184" t="e">
            <v>#VALUE!</v>
          </cell>
          <cell r="I184" t="e">
            <v>#VALUE!</v>
          </cell>
          <cell r="J184" t="e">
            <v>#VALUE!</v>
          </cell>
          <cell r="K184" t="e">
            <v>#VALUE!</v>
          </cell>
          <cell r="L184" t="e">
            <v>#VALUE!</v>
          </cell>
          <cell r="M184" t="e">
            <v>#VALUE!</v>
          </cell>
          <cell r="N184" t="e">
            <v>#VALUE!</v>
          </cell>
          <cell r="O184" t="e">
            <v>#VALUE!</v>
          </cell>
          <cell r="P184" t="e">
            <v>#VALUE!</v>
          </cell>
          <cell r="Q184">
            <v>1.63E-4</v>
          </cell>
          <cell r="R184">
            <v>1.63E-4</v>
          </cell>
          <cell r="S184">
            <v>1.63E-4</v>
          </cell>
          <cell r="T184">
            <v>1.63E-4</v>
          </cell>
          <cell r="U184">
            <v>1.63E-4</v>
          </cell>
          <cell r="V184">
            <v>1.63E-4</v>
          </cell>
          <cell r="W184">
            <v>1.63E-4</v>
          </cell>
          <cell r="X184">
            <v>1.63E-4</v>
          </cell>
          <cell r="Y184">
            <v>1.63E-4</v>
          </cell>
          <cell r="Z184">
            <v>1.63E-4</v>
          </cell>
          <cell r="AA184">
            <v>1.63E-4</v>
          </cell>
          <cell r="AB184">
            <v>1.63E-4</v>
          </cell>
          <cell r="AC184">
            <v>1.63E-4</v>
          </cell>
          <cell r="AD184">
            <v>1.63E-4</v>
          </cell>
          <cell r="AE184">
            <v>1.63E-4</v>
          </cell>
          <cell r="AF184">
            <v>1.63E-4</v>
          </cell>
          <cell r="AG184">
            <v>1.63E-4</v>
          </cell>
          <cell r="AH184">
            <v>1.63E-4</v>
          </cell>
          <cell r="AI184">
            <v>1.63E-4</v>
          </cell>
          <cell r="AJ184">
            <v>1.63E-4</v>
          </cell>
          <cell r="AK184">
            <v>1.63E-4</v>
          </cell>
          <cell r="AL184">
            <v>1.63E-4</v>
          </cell>
          <cell r="AM184">
            <v>1.63E-4</v>
          </cell>
          <cell r="AN184">
            <v>1.63E-4</v>
          </cell>
          <cell r="AO184">
            <v>1.63E-4</v>
          </cell>
          <cell r="AP184">
            <v>3.7800000000000003E-4</v>
          </cell>
          <cell r="AQ184">
            <v>3.7800000000000003E-4</v>
          </cell>
          <cell r="AR184">
            <v>3.7800000000000003E-4</v>
          </cell>
          <cell r="AS184">
            <v>3.7800000000000003E-4</v>
          </cell>
          <cell r="AT184">
            <v>3.7800000000000003E-4</v>
          </cell>
          <cell r="AU184">
            <v>3.9199999999999999E-4</v>
          </cell>
          <cell r="AV184">
            <v>3.9199999999999999E-4</v>
          </cell>
          <cell r="AW184">
            <v>3.9199999999999999E-4</v>
          </cell>
          <cell r="AX184">
            <v>3.9199999999999999E-4</v>
          </cell>
          <cell r="AY184">
            <v>3.9199999999999999E-4</v>
          </cell>
          <cell r="AZ184">
            <v>3.7800000000000003E-4</v>
          </cell>
          <cell r="BA184">
            <v>3.7800000000000003E-4</v>
          </cell>
          <cell r="BB184">
            <v>3.7800000000000003E-4</v>
          </cell>
          <cell r="BC184">
            <v>3.7800000000000003E-4</v>
          </cell>
          <cell r="BD184">
            <v>3.7800000000000003E-4</v>
          </cell>
          <cell r="BE184">
            <v>3.4499999999999998E-4</v>
          </cell>
          <cell r="BF184">
            <v>3.4499999999999998E-4</v>
          </cell>
          <cell r="BG184">
            <v>3.4499999999999998E-4</v>
          </cell>
          <cell r="BH184">
            <v>3.4499999999999998E-4</v>
          </cell>
          <cell r="BI184">
            <v>3.4499999999999998E-4</v>
          </cell>
          <cell r="BJ184">
            <v>3.0200000000000002E-4</v>
          </cell>
          <cell r="BK184">
            <v>3.0200000000000002E-4</v>
          </cell>
          <cell r="BL184">
            <v>3.0200000000000002E-4</v>
          </cell>
          <cell r="BM184">
            <v>3.0200000000000002E-4</v>
          </cell>
          <cell r="BN184">
            <v>3.0200000000000002E-4</v>
          </cell>
          <cell r="BO184">
            <v>2.6499999999999999E-4</v>
          </cell>
          <cell r="BP184">
            <v>2.6499999999999999E-4</v>
          </cell>
          <cell r="BQ184">
            <v>2.6499999999999999E-4</v>
          </cell>
          <cell r="BR184">
            <v>2.6499999999999999E-4</v>
          </cell>
          <cell r="BS184">
            <v>2.6499999999999999E-4</v>
          </cell>
          <cell r="BT184">
            <v>2.2499999999999999E-4</v>
          </cell>
          <cell r="BU184">
            <v>2.2499999999999999E-4</v>
          </cell>
          <cell r="BV184">
            <v>2.2499999999999999E-4</v>
          </cell>
          <cell r="BW184">
            <v>2.2499999999999999E-4</v>
          </cell>
          <cell r="BX184">
            <v>2.2499999999999999E-4</v>
          </cell>
          <cell r="BY184">
            <v>1.37E-4</v>
          </cell>
          <cell r="BZ184">
            <v>1.37E-4</v>
          </cell>
          <cell r="CA184">
            <v>1.37E-4</v>
          </cell>
          <cell r="CB184">
            <v>1.37E-4</v>
          </cell>
          <cell r="CC184">
            <v>1.37E-4</v>
          </cell>
          <cell r="CD184">
            <v>1.37E-4</v>
          </cell>
          <cell r="CE184">
            <v>1.37E-4</v>
          </cell>
          <cell r="CF184">
            <v>1.37E-4</v>
          </cell>
          <cell r="CG184">
            <v>1.37E-4</v>
          </cell>
          <cell r="CH184">
            <v>1.37E-4</v>
          </cell>
          <cell r="CI184">
            <v>1.37E-4</v>
          </cell>
          <cell r="CJ184">
            <v>1.37E-4</v>
          </cell>
          <cell r="CK184">
            <v>1.37E-4</v>
          </cell>
          <cell r="CL184">
            <v>1.37E-4</v>
          </cell>
          <cell r="CM184">
            <v>1.37E-4</v>
          </cell>
          <cell r="CN184">
            <v>1.37E-4</v>
          </cell>
          <cell r="CO184">
            <v>1.37E-4</v>
          </cell>
          <cell r="CP184">
            <v>1.37E-4</v>
          </cell>
          <cell r="CQ184">
            <v>1.37E-4</v>
          </cell>
          <cell r="CR184">
            <v>1.37E-4</v>
          </cell>
          <cell r="CS184">
            <v>1.37E-4</v>
          </cell>
          <cell r="CT184">
            <v>1.37E-4</v>
          </cell>
          <cell r="CU184">
            <v>1.37E-4</v>
          </cell>
          <cell r="CV184">
            <v>1.37E-4</v>
          </cell>
          <cell r="CW184">
            <v>1.37E-4</v>
          </cell>
        </row>
        <row r="185">
          <cell r="A185" t="str">
            <v>UNITED ARAB EMIRATES</v>
          </cell>
          <cell r="B185" t="e">
            <v>#VALUE!</v>
          </cell>
          <cell r="C185" t="e">
            <v>#VALUE!</v>
          </cell>
          <cell r="D185" t="e">
            <v>#VALUE!</v>
          </cell>
          <cell r="E185" t="e">
            <v>#VALUE!</v>
          </cell>
          <cell r="F185" t="e">
            <v>#VALUE!</v>
          </cell>
          <cell r="G185" t="e">
            <v>#VALUE!</v>
          </cell>
          <cell r="H185" t="e">
            <v>#VALUE!</v>
          </cell>
          <cell r="I185" t="e">
            <v>#VALUE!</v>
          </cell>
          <cell r="J185" t="e">
            <v>#VALUE!</v>
          </cell>
          <cell r="K185" t="e">
            <v>#VALUE!</v>
          </cell>
          <cell r="L185" t="e">
            <v>#VALUE!</v>
          </cell>
          <cell r="M185" t="e">
            <v>#VALUE!</v>
          </cell>
          <cell r="N185" t="e">
            <v>#VALUE!</v>
          </cell>
          <cell r="O185" t="e">
            <v>#VALUE!</v>
          </cell>
          <cell r="P185" t="e">
            <v>#VALUE!</v>
          </cell>
          <cell r="Q185">
            <v>1.5999999999999999E-5</v>
          </cell>
          <cell r="R185">
            <v>1.5999999999999999E-5</v>
          </cell>
          <cell r="S185">
            <v>1.5999999999999999E-5</v>
          </cell>
          <cell r="T185">
            <v>1.5999999999999999E-5</v>
          </cell>
          <cell r="U185">
            <v>1.5999999999999999E-5</v>
          </cell>
          <cell r="V185">
            <v>1.5999999999999999E-5</v>
          </cell>
          <cell r="W185">
            <v>1.5999999999999999E-5</v>
          </cell>
          <cell r="X185">
            <v>1.5999999999999999E-5</v>
          </cell>
          <cell r="Y185">
            <v>1.5999999999999999E-5</v>
          </cell>
          <cell r="Z185">
            <v>1.5999999999999999E-5</v>
          </cell>
          <cell r="AA185">
            <v>1.5999999999999999E-5</v>
          </cell>
          <cell r="AB185">
            <v>1.5999999999999999E-5</v>
          </cell>
          <cell r="AC185">
            <v>1.5999999999999999E-5</v>
          </cell>
          <cell r="AD185">
            <v>1.5999999999999999E-5</v>
          </cell>
          <cell r="AE185">
            <v>1.5999999999999999E-5</v>
          </cell>
          <cell r="AF185">
            <v>1.5999999999999999E-5</v>
          </cell>
          <cell r="AG185">
            <v>1.5999999999999999E-5</v>
          </cell>
          <cell r="AH185">
            <v>1.5999999999999999E-5</v>
          </cell>
          <cell r="AI185">
            <v>1.5999999999999999E-5</v>
          </cell>
          <cell r="AJ185">
            <v>1.5999999999999999E-5</v>
          </cell>
          <cell r="AK185">
            <v>1.5999999999999999E-5</v>
          </cell>
          <cell r="AL185">
            <v>1.5999999999999999E-5</v>
          </cell>
          <cell r="AM185">
            <v>1.5999999999999999E-5</v>
          </cell>
          <cell r="AN185">
            <v>1.5999999999999999E-5</v>
          </cell>
          <cell r="AO185">
            <v>1.5999999999999999E-5</v>
          </cell>
          <cell r="AP185">
            <v>9.5000000000000005E-5</v>
          </cell>
          <cell r="AQ185">
            <v>9.5000000000000005E-5</v>
          </cell>
          <cell r="AR185">
            <v>9.5000000000000005E-5</v>
          </cell>
          <cell r="AS185">
            <v>9.5000000000000005E-5</v>
          </cell>
          <cell r="AT185">
            <v>9.5000000000000005E-5</v>
          </cell>
          <cell r="AU185">
            <v>1.4300000000000001E-4</v>
          </cell>
          <cell r="AV185">
            <v>1.4300000000000001E-4</v>
          </cell>
          <cell r="AW185">
            <v>1.4300000000000001E-4</v>
          </cell>
          <cell r="AX185">
            <v>1.4300000000000001E-4</v>
          </cell>
          <cell r="AY185">
            <v>1.4300000000000001E-4</v>
          </cell>
          <cell r="AZ185">
            <v>1.73E-4</v>
          </cell>
          <cell r="BA185">
            <v>1.73E-4</v>
          </cell>
          <cell r="BB185">
            <v>1.73E-4</v>
          </cell>
          <cell r="BC185">
            <v>1.73E-4</v>
          </cell>
          <cell r="BD185">
            <v>1.73E-4</v>
          </cell>
          <cell r="BE185">
            <v>2.43E-4</v>
          </cell>
          <cell r="BF185">
            <v>2.43E-4</v>
          </cell>
          <cell r="BG185">
            <v>2.43E-4</v>
          </cell>
          <cell r="BH185">
            <v>2.43E-4</v>
          </cell>
          <cell r="BI185">
            <v>2.43E-4</v>
          </cell>
          <cell r="BJ185">
            <v>4.1599999999999997E-4</v>
          </cell>
          <cell r="BK185">
            <v>4.1599999999999997E-4</v>
          </cell>
          <cell r="BL185">
            <v>4.1599999999999997E-4</v>
          </cell>
          <cell r="BM185">
            <v>4.1599999999999997E-4</v>
          </cell>
          <cell r="BN185">
            <v>4.1599999999999997E-4</v>
          </cell>
          <cell r="BO185">
            <v>4.5100000000000001E-4</v>
          </cell>
          <cell r="BP185">
            <v>4.5100000000000001E-4</v>
          </cell>
          <cell r="BQ185">
            <v>4.5100000000000001E-4</v>
          </cell>
          <cell r="BR185">
            <v>4.5100000000000001E-4</v>
          </cell>
          <cell r="BS185">
            <v>4.5100000000000001E-4</v>
          </cell>
          <cell r="BT185">
            <v>7.2999999999999996E-4</v>
          </cell>
          <cell r="BU185">
            <v>7.2999999999999996E-4</v>
          </cell>
          <cell r="BV185">
            <v>7.2999999999999996E-4</v>
          </cell>
          <cell r="BW185">
            <v>7.2999999999999996E-4</v>
          </cell>
          <cell r="BX185">
            <v>7.2999999999999996E-4</v>
          </cell>
          <cell r="BY185">
            <v>5.7600000000000001E-4</v>
          </cell>
          <cell r="BZ185">
            <v>5.7600000000000001E-4</v>
          </cell>
          <cell r="CA185">
            <v>5.7600000000000001E-4</v>
          </cell>
          <cell r="CB185">
            <v>5.7600000000000001E-4</v>
          </cell>
          <cell r="CC185">
            <v>5.7600000000000001E-4</v>
          </cell>
          <cell r="CD185">
            <v>5.7600000000000001E-4</v>
          </cell>
          <cell r="CE185">
            <v>5.7600000000000001E-4</v>
          </cell>
          <cell r="CF185">
            <v>5.7600000000000001E-4</v>
          </cell>
          <cell r="CG185">
            <v>5.7600000000000001E-4</v>
          </cell>
          <cell r="CH185">
            <v>5.7600000000000001E-4</v>
          </cell>
          <cell r="CI185">
            <v>5.7600000000000001E-4</v>
          </cell>
          <cell r="CJ185">
            <v>5.7600000000000001E-4</v>
          </cell>
          <cell r="CK185">
            <v>5.7600000000000001E-4</v>
          </cell>
          <cell r="CL185">
            <v>5.7600000000000001E-4</v>
          </cell>
          <cell r="CM185">
            <v>5.7600000000000001E-4</v>
          </cell>
          <cell r="CN185">
            <v>5.7600000000000001E-4</v>
          </cell>
          <cell r="CO185">
            <v>5.7600000000000001E-4</v>
          </cell>
          <cell r="CP185">
            <v>5.7600000000000001E-4</v>
          </cell>
          <cell r="CQ185">
            <v>5.7600000000000001E-4</v>
          </cell>
          <cell r="CR185">
            <v>5.7600000000000001E-4</v>
          </cell>
          <cell r="CS185">
            <v>5.7600000000000001E-4</v>
          </cell>
          <cell r="CT185">
            <v>5.7600000000000001E-4</v>
          </cell>
          <cell r="CU185">
            <v>5.7600000000000001E-4</v>
          </cell>
          <cell r="CV185">
            <v>5.7600000000000001E-4</v>
          </cell>
          <cell r="CW185">
            <v>5.7600000000000001E-4</v>
          </cell>
        </row>
        <row r="186">
          <cell r="A186" t="str">
            <v>UNITED KINGDOM</v>
          </cell>
          <cell r="B186" t="e">
            <v>#VALUE!</v>
          </cell>
          <cell r="C186" t="e">
            <v>#VALUE!</v>
          </cell>
          <cell r="D186" t="e">
            <v>#VALUE!</v>
          </cell>
          <cell r="E186" t="e">
            <v>#VALUE!</v>
          </cell>
          <cell r="F186" t="e">
            <v>#VALUE!</v>
          </cell>
          <cell r="G186" t="e">
            <v>#VALUE!</v>
          </cell>
          <cell r="H186" t="e">
            <v>#VALUE!</v>
          </cell>
          <cell r="I186" t="e">
            <v>#VALUE!</v>
          </cell>
          <cell r="J186" t="e">
            <v>#VALUE!</v>
          </cell>
          <cell r="K186" t="e">
            <v>#VALUE!</v>
          </cell>
          <cell r="L186" t="e">
            <v>#VALUE!</v>
          </cell>
          <cell r="M186" t="e">
            <v>#VALUE!</v>
          </cell>
          <cell r="N186" t="e">
            <v>#VALUE!</v>
          </cell>
          <cell r="O186" t="e">
            <v>#VALUE!</v>
          </cell>
          <cell r="P186" t="e">
            <v>#VALUE!</v>
          </cell>
          <cell r="Q186">
            <v>1.06E-4</v>
          </cell>
          <cell r="R186">
            <v>1.06E-4</v>
          </cell>
          <cell r="S186">
            <v>1.06E-4</v>
          </cell>
          <cell r="T186">
            <v>1.06E-4</v>
          </cell>
          <cell r="U186">
            <v>1.06E-4</v>
          </cell>
          <cell r="V186">
            <v>1.06E-4</v>
          </cell>
          <cell r="W186">
            <v>1.06E-4</v>
          </cell>
          <cell r="X186">
            <v>1.06E-4</v>
          </cell>
          <cell r="Y186">
            <v>1.06E-4</v>
          </cell>
          <cell r="Z186">
            <v>1.06E-4</v>
          </cell>
          <cell r="AA186">
            <v>1.06E-4</v>
          </cell>
          <cell r="AB186">
            <v>1.06E-4</v>
          </cell>
          <cell r="AC186">
            <v>1.06E-4</v>
          </cell>
          <cell r="AD186">
            <v>1.06E-4</v>
          </cell>
          <cell r="AE186">
            <v>1.06E-4</v>
          </cell>
          <cell r="AF186">
            <v>1.06E-4</v>
          </cell>
          <cell r="AG186">
            <v>1.06E-4</v>
          </cell>
          <cell r="AH186">
            <v>1.06E-4</v>
          </cell>
          <cell r="AI186">
            <v>1.06E-4</v>
          </cell>
          <cell r="AJ186">
            <v>1.06E-4</v>
          </cell>
          <cell r="AK186">
            <v>1.06E-4</v>
          </cell>
          <cell r="AL186">
            <v>1.06E-4</v>
          </cell>
          <cell r="AM186">
            <v>1.06E-4</v>
          </cell>
          <cell r="AN186">
            <v>1.06E-4</v>
          </cell>
          <cell r="AO186">
            <v>1.06E-4</v>
          </cell>
          <cell r="AP186">
            <v>1.5300000000000001E-4</v>
          </cell>
          <cell r="AQ186">
            <v>1.5300000000000001E-4</v>
          </cell>
          <cell r="AR186">
            <v>1.5300000000000001E-4</v>
          </cell>
          <cell r="AS186">
            <v>1.5300000000000001E-4</v>
          </cell>
          <cell r="AT186">
            <v>1.5300000000000001E-4</v>
          </cell>
          <cell r="AU186">
            <v>1.2E-4</v>
          </cell>
          <cell r="AV186">
            <v>1.2E-4</v>
          </cell>
          <cell r="AW186">
            <v>1.2E-4</v>
          </cell>
          <cell r="AX186">
            <v>1.2E-4</v>
          </cell>
          <cell r="AY186">
            <v>1.2E-4</v>
          </cell>
          <cell r="AZ186">
            <v>8.6000000000000003E-5</v>
          </cell>
          <cell r="BA186">
            <v>8.6000000000000003E-5</v>
          </cell>
          <cell r="BB186">
            <v>8.6000000000000003E-5</v>
          </cell>
          <cell r="BC186">
            <v>8.6000000000000003E-5</v>
          </cell>
          <cell r="BD186">
            <v>8.6000000000000003E-5</v>
          </cell>
          <cell r="BE186">
            <v>7.6000000000000004E-5</v>
          </cell>
          <cell r="BF186">
            <v>7.6000000000000004E-5</v>
          </cell>
          <cell r="BG186">
            <v>7.6000000000000004E-5</v>
          </cell>
          <cell r="BH186">
            <v>7.6000000000000004E-5</v>
          </cell>
          <cell r="BI186">
            <v>7.6000000000000004E-5</v>
          </cell>
          <cell r="BJ186">
            <v>7.2999999999999999E-5</v>
          </cell>
          <cell r="BK186">
            <v>7.2999999999999999E-5</v>
          </cell>
          <cell r="BL186">
            <v>7.2999999999999999E-5</v>
          </cell>
          <cell r="BM186">
            <v>7.2999999999999999E-5</v>
          </cell>
          <cell r="BN186">
            <v>7.2999999999999999E-5</v>
          </cell>
          <cell r="BO186">
            <v>7.3999999999999996E-5</v>
          </cell>
          <cell r="BP186">
            <v>7.3999999999999996E-5</v>
          </cell>
          <cell r="BQ186">
            <v>7.3999999999999996E-5</v>
          </cell>
          <cell r="BR186">
            <v>7.3999999999999996E-5</v>
          </cell>
          <cell r="BS186">
            <v>7.3999999999999996E-5</v>
          </cell>
          <cell r="BT186">
            <v>7.7000000000000001E-5</v>
          </cell>
          <cell r="BU186">
            <v>7.7000000000000001E-5</v>
          </cell>
          <cell r="BV186">
            <v>7.7000000000000001E-5</v>
          </cell>
          <cell r="BW186">
            <v>7.7000000000000001E-5</v>
          </cell>
          <cell r="BX186">
            <v>7.7000000000000001E-5</v>
          </cell>
          <cell r="BY186">
            <v>9.2999999999999997E-5</v>
          </cell>
          <cell r="BZ186">
            <v>9.2999999999999997E-5</v>
          </cell>
          <cell r="CA186">
            <v>9.2999999999999997E-5</v>
          </cell>
          <cell r="CB186">
            <v>9.2999999999999997E-5</v>
          </cell>
          <cell r="CC186">
            <v>9.2999999999999997E-5</v>
          </cell>
          <cell r="CD186">
            <v>9.2999999999999997E-5</v>
          </cell>
          <cell r="CE186">
            <v>9.2999999999999997E-5</v>
          </cell>
          <cell r="CF186">
            <v>9.2999999999999997E-5</v>
          </cell>
          <cell r="CG186">
            <v>9.2999999999999997E-5</v>
          </cell>
          <cell r="CH186">
            <v>9.2999999999999997E-5</v>
          </cell>
          <cell r="CI186">
            <v>9.2999999999999997E-5</v>
          </cell>
          <cell r="CJ186">
            <v>9.2999999999999997E-5</v>
          </cell>
          <cell r="CK186">
            <v>9.2999999999999997E-5</v>
          </cell>
          <cell r="CL186">
            <v>9.2999999999999997E-5</v>
          </cell>
          <cell r="CM186">
            <v>9.2999999999999997E-5</v>
          </cell>
          <cell r="CN186">
            <v>9.2999999999999997E-5</v>
          </cell>
          <cell r="CO186">
            <v>9.2999999999999997E-5</v>
          </cell>
          <cell r="CP186">
            <v>9.2999999999999997E-5</v>
          </cell>
          <cell r="CQ186">
            <v>9.2999999999999997E-5</v>
          </cell>
          <cell r="CR186">
            <v>9.2999999999999997E-5</v>
          </cell>
          <cell r="CS186">
            <v>9.2999999999999997E-5</v>
          </cell>
          <cell r="CT186">
            <v>9.2999999999999997E-5</v>
          </cell>
          <cell r="CU186">
            <v>9.2999999999999997E-5</v>
          </cell>
          <cell r="CV186">
            <v>9.2999999999999997E-5</v>
          </cell>
          <cell r="CW186">
            <v>9.2999999999999997E-5</v>
          </cell>
        </row>
        <row r="187">
          <cell r="A187" t="str">
            <v>UNITED STATES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6.7000000000000002E-5</v>
          </cell>
          <cell r="R187">
            <v>6.7000000000000002E-5</v>
          </cell>
          <cell r="S187">
            <v>6.7000000000000002E-5</v>
          </cell>
          <cell r="T187">
            <v>6.7000000000000002E-5</v>
          </cell>
          <cell r="U187">
            <v>6.7000000000000002E-5</v>
          </cell>
          <cell r="V187">
            <v>6.7000000000000002E-5</v>
          </cell>
          <cell r="W187">
            <v>6.7000000000000002E-5</v>
          </cell>
          <cell r="X187">
            <v>6.7000000000000002E-5</v>
          </cell>
          <cell r="Y187">
            <v>6.7000000000000002E-5</v>
          </cell>
          <cell r="Z187">
            <v>6.7000000000000002E-5</v>
          </cell>
          <cell r="AA187">
            <v>6.7000000000000002E-5</v>
          </cell>
          <cell r="AB187">
            <v>6.7000000000000002E-5</v>
          </cell>
          <cell r="AC187">
            <v>6.7000000000000002E-5</v>
          </cell>
          <cell r="AD187">
            <v>6.7000000000000002E-5</v>
          </cell>
          <cell r="AE187">
            <v>6.7000000000000002E-5</v>
          </cell>
          <cell r="AF187">
            <v>6.7000000000000002E-5</v>
          </cell>
          <cell r="AG187">
            <v>6.7000000000000002E-5</v>
          </cell>
          <cell r="AH187">
            <v>6.7000000000000002E-5</v>
          </cell>
          <cell r="AI187">
            <v>6.7000000000000002E-5</v>
          </cell>
          <cell r="AJ187">
            <v>6.7000000000000002E-5</v>
          </cell>
          <cell r="AK187">
            <v>6.7000000000000002E-5</v>
          </cell>
          <cell r="AL187">
            <v>6.7000000000000002E-5</v>
          </cell>
          <cell r="AM187">
            <v>6.7000000000000002E-5</v>
          </cell>
          <cell r="AN187">
            <v>6.7000000000000002E-5</v>
          </cell>
          <cell r="AO187">
            <v>6.7000000000000002E-5</v>
          </cell>
          <cell r="AP187">
            <v>1.4799999999999999E-4</v>
          </cell>
          <cell r="AQ187">
            <v>1.4799999999999999E-4</v>
          </cell>
          <cell r="AR187">
            <v>1.4799999999999999E-4</v>
          </cell>
          <cell r="AS187">
            <v>1.4799999999999999E-4</v>
          </cell>
          <cell r="AT187">
            <v>1.4799999999999999E-4</v>
          </cell>
          <cell r="AU187">
            <v>1.4300000000000001E-4</v>
          </cell>
          <cell r="AV187">
            <v>1.4300000000000001E-4</v>
          </cell>
          <cell r="AW187">
            <v>1.4300000000000001E-4</v>
          </cell>
          <cell r="AX187">
            <v>1.4300000000000001E-4</v>
          </cell>
          <cell r="AY187">
            <v>1.4300000000000001E-4</v>
          </cell>
          <cell r="AZ187">
            <v>1.3200000000000001E-4</v>
          </cell>
          <cell r="BA187">
            <v>1.3200000000000001E-4</v>
          </cell>
          <cell r="BB187">
            <v>1.3200000000000001E-4</v>
          </cell>
          <cell r="BC187">
            <v>1.3200000000000001E-4</v>
          </cell>
          <cell r="BD187">
            <v>1.3200000000000001E-4</v>
          </cell>
          <cell r="BE187">
            <v>1.27E-4</v>
          </cell>
          <cell r="BF187">
            <v>1.27E-4</v>
          </cell>
          <cell r="BG187">
            <v>1.27E-4</v>
          </cell>
          <cell r="BH187">
            <v>1.27E-4</v>
          </cell>
          <cell r="BI187">
            <v>1.27E-4</v>
          </cell>
          <cell r="BJ187">
            <v>1.22E-4</v>
          </cell>
          <cell r="BK187">
            <v>1.22E-4</v>
          </cell>
          <cell r="BL187">
            <v>1.22E-4</v>
          </cell>
          <cell r="BM187">
            <v>1.22E-4</v>
          </cell>
          <cell r="BN187">
            <v>1.22E-4</v>
          </cell>
          <cell r="BO187">
            <v>1.16E-4</v>
          </cell>
          <cell r="BP187">
            <v>1.16E-4</v>
          </cell>
          <cell r="BQ187">
            <v>1.16E-4</v>
          </cell>
          <cell r="BR187">
            <v>1.16E-4</v>
          </cell>
          <cell r="BS187">
            <v>1.16E-4</v>
          </cell>
          <cell r="BT187">
            <v>1.0900000000000001E-4</v>
          </cell>
          <cell r="BU187">
            <v>1.0900000000000001E-4</v>
          </cell>
          <cell r="BV187">
            <v>1.0900000000000001E-4</v>
          </cell>
          <cell r="BW187">
            <v>1.0900000000000001E-4</v>
          </cell>
          <cell r="BX187">
            <v>1.0900000000000001E-4</v>
          </cell>
          <cell r="BY187">
            <v>8.5000000000000006E-5</v>
          </cell>
          <cell r="BZ187">
            <v>8.5000000000000006E-5</v>
          </cell>
          <cell r="CA187">
            <v>8.5000000000000006E-5</v>
          </cell>
          <cell r="CB187">
            <v>8.5000000000000006E-5</v>
          </cell>
          <cell r="CC187">
            <v>8.5000000000000006E-5</v>
          </cell>
          <cell r="CD187">
            <v>8.5000000000000006E-5</v>
          </cell>
          <cell r="CE187">
            <v>8.5000000000000006E-5</v>
          </cell>
          <cell r="CF187">
            <v>8.5000000000000006E-5</v>
          </cell>
          <cell r="CG187">
            <v>8.5000000000000006E-5</v>
          </cell>
          <cell r="CH187">
            <v>8.5000000000000006E-5</v>
          </cell>
          <cell r="CI187">
            <v>8.5000000000000006E-5</v>
          </cell>
          <cell r="CJ187">
            <v>8.5000000000000006E-5</v>
          </cell>
          <cell r="CK187">
            <v>8.5000000000000006E-5</v>
          </cell>
          <cell r="CL187">
            <v>8.5000000000000006E-5</v>
          </cell>
          <cell r="CM187">
            <v>8.5000000000000006E-5</v>
          </cell>
          <cell r="CN187">
            <v>8.5000000000000006E-5</v>
          </cell>
          <cell r="CO187">
            <v>8.5000000000000006E-5</v>
          </cell>
          <cell r="CP187">
            <v>8.5000000000000006E-5</v>
          </cell>
          <cell r="CQ187">
            <v>8.5000000000000006E-5</v>
          </cell>
          <cell r="CR187">
            <v>8.5000000000000006E-5</v>
          </cell>
          <cell r="CS187">
            <v>8.5000000000000006E-5</v>
          </cell>
          <cell r="CT187">
            <v>8.5000000000000006E-5</v>
          </cell>
          <cell r="CU187">
            <v>8.5000000000000006E-5</v>
          </cell>
          <cell r="CV187">
            <v>8.5000000000000006E-5</v>
          </cell>
          <cell r="CW187">
            <v>8.5000000000000006E-5</v>
          </cell>
        </row>
        <row r="188">
          <cell r="A188" t="str">
            <v>URUGUAY</v>
          </cell>
          <cell r="B188" t="e">
            <v>#VALUE!</v>
          </cell>
          <cell r="C188" t="e">
            <v>#VALUE!</v>
          </cell>
          <cell r="D188" t="e">
            <v>#VALUE!</v>
          </cell>
          <cell r="E188" t="e">
            <v>#VALUE!</v>
          </cell>
          <cell r="F188" t="e">
            <v>#VALUE!</v>
          </cell>
          <cell r="G188" t="e">
            <v>#VALUE!</v>
          </cell>
          <cell r="H188" t="e">
            <v>#VALUE!</v>
          </cell>
          <cell r="I188" t="e">
            <v>#VALUE!</v>
          </cell>
          <cell r="J188" t="e">
            <v>#VALUE!</v>
          </cell>
          <cell r="K188" t="e">
            <v>#VALUE!</v>
          </cell>
          <cell r="L188" t="e">
            <v>#VALUE!</v>
          </cell>
          <cell r="M188" t="e">
            <v>#VALUE!</v>
          </cell>
          <cell r="N188" t="e">
            <v>#VALUE!</v>
          </cell>
          <cell r="O188" t="e">
            <v>#VALUE!</v>
          </cell>
          <cell r="P188" t="e">
            <v>#VALUE!</v>
          </cell>
          <cell r="Q188">
            <v>1.7000000000000001E-4</v>
          </cell>
          <cell r="R188">
            <v>1.7000000000000001E-4</v>
          </cell>
          <cell r="S188">
            <v>1.7000000000000001E-4</v>
          </cell>
          <cell r="T188">
            <v>1.7000000000000001E-4</v>
          </cell>
          <cell r="U188">
            <v>1.7000000000000001E-4</v>
          </cell>
          <cell r="V188">
            <v>1.7000000000000001E-4</v>
          </cell>
          <cell r="W188">
            <v>1.7000000000000001E-4</v>
          </cell>
          <cell r="X188">
            <v>1.7000000000000001E-4</v>
          </cell>
          <cell r="Y188">
            <v>1.7000000000000001E-4</v>
          </cell>
          <cell r="Z188">
            <v>1.7000000000000001E-4</v>
          </cell>
          <cell r="AA188">
            <v>1.7000000000000001E-4</v>
          </cell>
          <cell r="AB188">
            <v>1.7000000000000001E-4</v>
          </cell>
          <cell r="AC188">
            <v>1.7000000000000001E-4</v>
          </cell>
          <cell r="AD188">
            <v>1.7000000000000001E-4</v>
          </cell>
          <cell r="AE188">
            <v>1.7000000000000001E-4</v>
          </cell>
          <cell r="AF188">
            <v>1.7000000000000001E-4</v>
          </cell>
          <cell r="AG188">
            <v>1.7000000000000001E-4</v>
          </cell>
          <cell r="AH188">
            <v>1.7000000000000001E-4</v>
          </cell>
          <cell r="AI188">
            <v>1.7000000000000001E-4</v>
          </cell>
          <cell r="AJ188">
            <v>1.7000000000000001E-4</v>
          </cell>
          <cell r="AK188">
            <v>1.7000000000000001E-4</v>
          </cell>
          <cell r="AL188">
            <v>1.7000000000000001E-4</v>
          </cell>
          <cell r="AM188">
            <v>1.7000000000000001E-4</v>
          </cell>
          <cell r="AN188">
            <v>1.7000000000000001E-4</v>
          </cell>
          <cell r="AO188">
            <v>1.7000000000000001E-4</v>
          </cell>
          <cell r="AP188">
            <v>4.0999999999999999E-4</v>
          </cell>
          <cell r="AQ188">
            <v>4.0999999999999999E-4</v>
          </cell>
          <cell r="AR188">
            <v>4.0999999999999999E-4</v>
          </cell>
          <cell r="AS188">
            <v>4.0999999999999999E-4</v>
          </cell>
          <cell r="AT188">
            <v>4.0999999999999999E-4</v>
          </cell>
          <cell r="AU188">
            <v>4.37E-4</v>
          </cell>
          <cell r="AV188">
            <v>4.37E-4</v>
          </cell>
          <cell r="AW188">
            <v>4.37E-4</v>
          </cell>
          <cell r="AX188">
            <v>4.37E-4</v>
          </cell>
          <cell r="AY188">
            <v>4.37E-4</v>
          </cell>
          <cell r="AZ188">
            <v>4.3100000000000001E-4</v>
          </cell>
          <cell r="BA188">
            <v>4.3100000000000001E-4</v>
          </cell>
          <cell r="BB188">
            <v>4.3100000000000001E-4</v>
          </cell>
          <cell r="BC188">
            <v>4.3100000000000001E-4</v>
          </cell>
          <cell r="BD188">
            <v>4.3100000000000001E-4</v>
          </cell>
          <cell r="BE188">
            <v>4.06E-4</v>
          </cell>
          <cell r="BF188">
            <v>4.06E-4</v>
          </cell>
          <cell r="BG188">
            <v>4.06E-4</v>
          </cell>
          <cell r="BH188">
            <v>4.06E-4</v>
          </cell>
          <cell r="BI188">
            <v>4.06E-4</v>
          </cell>
          <cell r="BJ188">
            <v>3.6900000000000002E-4</v>
          </cell>
          <cell r="BK188">
            <v>3.6900000000000002E-4</v>
          </cell>
          <cell r="BL188">
            <v>3.6900000000000002E-4</v>
          </cell>
          <cell r="BM188">
            <v>3.6900000000000002E-4</v>
          </cell>
          <cell r="BN188">
            <v>3.6900000000000002E-4</v>
          </cell>
          <cell r="BO188">
            <v>3.4499999999999998E-4</v>
          </cell>
          <cell r="BP188">
            <v>3.4499999999999998E-4</v>
          </cell>
          <cell r="BQ188">
            <v>3.4499999999999998E-4</v>
          </cell>
          <cell r="BR188">
            <v>3.4499999999999998E-4</v>
          </cell>
          <cell r="BS188">
            <v>3.4499999999999998E-4</v>
          </cell>
          <cell r="BT188">
            <v>3.1700000000000001E-4</v>
          </cell>
          <cell r="BU188">
            <v>3.1700000000000001E-4</v>
          </cell>
          <cell r="BV188">
            <v>3.1700000000000001E-4</v>
          </cell>
          <cell r="BW188">
            <v>3.1700000000000001E-4</v>
          </cell>
          <cell r="BX188">
            <v>3.1700000000000001E-4</v>
          </cell>
          <cell r="BY188">
            <v>3.3100000000000002E-4</v>
          </cell>
          <cell r="BZ188">
            <v>3.3100000000000002E-4</v>
          </cell>
          <cell r="CA188">
            <v>3.3100000000000002E-4</v>
          </cell>
          <cell r="CB188">
            <v>3.3100000000000002E-4</v>
          </cell>
          <cell r="CC188">
            <v>3.3100000000000002E-4</v>
          </cell>
          <cell r="CD188">
            <v>3.3100000000000002E-4</v>
          </cell>
          <cell r="CE188">
            <v>3.3100000000000002E-4</v>
          </cell>
          <cell r="CF188">
            <v>3.3100000000000002E-4</v>
          </cell>
          <cell r="CG188">
            <v>3.3100000000000002E-4</v>
          </cell>
          <cell r="CH188">
            <v>3.3100000000000002E-4</v>
          </cell>
          <cell r="CI188">
            <v>3.3100000000000002E-4</v>
          </cell>
          <cell r="CJ188">
            <v>3.3100000000000002E-4</v>
          </cell>
          <cell r="CK188">
            <v>3.3100000000000002E-4</v>
          </cell>
          <cell r="CL188">
            <v>3.3100000000000002E-4</v>
          </cell>
          <cell r="CM188">
            <v>3.3100000000000002E-4</v>
          </cell>
          <cell r="CN188">
            <v>3.3100000000000002E-4</v>
          </cell>
          <cell r="CO188">
            <v>3.3100000000000002E-4</v>
          </cell>
          <cell r="CP188">
            <v>3.3100000000000002E-4</v>
          </cell>
          <cell r="CQ188">
            <v>3.3100000000000002E-4</v>
          </cell>
          <cell r="CR188">
            <v>3.3100000000000002E-4</v>
          </cell>
          <cell r="CS188">
            <v>3.3100000000000002E-4</v>
          </cell>
          <cell r="CT188">
            <v>3.3100000000000002E-4</v>
          </cell>
          <cell r="CU188">
            <v>3.3100000000000002E-4</v>
          </cell>
          <cell r="CV188">
            <v>3.3100000000000002E-4</v>
          </cell>
          <cell r="CW188">
            <v>3.3100000000000002E-4</v>
          </cell>
        </row>
        <row r="189">
          <cell r="A189" t="str">
            <v>UZBEKISTAN</v>
          </cell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8.8999999999999995E-5</v>
          </cell>
          <cell r="R189">
            <v>8.8999999999999995E-5</v>
          </cell>
          <cell r="S189">
            <v>8.8999999999999995E-5</v>
          </cell>
          <cell r="T189">
            <v>8.8999999999999995E-5</v>
          </cell>
          <cell r="U189">
            <v>8.8999999999999995E-5</v>
          </cell>
          <cell r="V189">
            <v>8.8999999999999995E-5</v>
          </cell>
          <cell r="W189">
            <v>8.8999999999999995E-5</v>
          </cell>
          <cell r="X189">
            <v>8.8999999999999995E-5</v>
          </cell>
          <cell r="Y189">
            <v>8.8999999999999995E-5</v>
          </cell>
          <cell r="Z189">
            <v>8.8999999999999995E-5</v>
          </cell>
          <cell r="AA189">
            <v>8.8999999999999995E-5</v>
          </cell>
          <cell r="AB189">
            <v>8.8999999999999995E-5</v>
          </cell>
          <cell r="AC189">
            <v>8.8999999999999995E-5</v>
          </cell>
          <cell r="AD189">
            <v>8.8999999999999995E-5</v>
          </cell>
          <cell r="AE189">
            <v>8.8999999999999995E-5</v>
          </cell>
          <cell r="AF189">
            <v>8.8999999999999995E-5</v>
          </cell>
          <cell r="AG189">
            <v>8.8999999999999995E-5</v>
          </cell>
          <cell r="AH189">
            <v>8.8999999999999995E-5</v>
          </cell>
          <cell r="AI189">
            <v>8.8999999999999995E-5</v>
          </cell>
          <cell r="AJ189">
            <v>8.8999999999999995E-5</v>
          </cell>
          <cell r="AK189">
            <v>8.8999999999999995E-5</v>
          </cell>
          <cell r="AL189">
            <v>8.8999999999999995E-5</v>
          </cell>
          <cell r="AM189">
            <v>8.8999999999999995E-5</v>
          </cell>
          <cell r="AN189">
            <v>8.8999999999999995E-5</v>
          </cell>
          <cell r="AO189">
            <v>8.8999999999999995E-5</v>
          </cell>
          <cell r="AP189">
            <v>3.0699999999999998E-4</v>
          </cell>
          <cell r="AQ189">
            <v>3.0699999999999998E-4</v>
          </cell>
          <cell r="AR189">
            <v>3.0699999999999998E-4</v>
          </cell>
          <cell r="AS189">
            <v>3.0699999999999998E-4</v>
          </cell>
          <cell r="AT189">
            <v>3.0699999999999998E-4</v>
          </cell>
          <cell r="AU189">
            <v>3.4600000000000001E-4</v>
          </cell>
          <cell r="AV189">
            <v>3.4600000000000001E-4</v>
          </cell>
          <cell r="AW189">
            <v>3.4600000000000001E-4</v>
          </cell>
          <cell r="AX189">
            <v>3.4600000000000001E-4</v>
          </cell>
          <cell r="AY189">
            <v>3.4600000000000001E-4</v>
          </cell>
          <cell r="AZ189">
            <v>3.6499999999999998E-4</v>
          </cell>
          <cell r="BA189">
            <v>3.6499999999999998E-4</v>
          </cell>
          <cell r="BB189">
            <v>3.6499999999999998E-4</v>
          </cell>
          <cell r="BC189">
            <v>3.6499999999999998E-4</v>
          </cell>
          <cell r="BD189">
            <v>3.6499999999999998E-4</v>
          </cell>
          <cell r="BE189">
            <v>3.6000000000000002E-4</v>
          </cell>
          <cell r="BF189">
            <v>3.6000000000000002E-4</v>
          </cell>
          <cell r="BG189">
            <v>3.6000000000000002E-4</v>
          </cell>
          <cell r="BH189">
            <v>3.6000000000000002E-4</v>
          </cell>
          <cell r="BI189">
            <v>3.6000000000000002E-4</v>
          </cell>
          <cell r="BJ189">
            <v>3.3199999999999999E-4</v>
          </cell>
          <cell r="BK189">
            <v>3.3199999999999999E-4</v>
          </cell>
          <cell r="BL189">
            <v>3.3199999999999999E-4</v>
          </cell>
          <cell r="BM189">
            <v>3.3199999999999999E-4</v>
          </cell>
          <cell r="BN189">
            <v>3.3199999999999999E-4</v>
          </cell>
          <cell r="BO189">
            <v>2.92E-4</v>
          </cell>
          <cell r="BP189">
            <v>2.92E-4</v>
          </cell>
          <cell r="BQ189">
            <v>2.92E-4</v>
          </cell>
          <cell r="BR189">
            <v>2.92E-4</v>
          </cell>
          <cell r="BS189">
            <v>2.92E-4</v>
          </cell>
          <cell r="BT189">
            <v>2.34E-4</v>
          </cell>
          <cell r="BU189">
            <v>2.34E-4</v>
          </cell>
          <cell r="BV189">
            <v>2.34E-4</v>
          </cell>
          <cell r="BW189">
            <v>2.34E-4</v>
          </cell>
          <cell r="BX189">
            <v>2.34E-4</v>
          </cell>
          <cell r="BY189">
            <v>1.65E-4</v>
          </cell>
          <cell r="BZ189">
            <v>1.65E-4</v>
          </cell>
          <cell r="CA189">
            <v>1.65E-4</v>
          </cell>
          <cell r="CB189">
            <v>1.65E-4</v>
          </cell>
          <cell r="CC189">
            <v>1.65E-4</v>
          </cell>
          <cell r="CD189">
            <v>1.65E-4</v>
          </cell>
          <cell r="CE189">
            <v>1.65E-4</v>
          </cell>
          <cell r="CF189">
            <v>1.65E-4</v>
          </cell>
          <cell r="CG189">
            <v>1.65E-4</v>
          </cell>
          <cell r="CH189">
            <v>1.65E-4</v>
          </cell>
          <cell r="CI189">
            <v>1.65E-4</v>
          </cell>
          <cell r="CJ189">
            <v>1.65E-4</v>
          </cell>
          <cell r="CK189">
            <v>1.65E-4</v>
          </cell>
          <cell r="CL189">
            <v>1.65E-4</v>
          </cell>
          <cell r="CM189">
            <v>1.65E-4</v>
          </cell>
          <cell r="CN189">
            <v>1.65E-4</v>
          </cell>
          <cell r="CO189">
            <v>1.65E-4</v>
          </cell>
          <cell r="CP189">
            <v>1.65E-4</v>
          </cell>
          <cell r="CQ189">
            <v>1.65E-4</v>
          </cell>
          <cell r="CR189">
            <v>1.65E-4</v>
          </cell>
          <cell r="CS189">
            <v>1.65E-4</v>
          </cell>
          <cell r="CT189">
            <v>1.65E-4</v>
          </cell>
          <cell r="CU189">
            <v>1.65E-4</v>
          </cell>
          <cell r="CV189">
            <v>1.65E-4</v>
          </cell>
          <cell r="CW189">
            <v>1.65E-4</v>
          </cell>
        </row>
        <row r="190">
          <cell r="A190" t="str">
            <v>VANUATU</v>
          </cell>
          <cell r="B190" t="e">
            <v>#VALUE!</v>
          </cell>
          <cell r="C190" t="e">
            <v>#VALUE!</v>
          </cell>
          <cell r="D190" t="e">
            <v>#VALUE!</v>
          </cell>
          <cell r="E190" t="e">
            <v>#VALUE!</v>
          </cell>
          <cell r="F190" t="e">
            <v>#VALUE!</v>
          </cell>
          <cell r="G190" t="e">
            <v>#VALUE!</v>
          </cell>
          <cell r="H190" t="e">
            <v>#VALUE!</v>
          </cell>
          <cell r="I190" t="e">
            <v>#VALUE!</v>
          </cell>
          <cell r="J190" t="e">
            <v>#VALUE!</v>
          </cell>
          <cell r="K190" t="e">
            <v>#VALUE!</v>
          </cell>
          <cell r="L190" t="e">
            <v>#VALUE!</v>
          </cell>
          <cell r="M190" t="e">
            <v>#VALUE!</v>
          </cell>
          <cell r="N190" t="e">
            <v>#VALUE!</v>
          </cell>
          <cell r="O190" t="e">
            <v>#VALUE!</v>
          </cell>
          <cell r="P190" t="e">
            <v>#VALUE!</v>
          </cell>
          <cell r="Q190">
            <v>1.3899999999999999E-4</v>
          </cell>
          <cell r="R190">
            <v>1.3899999999999999E-4</v>
          </cell>
          <cell r="S190">
            <v>1.3899999999999999E-4</v>
          </cell>
          <cell r="T190">
            <v>1.3899999999999999E-4</v>
          </cell>
          <cell r="U190">
            <v>1.3899999999999999E-4</v>
          </cell>
          <cell r="V190">
            <v>1.3899999999999999E-4</v>
          </cell>
          <cell r="W190">
            <v>1.3899999999999999E-4</v>
          </cell>
          <cell r="X190">
            <v>1.3899999999999999E-4</v>
          </cell>
          <cell r="Y190">
            <v>1.3899999999999999E-4</v>
          </cell>
          <cell r="Z190">
            <v>1.3899999999999999E-4</v>
          </cell>
          <cell r="AA190">
            <v>1.3899999999999999E-4</v>
          </cell>
          <cell r="AB190">
            <v>1.3899999999999999E-4</v>
          </cell>
          <cell r="AC190">
            <v>1.3899999999999999E-4</v>
          </cell>
          <cell r="AD190">
            <v>1.3899999999999999E-4</v>
          </cell>
          <cell r="AE190">
            <v>1.3899999999999999E-4</v>
          </cell>
          <cell r="AF190">
            <v>1.3899999999999999E-4</v>
          </cell>
          <cell r="AG190">
            <v>1.3899999999999999E-4</v>
          </cell>
          <cell r="AH190">
            <v>1.3899999999999999E-4</v>
          </cell>
          <cell r="AI190">
            <v>1.3899999999999999E-4</v>
          </cell>
          <cell r="AJ190">
            <v>1.3899999999999999E-4</v>
          </cell>
          <cell r="AK190">
            <v>1.3899999999999999E-4</v>
          </cell>
          <cell r="AL190">
            <v>1.3899999999999999E-4</v>
          </cell>
          <cell r="AM190">
            <v>1.3899999999999999E-4</v>
          </cell>
          <cell r="AN190">
            <v>1.3899999999999999E-4</v>
          </cell>
          <cell r="AO190">
            <v>1.3899999999999999E-4</v>
          </cell>
          <cell r="AP190">
            <v>4.6299999999999998E-4</v>
          </cell>
          <cell r="AQ190">
            <v>4.6299999999999998E-4</v>
          </cell>
          <cell r="AR190">
            <v>4.6299999999999998E-4</v>
          </cell>
          <cell r="AS190">
            <v>4.6299999999999998E-4</v>
          </cell>
          <cell r="AT190">
            <v>4.6299999999999998E-4</v>
          </cell>
          <cell r="AU190">
            <v>5.2300000000000003E-4</v>
          </cell>
          <cell r="AV190">
            <v>5.2300000000000003E-4</v>
          </cell>
          <cell r="AW190">
            <v>5.2300000000000003E-4</v>
          </cell>
          <cell r="AX190">
            <v>5.2300000000000003E-4</v>
          </cell>
          <cell r="AY190">
            <v>5.2300000000000003E-4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2.9300000000000002E-4</v>
          </cell>
          <cell r="BF190">
            <v>2.9300000000000002E-4</v>
          </cell>
          <cell r="BG190">
            <v>2.9300000000000002E-4</v>
          </cell>
          <cell r="BH190">
            <v>2.9300000000000002E-4</v>
          </cell>
          <cell r="BI190">
            <v>2.9300000000000002E-4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 t="e">
            <v>#VALUE!</v>
          </cell>
          <cell r="BU190" t="e">
            <v>#VALUE!</v>
          </cell>
          <cell r="BV190" t="e">
            <v>#VALUE!</v>
          </cell>
          <cell r="BW190" t="e">
            <v>#VALUE!</v>
          </cell>
          <cell r="BX190" t="e">
            <v>#VALUE!</v>
          </cell>
          <cell r="BY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0</v>
          </cell>
          <cell r="CN190">
            <v>0</v>
          </cell>
          <cell r="CO190">
            <v>0</v>
          </cell>
          <cell r="CP190">
            <v>0</v>
          </cell>
          <cell r="CQ190">
            <v>0</v>
          </cell>
          <cell r="CR190">
            <v>0</v>
          </cell>
          <cell r="CS190">
            <v>0</v>
          </cell>
          <cell r="CT190">
            <v>0</v>
          </cell>
          <cell r="CU190">
            <v>0</v>
          </cell>
          <cell r="CV190">
            <v>0</v>
          </cell>
          <cell r="CW190">
            <v>0</v>
          </cell>
        </row>
        <row r="191">
          <cell r="A191" t="str">
            <v>VENEZUELA</v>
          </cell>
          <cell r="B191" t="e">
            <v>#VALUE!</v>
          </cell>
          <cell r="C191" t="e">
            <v>#VALUE!</v>
          </cell>
          <cell r="D191" t="e">
            <v>#VALUE!</v>
          </cell>
          <cell r="E191" t="e">
            <v>#VALUE!</v>
          </cell>
          <cell r="F191" t="e">
            <v>#VALUE!</v>
          </cell>
          <cell r="G191" t="e">
            <v>#VALUE!</v>
          </cell>
          <cell r="H191" t="e">
            <v>#VALUE!</v>
          </cell>
          <cell r="I191" t="e">
            <v>#VALUE!</v>
          </cell>
          <cell r="J191" t="e">
            <v>#VALUE!</v>
          </cell>
          <cell r="K191" t="e">
            <v>#VALUE!</v>
          </cell>
          <cell r="L191" t="e">
            <v>#VALUE!</v>
          </cell>
          <cell r="M191" t="e">
            <v>#VALUE!</v>
          </cell>
          <cell r="N191" t="e">
            <v>#VALUE!</v>
          </cell>
          <cell r="O191" t="e">
            <v>#VALUE!</v>
          </cell>
          <cell r="P191" t="e">
            <v>#VALUE!</v>
          </cell>
          <cell r="Q191">
            <v>3.2000000000000003E-4</v>
          </cell>
          <cell r="R191">
            <v>3.2000000000000003E-4</v>
          </cell>
          <cell r="S191">
            <v>3.2000000000000003E-4</v>
          </cell>
          <cell r="T191">
            <v>3.2000000000000003E-4</v>
          </cell>
          <cell r="U191">
            <v>3.2000000000000003E-4</v>
          </cell>
          <cell r="V191">
            <v>3.2000000000000003E-4</v>
          </cell>
          <cell r="W191">
            <v>3.2000000000000003E-4</v>
          </cell>
          <cell r="X191">
            <v>3.2000000000000003E-4</v>
          </cell>
          <cell r="Y191">
            <v>3.2000000000000003E-4</v>
          </cell>
          <cell r="Z191">
            <v>3.2000000000000003E-4</v>
          </cell>
          <cell r="AA191">
            <v>3.2000000000000003E-4</v>
          </cell>
          <cell r="AB191">
            <v>3.2000000000000003E-4</v>
          </cell>
          <cell r="AC191">
            <v>3.2000000000000003E-4</v>
          </cell>
          <cell r="AD191">
            <v>3.2000000000000003E-4</v>
          </cell>
          <cell r="AE191">
            <v>3.2000000000000003E-4</v>
          </cell>
          <cell r="AF191">
            <v>3.2000000000000003E-4</v>
          </cell>
          <cell r="AG191">
            <v>3.2000000000000003E-4</v>
          </cell>
          <cell r="AH191">
            <v>3.2000000000000003E-4</v>
          </cell>
          <cell r="AI191">
            <v>3.2000000000000003E-4</v>
          </cell>
          <cell r="AJ191">
            <v>3.2000000000000003E-4</v>
          </cell>
          <cell r="AK191">
            <v>3.2000000000000003E-4</v>
          </cell>
          <cell r="AL191">
            <v>3.2000000000000003E-4</v>
          </cell>
          <cell r="AM191">
            <v>3.2000000000000003E-4</v>
          </cell>
          <cell r="AN191">
            <v>3.2000000000000003E-4</v>
          </cell>
          <cell r="AO191">
            <v>3.2000000000000003E-4</v>
          </cell>
          <cell r="AP191">
            <v>7.1500000000000003E-4</v>
          </cell>
          <cell r="AQ191">
            <v>7.1500000000000003E-4</v>
          </cell>
          <cell r="AR191">
            <v>7.1500000000000003E-4</v>
          </cell>
          <cell r="AS191">
            <v>7.1500000000000003E-4</v>
          </cell>
          <cell r="AT191">
            <v>7.1500000000000003E-4</v>
          </cell>
          <cell r="AU191">
            <v>7.0200000000000004E-4</v>
          </cell>
          <cell r="AV191">
            <v>7.0200000000000004E-4</v>
          </cell>
          <cell r="AW191">
            <v>7.0200000000000004E-4</v>
          </cell>
          <cell r="AX191">
            <v>7.0200000000000004E-4</v>
          </cell>
          <cell r="AY191">
            <v>7.0200000000000004E-4</v>
          </cell>
          <cell r="AZ191">
            <v>6.6E-4</v>
          </cell>
          <cell r="BA191">
            <v>6.6E-4</v>
          </cell>
          <cell r="BB191">
            <v>6.6E-4</v>
          </cell>
          <cell r="BC191">
            <v>6.6E-4</v>
          </cell>
          <cell r="BD191">
            <v>6.6E-4</v>
          </cell>
          <cell r="BE191">
            <v>6.1399999999999996E-4</v>
          </cell>
          <cell r="BF191">
            <v>6.1399999999999996E-4</v>
          </cell>
          <cell r="BG191">
            <v>6.1399999999999996E-4</v>
          </cell>
          <cell r="BH191">
            <v>6.1399999999999996E-4</v>
          </cell>
          <cell r="BI191">
            <v>6.1399999999999996E-4</v>
          </cell>
          <cell r="BJ191">
            <v>5.8900000000000001E-4</v>
          </cell>
          <cell r="BK191">
            <v>5.8900000000000001E-4</v>
          </cell>
          <cell r="BL191">
            <v>5.8900000000000001E-4</v>
          </cell>
          <cell r="BM191">
            <v>5.8900000000000001E-4</v>
          </cell>
          <cell r="BN191">
            <v>5.8900000000000001E-4</v>
          </cell>
          <cell r="BO191">
            <v>5.9000000000000003E-4</v>
          </cell>
          <cell r="BP191">
            <v>5.9000000000000003E-4</v>
          </cell>
          <cell r="BQ191">
            <v>5.9000000000000003E-4</v>
          </cell>
          <cell r="BR191">
            <v>5.9000000000000003E-4</v>
          </cell>
          <cell r="BS191">
            <v>5.9000000000000003E-4</v>
          </cell>
          <cell r="BT191">
            <v>6.2E-4</v>
          </cell>
          <cell r="BU191">
            <v>6.2E-4</v>
          </cell>
          <cell r="BV191">
            <v>6.2E-4</v>
          </cell>
          <cell r="BW191">
            <v>6.2E-4</v>
          </cell>
          <cell r="BX191">
            <v>6.2E-4</v>
          </cell>
          <cell r="BY191">
            <v>6.7199999999999996E-4</v>
          </cell>
          <cell r="BZ191">
            <v>6.7199999999999996E-4</v>
          </cell>
          <cell r="CA191">
            <v>6.7199999999999996E-4</v>
          </cell>
          <cell r="CB191">
            <v>6.7199999999999996E-4</v>
          </cell>
          <cell r="CC191">
            <v>6.7199999999999996E-4</v>
          </cell>
          <cell r="CD191">
            <v>6.7199999999999996E-4</v>
          </cell>
          <cell r="CE191">
            <v>6.7199999999999996E-4</v>
          </cell>
          <cell r="CF191">
            <v>6.7199999999999996E-4</v>
          </cell>
          <cell r="CG191">
            <v>6.7199999999999996E-4</v>
          </cell>
          <cell r="CH191">
            <v>6.7199999999999996E-4</v>
          </cell>
          <cell r="CI191">
            <v>6.7199999999999996E-4</v>
          </cell>
          <cell r="CJ191">
            <v>6.7199999999999996E-4</v>
          </cell>
          <cell r="CK191">
            <v>6.7199999999999996E-4</v>
          </cell>
          <cell r="CL191">
            <v>6.7199999999999996E-4</v>
          </cell>
          <cell r="CM191">
            <v>6.7199999999999996E-4</v>
          </cell>
          <cell r="CN191">
            <v>6.7199999999999996E-4</v>
          </cell>
          <cell r="CO191">
            <v>6.7199999999999996E-4</v>
          </cell>
          <cell r="CP191">
            <v>6.7199999999999996E-4</v>
          </cell>
          <cell r="CQ191">
            <v>6.7199999999999996E-4</v>
          </cell>
          <cell r="CR191">
            <v>6.7199999999999996E-4</v>
          </cell>
          <cell r="CS191">
            <v>6.7199999999999996E-4</v>
          </cell>
          <cell r="CT191">
            <v>6.7199999999999996E-4</v>
          </cell>
          <cell r="CU191">
            <v>6.7199999999999996E-4</v>
          </cell>
          <cell r="CV191">
            <v>6.7199999999999996E-4</v>
          </cell>
          <cell r="CW191">
            <v>6.7199999999999996E-4</v>
          </cell>
        </row>
        <row r="192">
          <cell r="A192" t="str">
            <v>VIET NAM</v>
          </cell>
          <cell r="B192">
            <v>0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6.0999999999999999E-5</v>
          </cell>
          <cell r="R192">
            <v>6.0999999999999999E-5</v>
          </cell>
          <cell r="S192">
            <v>6.0999999999999999E-5</v>
          </cell>
          <cell r="T192">
            <v>6.0999999999999999E-5</v>
          </cell>
          <cell r="U192">
            <v>6.0999999999999999E-5</v>
          </cell>
          <cell r="V192">
            <v>6.0999999999999999E-5</v>
          </cell>
          <cell r="W192">
            <v>6.0999999999999999E-5</v>
          </cell>
          <cell r="X192">
            <v>6.0999999999999999E-5</v>
          </cell>
          <cell r="Y192">
            <v>6.0999999999999999E-5</v>
          </cell>
          <cell r="Z192">
            <v>6.0999999999999999E-5</v>
          </cell>
          <cell r="AA192">
            <v>6.0999999999999999E-5</v>
          </cell>
          <cell r="AB192">
            <v>6.0999999999999999E-5</v>
          </cell>
          <cell r="AC192">
            <v>6.0999999999999999E-5</v>
          </cell>
          <cell r="AD192">
            <v>6.0999999999999999E-5</v>
          </cell>
          <cell r="AE192">
            <v>6.0999999999999999E-5</v>
          </cell>
          <cell r="AF192">
            <v>6.0999999999999999E-5</v>
          </cell>
          <cell r="AG192">
            <v>6.0999999999999999E-5</v>
          </cell>
          <cell r="AH192">
            <v>6.0999999999999999E-5</v>
          </cell>
          <cell r="AI192">
            <v>6.0999999999999999E-5</v>
          </cell>
          <cell r="AJ192">
            <v>6.0999999999999999E-5</v>
          </cell>
          <cell r="AK192">
            <v>6.0999999999999999E-5</v>
          </cell>
          <cell r="AL192">
            <v>6.0999999999999999E-5</v>
          </cell>
          <cell r="AM192">
            <v>6.0999999999999999E-5</v>
          </cell>
          <cell r="AN192">
            <v>6.0999999999999999E-5</v>
          </cell>
          <cell r="AO192">
            <v>6.0999999999999999E-5</v>
          </cell>
          <cell r="AP192">
            <v>2.05E-4</v>
          </cell>
          <cell r="AQ192">
            <v>2.05E-4</v>
          </cell>
          <cell r="AR192">
            <v>2.05E-4</v>
          </cell>
          <cell r="AS192">
            <v>2.05E-4</v>
          </cell>
          <cell r="AT192">
            <v>2.05E-4</v>
          </cell>
          <cell r="AU192">
            <v>2.6699999999999998E-4</v>
          </cell>
          <cell r="AV192">
            <v>2.6699999999999998E-4</v>
          </cell>
          <cell r="AW192">
            <v>2.6699999999999998E-4</v>
          </cell>
          <cell r="AX192">
            <v>2.6699999999999998E-4</v>
          </cell>
          <cell r="AY192">
            <v>2.6699999999999998E-4</v>
          </cell>
          <cell r="AZ192">
            <v>3.1300000000000002E-4</v>
          </cell>
          <cell r="BA192">
            <v>3.1300000000000002E-4</v>
          </cell>
          <cell r="BB192">
            <v>3.1300000000000002E-4</v>
          </cell>
          <cell r="BC192">
            <v>3.1300000000000002E-4</v>
          </cell>
          <cell r="BD192">
            <v>3.1300000000000002E-4</v>
          </cell>
          <cell r="BE192">
            <v>3.21E-4</v>
          </cell>
          <cell r="BF192">
            <v>3.21E-4</v>
          </cell>
          <cell r="BG192">
            <v>3.21E-4</v>
          </cell>
          <cell r="BH192">
            <v>3.21E-4</v>
          </cell>
          <cell r="BI192">
            <v>3.21E-4</v>
          </cell>
          <cell r="BJ192">
            <v>2.9999999999999997E-4</v>
          </cell>
          <cell r="BK192">
            <v>2.9999999999999997E-4</v>
          </cell>
          <cell r="BL192">
            <v>2.9999999999999997E-4</v>
          </cell>
          <cell r="BM192">
            <v>2.9999999999999997E-4</v>
          </cell>
          <cell r="BN192">
            <v>2.9999999999999997E-4</v>
          </cell>
          <cell r="BO192">
            <v>2.6200000000000003E-4</v>
          </cell>
          <cell r="BP192">
            <v>2.6200000000000003E-4</v>
          </cell>
          <cell r="BQ192">
            <v>2.6200000000000003E-4</v>
          </cell>
          <cell r="BR192">
            <v>2.6200000000000003E-4</v>
          </cell>
          <cell r="BS192">
            <v>2.6200000000000003E-4</v>
          </cell>
          <cell r="BT192">
            <v>2.05E-4</v>
          </cell>
          <cell r="BU192">
            <v>2.05E-4</v>
          </cell>
          <cell r="BV192">
            <v>2.05E-4</v>
          </cell>
          <cell r="BW192">
            <v>2.05E-4</v>
          </cell>
          <cell r="BX192">
            <v>2.05E-4</v>
          </cell>
          <cell r="BY192">
            <v>1.2999999999999999E-4</v>
          </cell>
          <cell r="BZ192">
            <v>1.2999999999999999E-4</v>
          </cell>
          <cell r="CA192">
            <v>1.2999999999999999E-4</v>
          </cell>
          <cell r="CB192">
            <v>1.2999999999999999E-4</v>
          </cell>
          <cell r="CC192">
            <v>1.2999999999999999E-4</v>
          </cell>
          <cell r="CD192">
            <v>1.2999999999999999E-4</v>
          </cell>
          <cell r="CE192">
            <v>1.2999999999999999E-4</v>
          </cell>
          <cell r="CF192">
            <v>1.2999999999999999E-4</v>
          </cell>
          <cell r="CG192">
            <v>1.2999999999999999E-4</v>
          </cell>
          <cell r="CH192">
            <v>1.2999999999999999E-4</v>
          </cell>
          <cell r="CI192">
            <v>1.2999999999999999E-4</v>
          </cell>
          <cell r="CJ192">
            <v>1.2999999999999999E-4</v>
          </cell>
          <cell r="CK192">
            <v>1.2999999999999999E-4</v>
          </cell>
          <cell r="CL192">
            <v>1.2999999999999999E-4</v>
          </cell>
          <cell r="CM192">
            <v>1.2999999999999999E-4</v>
          </cell>
          <cell r="CN192">
            <v>1.2999999999999999E-4</v>
          </cell>
          <cell r="CO192">
            <v>1.2999999999999999E-4</v>
          </cell>
          <cell r="CP192">
            <v>1.2999999999999999E-4</v>
          </cell>
          <cell r="CQ192">
            <v>1.2999999999999999E-4</v>
          </cell>
          <cell r="CR192">
            <v>1.2999999999999999E-4</v>
          </cell>
          <cell r="CS192">
            <v>1.2999999999999999E-4</v>
          </cell>
          <cell r="CT192">
            <v>1.2999999999999999E-4</v>
          </cell>
          <cell r="CU192">
            <v>1.2999999999999999E-4</v>
          </cell>
          <cell r="CV192">
            <v>1.2999999999999999E-4</v>
          </cell>
          <cell r="CW192">
            <v>1.2999999999999999E-4</v>
          </cell>
        </row>
        <row r="193">
          <cell r="A193" t="str">
            <v>YEMEN</v>
          </cell>
          <cell r="B193" t="e">
            <v>#VALUE!</v>
          </cell>
          <cell r="C193" t="e">
            <v>#VALUE!</v>
          </cell>
          <cell r="D193" t="e">
            <v>#VALUE!</v>
          </cell>
          <cell r="E193" t="e">
            <v>#VALUE!</v>
          </cell>
          <cell r="F193" t="e">
            <v>#VALUE!</v>
          </cell>
          <cell r="G193" t="e">
            <v>#VALUE!</v>
          </cell>
          <cell r="H193" t="e">
            <v>#VALUE!</v>
          </cell>
          <cell r="I193" t="e">
            <v>#VALUE!</v>
          </cell>
          <cell r="J193" t="e">
            <v>#VALUE!</v>
          </cell>
          <cell r="K193" t="e">
            <v>#VALUE!</v>
          </cell>
          <cell r="L193" t="e">
            <v>#VALUE!</v>
          </cell>
          <cell r="M193" t="e">
            <v>#VALUE!</v>
          </cell>
          <cell r="N193" t="e">
            <v>#VALUE!</v>
          </cell>
          <cell r="O193" t="e">
            <v>#VALUE!</v>
          </cell>
          <cell r="P193" t="e">
            <v>#VALUE!</v>
          </cell>
          <cell r="Q193">
            <v>3.0000000000000001E-6</v>
          </cell>
          <cell r="R193">
            <v>3.0000000000000001E-6</v>
          </cell>
          <cell r="S193">
            <v>3.0000000000000001E-6</v>
          </cell>
          <cell r="T193">
            <v>3.0000000000000001E-6</v>
          </cell>
          <cell r="U193">
            <v>3.0000000000000001E-6</v>
          </cell>
          <cell r="V193">
            <v>3.0000000000000001E-6</v>
          </cell>
          <cell r="W193">
            <v>3.0000000000000001E-6</v>
          </cell>
          <cell r="X193">
            <v>3.0000000000000001E-6</v>
          </cell>
          <cell r="Y193">
            <v>3.0000000000000001E-6</v>
          </cell>
          <cell r="Z193">
            <v>3.0000000000000001E-6</v>
          </cell>
          <cell r="AA193">
            <v>3.0000000000000001E-6</v>
          </cell>
          <cell r="AB193">
            <v>3.0000000000000001E-6</v>
          </cell>
          <cell r="AC193">
            <v>3.0000000000000001E-6</v>
          </cell>
          <cell r="AD193">
            <v>3.0000000000000001E-6</v>
          </cell>
          <cell r="AE193">
            <v>3.0000000000000001E-6</v>
          </cell>
          <cell r="AF193">
            <v>3.0000000000000001E-6</v>
          </cell>
          <cell r="AG193">
            <v>3.0000000000000001E-6</v>
          </cell>
          <cell r="AH193">
            <v>3.0000000000000001E-6</v>
          </cell>
          <cell r="AI193">
            <v>3.0000000000000001E-6</v>
          </cell>
          <cell r="AJ193">
            <v>3.0000000000000001E-6</v>
          </cell>
          <cell r="AK193">
            <v>3.0000000000000001E-6</v>
          </cell>
          <cell r="AL193">
            <v>3.0000000000000001E-6</v>
          </cell>
          <cell r="AM193">
            <v>3.0000000000000001E-6</v>
          </cell>
          <cell r="AN193">
            <v>3.0000000000000001E-6</v>
          </cell>
          <cell r="AO193">
            <v>3.0000000000000001E-6</v>
          </cell>
          <cell r="AP193">
            <v>4.3000000000000002E-5</v>
          </cell>
          <cell r="AQ193">
            <v>4.3000000000000002E-5</v>
          </cell>
          <cell r="AR193">
            <v>4.3000000000000002E-5</v>
          </cell>
          <cell r="AS193">
            <v>4.3000000000000002E-5</v>
          </cell>
          <cell r="AT193">
            <v>4.3000000000000002E-5</v>
          </cell>
          <cell r="AU193">
            <v>7.6000000000000004E-5</v>
          </cell>
          <cell r="AV193">
            <v>7.6000000000000004E-5</v>
          </cell>
          <cell r="AW193">
            <v>7.6000000000000004E-5</v>
          </cell>
          <cell r="AX193">
            <v>7.6000000000000004E-5</v>
          </cell>
          <cell r="AY193">
            <v>7.6000000000000004E-5</v>
          </cell>
          <cell r="AZ193">
            <v>1.06E-4</v>
          </cell>
          <cell r="BA193">
            <v>1.06E-4</v>
          </cell>
          <cell r="BB193">
            <v>1.06E-4</v>
          </cell>
          <cell r="BC193">
            <v>1.06E-4</v>
          </cell>
          <cell r="BD193">
            <v>1.06E-4</v>
          </cell>
          <cell r="BE193">
            <v>9.7E-5</v>
          </cell>
          <cell r="BF193">
            <v>9.7E-5</v>
          </cell>
          <cell r="BG193">
            <v>9.7E-5</v>
          </cell>
          <cell r="BH193">
            <v>9.7E-5</v>
          </cell>
          <cell r="BI193">
            <v>9.7E-5</v>
          </cell>
          <cell r="BJ193">
            <v>9.2E-5</v>
          </cell>
          <cell r="BK193">
            <v>9.2E-5</v>
          </cell>
          <cell r="BL193">
            <v>9.2E-5</v>
          </cell>
          <cell r="BM193">
            <v>9.2E-5</v>
          </cell>
          <cell r="BN193">
            <v>9.2E-5</v>
          </cell>
          <cell r="BO193">
            <v>1.2300000000000001E-4</v>
          </cell>
          <cell r="BP193">
            <v>1.2300000000000001E-4</v>
          </cell>
          <cell r="BQ193">
            <v>1.2300000000000001E-4</v>
          </cell>
          <cell r="BR193">
            <v>1.2300000000000001E-4</v>
          </cell>
          <cell r="BS193">
            <v>1.2300000000000001E-4</v>
          </cell>
          <cell r="BT193">
            <v>1.46E-4</v>
          </cell>
          <cell r="BU193">
            <v>1.46E-4</v>
          </cell>
          <cell r="BV193">
            <v>1.46E-4</v>
          </cell>
          <cell r="BW193">
            <v>1.46E-4</v>
          </cell>
          <cell r="BX193">
            <v>1.46E-4</v>
          </cell>
          <cell r="BY193">
            <v>1.7799999999999999E-4</v>
          </cell>
          <cell r="BZ193">
            <v>1.7799999999999999E-4</v>
          </cell>
          <cell r="CA193">
            <v>1.7799999999999999E-4</v>
          </cell>
          <cell r="CB193">
            <v>1.7799999999999999E-4</v>
          </cell>
          <cell r="CC193">
            <v>1.7799999999999999E-4</v>
          </cell>
          <cell r="CD193">
            <v>1.7799999999999999E-4</v>
          </cell>
          <cell r="CE193">
            <v>1.7799999999999999E-4</v>
          </cell>
          <cell r="CF193">
            <v>1.7799999999999999E-4</v>
          </cell>
          <cell r="CG193">
            <v>1.7799999999999999E-4</v>
          </cell>
          <cell r="CH193">
            <v>1.7799999999999999E-4</v>
          </cell>
          <cell r="CI193">
            <v>1.7799999999999999E-4</v>
          </cell>
          <cell r="CJ193">
            <v>1.7799999999999999E-4</v>
          </cell>
          <cell r="CK193">
            <v>1.7799999999999999E-4</v>
          </cell>
          <cell r="CL193">
            <v>1.7799999999999999E-4</v>
          </cell>
          <cell r="CM193">
            <v>1.7799999999999999E-4</v>
          </cell>
          <cell r="CN193">
            <v>1.7799999999999999E-4</v>
          </cell>
          <cell r="CO193">
            <v>1.7799999999999999E-4</v>
          </cell>
          <cell r="CP193">
            <v>1.7799999999999999E-4</v>
          </cell>
          <cell r="CQ193">
            <v>1.7799999999999999E-4</v>
          </cell>
          <cell r="CR193">
            <v>1.7799999999999999E-4</v>
          </cell>
          <cell r="CS193">
            <v>1.7799999999999999E-4</v>
          </cell>
          <cell r="CT193">
            <v>1.7799999999999999E-4</v>
          </cell>
          <cell r="CU193">
            <v>1.7799999999999999E-4</v>
          </cell>
          <cell r="CV193">
            <v>1.7799999999999999E-4</v>
          </cell>
          <cell r="CW193">
            <v>1.7799999999999999E-4</v>
          </cell>
        </row>
        <row r="194">
          <cell r="A194" t="str">
            <v>ZAMBIA</v>
          </cell>
          <cell r="B194" t="e">
            <v>#VALUE!</v>
          </cell>
          <cell r="C194" t="e">
            <v>#VALUE!</v>
          </cell>
          <cell r="D194" t="e">
            <v>#VALUE!</v>
          </cell>
          <cell r="E194" t="e">
            <v>#VALUE!</v>
          </cell>
          <cell r="F194" t="e">
            <v>#VALUE!</v>
          </cell>
          <cell r="G194" t="e">
            <v>#VALUE!</v>
          </cell>
          <cell r="H194" t="e">
            <v>#VALUE!</v>
          </cell>
          <cell r="I194" t="e">
            <v>#VALUE!</v>
          </cell>
          <cell r="J194" t="e">
            <v>#VALUE!</v>
          </cell>
          <cell r="K194" t="e">
            <v>#VALUE!</v>
          </cell>
          <cell r="L194" t="e">
            <v>#VALUE!</v>
          </cell>
          <cell r="M194" t="e">
            <v>#VALUE!</v>
          </cell>
          <cell r="N194" t="e">
            <v>#VALUE!</v>
          </cell>
          <cell r="O194" t="e">
            <v>#VALUE!</v>
          </cell>
          <cell r="P194" t="e">
            <v>#VALUE!</v>
          </cell>
          <cell r="Q194">
            <v>3.1300000000000002E-4</v>
          </cell>
          <cell r="R194">
            <v>3.1300000000000002E-4</v>
          </cell>
          <cell r="S194">
            <v>3.1300000000000002E-4</v>
          </cell>
          <cell r="T194">
            <v>3.1300000000000002E-4</v>
          </cell>
          <cell r="U194">
            <v>3.1300000000000002E-4</v>
          </cell>
          <cell r="V194">
            <v>3.1300000000000002E-4</v>
          </cell>
          <cell r="W194">
            <v>3.1300000000000002E-4</v>
          </cell>
          <cell r="X194">
            <v>3.1300000000000002E-4</v>
          </cell>
          <cell r="Y194">
            <v>3.1300000000000002E-4</v>
          </cell>
          <cell r="Z194">
            <v>3.1300000000000002E-4</v>
          </cell>
          <cell r="AA194">
            <v>3.1300000000000002E-4</v>
          </cell>
          <cell r="AB194">
            <v>3.1300000000000002E-4</v>
          </cell>
          <cell r="AC194">
            <v>3.1300000000000002E-4</v>
          </cell>
          <cell r="AD194">
            <v>3.1300000000000002E-4</v>
          </cell>
          <cell r="AE194">
            <v>3.1300000000000002E-4</v>
          </cell>
          <cell r="AF194">
            <v>3.1300000000000002E-4</v>
          </cell>
          <cell r="AG194">
            <v>3.1300000000000002E-4</v>
          </cell>
          <cell r="AH194">
            <v>3.1300000000000002E-4</v>
          </cell>
          <cell r="AI194">
            <v>3.1300000000000002E-4</v>
          </cell>
          <cell r="AJ194">
            <v>3.1300000000000002E-4</v>
          </cell>
          <cell r="AK194">
            <v>3.1300000000000002E-4</v>
          </cell>
          <cell r="AL194">
            <v>3.1300000000000002E-4</v>
          </cell>
          <cell r="AM194">
            <v>3.1300000000000002E-4</v>
          </cell>
          <cell r="AN194">
            <v>3.1300000000000002E-4</v>
          </cell>
          <cell r="AO194">
            <v>3.1300000000000002E-4</v>
          </cell>
          <cell r="AP194">
            <v>1.1039999999999999E-3</v>
          </cell>
          <cell r="AQ194">
            <v>1.1039999999999999E-3</v>
          </cell>
          <cell r="AR194">
            <v>1.1039999999999999E-3</v>
          </cell>
          <cell r="AS194">
            <v>1.1039999999999999E-3</v>
          </cell>
          <cell r="AT194">
            <v>1.1039999999999999E-3</v>
          </cell>
          <cell r="AU194">
            <v>1.2700000000000001E-3</v>
          </cell>
          <cell r="AV194">
            <v>1.2700000000000001E-3</v>
          </cell>
          <cell r="AW194">
            <v>1.2700000000000001E-3</v>
          </cell>
          <cell r="AX194">
            <v>1.2700000000000001E-3</v>
          </cell>
          <cell r="AY194">
            <v>1.2700000000000001E-3</v>
          </cell>
          <cell r="AZ194">
            <v>1.39E-3</v>
          </cell>
          <cell r="BA194">
            <v>1.39E-3</v>
          </cell>
          <cell r="BB194">
            <v>1.39E-3</v>
          </cell>
          <cell r="BC194">
            <v>1.39E-3</v>
          </cell>
          <cell r="BD194">
            <v>1.39E-3</v>
          </cell>
          <cell r="BE194">
            <v>1.4779999999999999E-3</v>
          </cell>
          <cell r="BF194">
            <v>1.4779999999999999E-3</v>
          </cell>
          <cell r="BG194">
            <v>1.4779999999999999E-3</v>
          </cell>
          <cell r="BH194">
            <v>1.4779999999999999E-3</v>
          </cell>
          <cell r="BI194">
            <v>1.4779999999999999E-3</v>
          </cell>
          <cell r="BJ194">
            <v>1.464E-3</v>
          </cell>
          <cell r="BK194">
            <v>1.464E-3</v>
          </cell>
          <cell r="BL194">
            <v>1.464E-3</v>
          </cell>
          <cell r="BM194">
            <v>1.464E-3</v>
          </cell>
          <cell r="BN194">
            <v>1.464E-3</v>
          </cell>
          <cell r="BO194">
            <v>1.6230000000000001E-3</v>
          </cell>
          <cell r="BP194">
            <v>1.6230000000000001E-3</v>
          </cell>
          <cell r="BQ194">
            <v>1.6230000000000001E-3</v>
          </cell>
          <cell r="BR194">
            <v>1.6230000000000001E-3</v>
          </cell>
          <cell r="BS194">
            <v>1.6230000000000001E-3</v>
          </cell>
          <cell r="BT194">
            <v>1.928E-3</v>
          </cell>
          <cell r="BU194">
            <v>1.928E-3</v>
          </cell>
          <cell r="BV194">
            <v>1.928E-3</v>
          </cell>
          <cell r="BW194">
            <v>1.928E-3</v>
          </cell>
          <cell r="BX194">
            <v>1.928E-3</v>
          </cell>
          <cell r="BY194">
            <v>2.3670000000000002E-3</v>
          </cell>
          <cell r="BZ194">
            <v>2.3670000000000002E-3</v>
          </cell>
          <cell r="CA194">
            <v>2.3670000000000002E-3</v>
          </cell>
          <cell r="CB194">
            <v>2.3670000000000002E-3</v>
          </cell>
          <cell r="CC194">
            <v>2.3670000000000002E-3</v>
          </cell>
          <cell r="CD194">
            <v>2.3670000000000002E-3</v>
          </cell>
          <cell r="CE194">
            <v>2.3670000000000002E-3</v>
          </cell>
          <cell r="CF194">
            <v>2.3670000000000002E-3</v>
          </cell>
          <cell r="CG194">
            <v>2.3670000000000002E-3</v>
          </cell>
          <cell r="CH194">
            <v>2.3670000000000002E-3</v>
          </cell>
          <cell r="CI194">
            <v>2.3670000000000002E-3</v>
          </cell>
          <cell r="CJ194">
            <v>2.3670000000000002E-3</v>
          </cell>
          <cell r="CK194">
            <v>2.3670000000000002E-3</v>
          </cell>
          <cell r="CL194">
            <v>2.3670000000000002E-3</v>
          </cell>
          <cell r="CM194">
            <v>2.3670000000000002E-3</v>
          </cell>
          <cell r="CN194">
            <v>2.3670000000000002E-3</v>
          </cell>
          <cell r="CO194">
            <v>2.3670000000000002E-3</v>
          </cell>
          <cell r="CP194">
            <v>2.3670000000000002E-3</v>
          </cell>
          <cell r="CQ194">
            <v>2.3670000000000002E-3</v>
          </cell>
          <cell r="CR194">
            <v>2.3670000000000002E-3</v>
          </cell>
          <cell r="CS194">
            <v>2.3670000000000002E-3</v>
          </cell>
          <cell r="CT194">
            <v>2.3670000000000002E-3</v>
          </cell>
          <cell r="CU194">
            <v>2.3670000000000002E-3</v>
          </cell>
          <cell r="CV194">
            <v>2.3670000000000002E-3</v>
          </cell>
          <cell r="CW194">
            <v>2.3670000000000002E-3</v>
          </cell>
        </row>
        <row r="195">
          <cell r="A195" t="str">
            <v>ZIMBABWE</v>
          </cell>
          <cell r="B195" t="e">
            <v>#VALUE!</v>
          </cell>
          <cell r="C195" t="e">
            <v>#VALUE!</v>
          </cell>
          <cell r="D195" t="e">
            <v>#VALUE!</v>
          </cell>
          <cell r="E195" t="e">
            <v>#VALUE!</v>
          </cell>
          <cell r="F195" t="e">
            <v>#VALUE!</v>
          </cell>
          <cell r="G195" t="e">
            <v>#VALUE!</v>
          </cell>
          <cell r="H195" t="e">
            <v>#VALUE!</v>
          </cell>
          <cell r="I195" t="e">
            <v>#VALUE!</v>
          </cell>
          <cell r="J195" t="e">
            <v>#VALUE!</v>
          </cell>
          <cell r="K195" t="e">
            <v>#VALUE!</v>
          </cell>
          <cell r="L195" t="e">
            <v>#VALUE!</v>
          </cell>
          <cell r="M195" t="e">
            <v>#VALUE!</v>
          </cell>
          <cell r="N195" t="e">
            <v>#VALUE!</v>
          </cell>
          <cell r="O195" t="e">
            <v>#VALUE!</v>
          </cell>
          <cell r="P195" t="e">
            <v>#VALUE!</v>
          </cell>
          <cell r="Q195">
            <v>8.2999999999999998E-5</v>
          </cell>
          <cell r="R195">
            <v>8.2999999999999998E-5</v>
          </cell>
          <cell r="S195">
            <v>8.2999999999999998E-5</v>
          </cell>
          <cell r="T195">
            <v>8.2999999999999998E-5</v>
          </cell>
          <cell r="U195">
            <v>8.2999999999999998E-5</v>
          </cell>
          <cell r="V195">
            <v>8.2999999999999998E-5</v>
          </cell>
          <cell r="W195">
            <v>8.2999999999999998E-5</v>
          </cell>
          <cell r="X195">
            <v>8.2999999999999998E-5</v>
          </cell>
          <cell r="Y195">
            <v>8.2999999999999998E-5</v>
          </cell>
          <cell r="Z195">
            <v>8.2999999999999998E-5</v>
          </cell>
          <cell r="AA195">
            <v>8.2999999999999998E-5</v>
          </cell>
          <cell r="AB195">
            <v>8.2999999999999998E-5</v>
          </cell>
          <cell r="AC195">
            <v>8.2999999999999998E-5</v>
          </cell>
          <cell r="AD195">
            <v>8.2999999999999998E-5</v>
          </cell>
          <cell r="AE195">
            <v>8.2999999999999998E-5</v>
          </cell>
          <cell r="AF195">
            <v>8.2999999999999998E-5</v>
          </cell>
          <cell r="AG195">
            <v>8.2999999999999998E-5</v>
          </cell>
          <cell r="AH195">
            <v>8.2999999999999998E-5</v>
          </cell>
          <cell r="AI195">
            <v>8.2999999999999998E-5</v>
          </cell>
          <cell r="AJ195">
            <v>8.2999999999999998E-5</v>
          </cell>
          <cell r="AK195">
            <v>8.2999999999999998E-5</v>
          </cell>
          <cell r="AL195">
            <v>8.2999999999999998E-5</v>
          </cell>
          <cell r="AM195">
            <v>8.2999999999999998E-5</v>
          </cell>
          <cell r="AN195">
            <v>8.2999999999999998E-5</v>
          </cell>
          <cell r="AO195">
            <v>8.2999999999999998E-5</v>
          </cell>
          <cell r="AP195">
            <v>7.1199999999999996E-4</v>
          </cell>
          <cell r="AQ195">
            <v>7.1199999999999996E-4</v>
          </cell>
          <cell r="AR195">
            <v>7.1199999999999996E-4</v>
          </cell>
          <cell r="AS195">
            <v>7.1199999999999996E-4</v>
          </cell>
          <cell r="AT195">
            <v>7.1199999999999996E-4</v>
          </cell>
          <cell r="AU195">
            <v>1.0579999999999999E-3</v>
          </cell>
          <cell r="AV195">
            <v>1.0579999999999999E-3</v>
          </cell>
          <cell r="AW195">
            <v>1.0579999999999999E-3</v>
          </cell>
          <cell r="AX195">
            <v>1.0579999999999999E-3</v>
          </cell>
          <cell r="AY195">
            <v>1.0579999999999999E-3</v>
          </cell>
          <cell r="AZ195">
            <v>1.3630000000000001E-3</v>
          </cell>
          <cell r="BA195">
            <v>1.3630000000000001E-3</v>
          </cell>
          <cell r="BB195">
            <v>1.3630000000000001E-3</v>
          </cell>
          <cell r="BC195">
            <v>1.3630000000000001E-3</v>
          </cell>
          <cell r="BD195">
            <v>1.3630000000000001E-3</v>
          </cell>
          <cell r="BE195">
            <v>1.66E-3</v>
          </cell>
          <cell r="BF195">
            <v>1.66E-3</v>
          </cell>
          <cell r="BG195">
            <v>1.66E-3</v>
          </cell>
          <cell r="BH195">
            <v>1.66E-3</v>
          </cell>
          <cell r="BI195">
            <v>1.66E-3</v>
          </cell>
          <cell r="BJ195">
            <v>2.2049999999999999E-3</v>
          </cell>
          <cell r="BK195">
            <v>2.2049999999999999E-3</v>
          </cell>
          <cell r="BL195">
            <v>2.2049999999999999E-3</v>
          </cell>
          <cell r="BM195">
            <v>2.2049999999999999E-3</v>
          </cell>
          <cell r="BN195">
            <v>2.2049999999999999E-3</v>
          </cell>
          <cell r="BO195">
            <v>2.6329999999999999E-3</v>
          </cell>
          <cell r="BP195">
            <v>2.6329999999999999E-3</v>
          </cell>
          <cell r="BQ195">
            <v>2.6329999999999999E-3</v>
          </cell>
          <cell r="BR195">
            <v>2.6329999999999999E-3</v>
          </cell>
          <cell r="BS195">
            <v>2.6329999999999999E-3</v>
          </cell>
          <cell r="BT195">
            <v>2.9910000000000002E-3</v>
          </cell>
          <cell r="BU195">
            <v>2.9910000000000002E-3</v>
          </cell>
          <cell r="BV195">
            <v>2.9910000000000002E-3</v>
          </cell>
          <cell r="BW195">
            <v>2.9910000000000002E-3</v>
          </cell>
          <cell r="BX195">
            <v>2.9910000000000002E-3</v>
          </cell>
          <cell r="BY195">
            <v>3.2810000000000001E-3</v>
          </cell>
          <cell r="BZ195">
            <v>3.2810000000000001E-3</v>
          </cell>
          <cell r="CA195">
            <v>3.2810000000000001E-3</v>
          </cell>
          <cell r="CB195">
            <v>3.2810000000000001E-3</v>
          </cell>
          <cell r="CC195">
            <v>3.2810000000000001E-3</v>
          </cell>
          <cell r="CD195">
            <v>3.2810000000000001E-3</v>
          </cell>
          <cell r="CE195">
            <v>3.2810000000000001E-3</v>
          </cell>
          <cell r="CF195">
            <v>3.2810000000000001E-3</v>
          </cell>
          <cell r="CG195">
            <v>3.2810000000000001E-3</v>
          </cell>
          <cell r="CH195">
            <v>3.2810000000000001E-3</v>
          </cell>
          <cell r="CI195">
            <v>3.2810000000000001E-3</v>
          </cell>
          <cell r="CJ195">
            <v>3.2810000000000001E-3</v>
          </cell>
          <cell r="CK195">
            <v>3.2810000000000001E-3</v>
          </cell>
          <cell r="CL195">
            <v>3.2810000000000001E-3</v>
          </cell>
          <cell r="CM195">
            <v>3.2810000000000001E-3</v>
          </cell>
          <cell r="CN195">
            <v>3.2810000000000001E-3</v>
          </cell>
          <cell r="CO195">
            <v>3.2810000000000001E-3</v>
          </cell>
          <cell r="CP195">
            <v>3.2810000000000001E-3</v>
          </cell>
          <cell r="CQ195">
            <v>3.2810000000000001E-3</v>
          </cell>
          <cell r="CR195">
            <v>3.2810000000000001E-3</v>
          </cell>
          <cell r="CS195">
            <v>3.2810000000000001E-3</v>
          </cell>
          <cell r="CT195">
            <v>3.2810000000000001E-3</v>
          </cell>
          <cell r="CU195">
            <v>3.2810000000000001E-3</v>
          </cell>
          <cell r="CV195">
            <v>3.2810000000000001E-3</v>
          </cell>
          <cell r="CW195">
            <v>3.2810000000000001E-3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me_para_mortcecx"/>
    </sheetNames>
    <sheetDataSet>
      <sheetData sheetId="0">
        <row r="2">
          <cell r="A2" t="str">
            <v>AFGHANISTAN</v>
          </cell>
          <cell r="B2" t="e">
            <v>#VALUE!</v>
          </cell>
          <cell r="C2" t="e">
            <v>#VALUE!</v>
          </cell>
          <cell r="D2" t="e">
            <v>#VALUE!</v>
          </cell>
          <cell r="E2" t="e">
            <v>#VALUE!</v>
          </cell>
          <cell r="F2" t="e">
            <v>#VALUE!</v>
          </cell>
          <cell r="G2" t="e">
            <v>#VALUE!</v>
          </cell>
          <cell r="H2" t="e">
            <v>#VALUE!</v>
          </cell>
          <cell r="I2" t="e">
            <v>#VALUE!</v>
          </cell>
          <cell r="J2" t="e">
            <v>#VALUE!</v>
          </cell>
          <cell r="K2" t="e">
            <v>#VALUE!</v>
          </cell>
          <cell r="L2" t="e">
            <v>#VALUE!</v>
          </cell>
          <cell r="M2" t="e">
            <v>#VALUE!</v>
          </cell>
          <cell r="N2" t="e">
            <v>#VALUE!</v>
          </cell>
          <cell r="O2" t="e">
            <v>#VALUE!</v>
          </cell>
          <cell r="P2" t="e">
            <v>#VALUE!</v>
          </cell>
          <cell r="Q2">
            <v>1.5E-5</v>
          </cell>
          <cell r="R2">
            <v>1.5E-5</v>
          </cell>
          <cell r="S2">
            <v>1.5E-5</v>
          </cell>
          <cell r="T2">
            <v>1.5E-5</v>
          </cell>
          <cell r="U2">
            <v>1.5E-5</v>
          </cell>
          <cell r="V2">
            <v>1.5E-5</v>
          </cell>
          <cell r="W2">
            <v>1.5E-5</v>
          </cell>
          <cell r="X2">
            <v>1.5E-5</v>
          </cell>
          <cell r="Y2">
            <v>1.5E-5</v>
          </cell>
          <cell r="Z2">
            <v>1.5E-5</v>
          </cell>
          <cell r="AA2">
            <v>1.5E-5</v>
          </cell>
          <cell r="AB2">
            <v>1.5E-5</v>
          </cell>
          <cell r="AC2">
            <v>1.5E-5</v>
          </cell>
          <cell r="AD2">
            <v>1.5E-5</v>
          </cell>
          <cell r="AE2">
            <v>1.5E-5</v>
          </cell>
          <cell r="AF2">
            <v>1.5E-5</v>
          </cell>
          <cell r="AG2">
            <v>1.5E-5</v>
          </cell>
          <cell r="AH2">
            <v>1.5E-5</v>
          </cell>
          <cell r="AI2">
            <v>1.5E-5</v>
          </cell>
          <cell r="AJ2">
            <v>1.5E-5</v>
          </cell>
          <cell r="AK2">
            <v>1.5E-5</v>
          </cell>
          <cell r="AL2">
            <v>1.5E-5</v>
          </cell>
          <cell r="AM2">
            <v>1.5E-5</v>
          </cell>
          <cell r="AN2">
            <v>1.5E-5</v>
          </cell>
          <cell r="AO2">
            <v>1.5E-5</v>
          </cell>
          <cell r="AP2">
            <v>1.1400000000000001E-4</v>
          </cell>
          <cell r="AQ2">
            <v>1.1400000000000001E-4</v>
          </cell>
          <cell r="AR2">
            <v>1.1400000000000001E-4</v>
          </cell>
          <cell r="AS2">
            <v>1.1400000000000001E-4</v>
          </cell>
          <cell r="AT2">
            <v>1.1400000000000001E-4</v>
          </cell>
          <cell r="AU2">
            <v>1.7899999999999999E-4</v>
          </cell>
          <cell r="AV2">
            <v>1.7899999999999999E-4</v>
          </cell>
          <cell r="AW2">
            <v>1.7899999999999999E-4</v>
          </cell>
          <cell r="AX2">
            <v>1.7899999999999999E-4</v>
          </cell>
          <cell r="AY2">
            <v>1.7899999999999999E-4</v>
          </cell>
          <cell r="AZ2">
            <v>2.33E-4</v>
          </cell>
          <cell r="BA2">
            <v>2.33E-4</v>
          </cell>
          <cell r="BB2">
            <v>2.33E-4</v>
          </cell>
          <cell r="BC2">
            <v>2.33E-4</v>
          </cell>
          <cell r="BD2">
            <v>2.33E-4</v>
          </cell>
          <cell r="BE2">
            <v>2.5500000000000002E-4</v>
          </cell>
          <cell r="BF2">
            <v>2.5500000000000002E-4</v>
          </cell>
          <cell r="BG2">
            <v>2.5500000000000002E-4</v>
          </cell>
          <cell r="BH2">
            <v>2.5500000000000002E-4</v>
          </cell>
          <cell r="BI2">
            <v>2.5500000000000002E-4</v>
          </cell>
          <cell r="BJ2">
            <v>2.4899999999999998E-4</v>
          </cell>
          <cell r="BK2">
            <v>2.4899999999999998E-4</v>
          </cell>
          <cell r="BL2">
            <v>2.4899999999999998E-4</v>
          </cell>
          <cell r="BM2">
            <v>2.4899999999999998E-4</v>
          </cell>
          <cell r="BN2">
            <v>2.4899999999999998E-4</v>
          </cell>
          <cell r="BO2">
            <v>2.32E-4</v>
          </cell>
          <cell r="BP2">
            <v>2.32E-4</v>
          </cell>
          <cell r="BQ2">
            <v>2.32E-4</v>
          </cell>
          <cell r="BR2">
            <v>2.32E-4</v>
          </cell>
          <cell r="BS2">
            <v>2.32E-4</v>
          </cell>
          <cell r="BT2">
            <v>1.9599999999999999E-4</v>
          </cell>
          <cell r="BU2">
            <v>1.9599999999999999E-4</v>
          </cell>
          <cell r="BV2">
            <v>1.9599999999999999E-4</v>
          </cell>
          <cell r="BW2">
            <v>1.9599999999999999E-4</v>
          </cell>
          <cell r="BX2">
            <v>1.9599999999999999E-4</v>
          </cell>
          <cell r="BY2">
            <v>1.4799999999999999E-4</v>
          </cell>
          <cell r="BZ2">
            <v>1.4799999999999999E-4</v>
          </cell>
          <cell r="CA2">
            <v>1.4799999999999999E-4</v>
          </cell>
          <cell r="CB2">
            <v>1.4799999999999999E-4</v>
          </cell>
          <cell r="CC2">
            <v>1.4799999999999999E-4</v>
          </cell>
          <cell r="CD2">
            <v>1.4799999999999999E-4</v>
          </cell>
          <cell r="CE2">
            <v>1.4799999999999999E-4</v>
          </cell>
          <cell r="CF2">
            <v>1.4799999999999999E-4</v>
          </cell>
          <cell r="CG2">
            <v>1.4799999999999999E-4</v>
          </cell>
          <cell r="CH2">
            <v>1.4799999999999999E-4</v>
          </cell>
          <cell r="CI2">
            <v>1.4799999999999999E-4</v>
          </cell>
          <cell r="CJ2">
            <v>1.4799999999999999E-4</v>
          </cell>
          <cell r="CK2">
            <v>1.4799999999999999E-4</v>
          </cell>
          <cell r="CL2">
            <v>1.4799999999999999E-4</v>
          </cell>
          <cell r="CM2">
            <v>1.4799999999999999E-4</v>
          </cell>
          <cell r="CN2">
            <v>1.4799999999999999E-4</v>
          </cell>
          <cell r="CO2">
            <v>1.4799999999999999E-4</v>
          </cell>
          <cell r="CP2">
            <v>1.4799999999999999E-4</v>
          </cell>
          <cell r="CQ2">
            <v>1.4799999999999999E-4</v>
          </cell>
          <cell r="CR2">
            <v>1.4799999999999999E-4</v>
          </cell>
          <cell r="CS2">
            <v>1.4799999999999999E-4</v>
          </cell>
          <cell r="CT2">
            <v>1.4799999999999999E-4</v>
          </cell>
          <cell r="CU2">
            <v>1.4799999999999999E-4</v>
          </cell>
          <cell r="CV2">
            <v>1.4799999999999999E-4</v>
          </cell>
          <cell r="CW2">
            <v>1.4799999999999999E-4</v>
          </cell>
        </row>
        <row r="3">
          <cell r="A3" t="str">
            <v>ALBANIA</v>
          </cell>
          <cell r="B3" t="e">
            <v>#VALUE!</v>
          </cell>
          <cell r="C3" t="e">
            <v>#VALUE!</v>
          </cell>
          <cell r="D3" t="e">
            <v>#VALUE!</v>
          </cell>
          <cell r="E3" t="e">
            <v>#VALUE!</v>
          </cell>
          <cell r="F3" t="e">
            <v>#VALUE!</v>
          </cell>
          <cell r="G3" t="e">
            <v>#VALUE!</v>
          </cell>
          <cell r="H3" t="e">
            <v>#VALUE!</v>
          </cell>
          <cell r="I3" t="e">
            <v>#VALUE!</v>
          </cell>
          <cell r="J3" t="e">
            <v>#VALUE!</v>
          </cell>
          <cell r="K3" t="e">
            <v>#VALUE!</v>
          </cell>
          <cell r="L3" t="e">
            <v>#VALUE!</v>
          </cell>
          <cell r="M3" t="e">
            <v>#VALUE!</v>
          </cell>
          <cell r="N3" t="e">
            <v>#VALUE!</v>
          </cell>
          <cell r="O3" t="e">
            <v>#VALUE!</v>
          </cell>
          <cell r="P3" t="e">
            <v>#VALUE!</v>
          </cell>
          <cell r="Q3">
            <v>6.0000000000000002E-6</v>
          </cell>
          <cell r="R3">
            <v>6.0000000000000002E-6</v>
          </cell>
          <cell r="S3">
            <v>6.0000000000000002E-6</v>
          </cell>
          <cell r="T3">
            <v>6.0000000000000002E-6</v>
          </cell>
          <cell r="U3">
            <v>6.0000000000000002E-6</v>
          </cell>
          <cell r="V3">
            <v>6.0000000000000002E-6</v>
          </cell>
          <cell r="W3">
            <v>6.0000000000000002E-6</v>
          </cell>
          <cell r="X3">
            <v>6.0000000000000002E-6</v>
          </cell>
          <cell r="Y3">
            <v>6.0000000000000002E-6</v>
          </cell>
          <cell r="Z3">
            <v>6.0000000000000002E-6</v>
          </cell>
          <cell r="AA3">
            <v>6.0000000000000002E-6</v>
          </cell>
          <cell r="AB3">
            <v>6.0000000000000002E-6</v>
          </cell>
          <cell r="AC3">
            <v>6.0000000000000002E-6</v>
          </cell>
          <cell r="AD3">
            <v>6.0000000000000002E-6</v>
          </cell>
          <cell r="AE3">
            <v>6.0000000000000002E-6</v>
          </cell>
          <cell r="AF3">
            <v>6.0000000000000002E-6</v>
          </cell>
          <cell r="AG3">
            <v>6.0000000000000002E-6</v>
          </cell>
          <cell r="AH3">
            <v>6.0000000000000002E-6</v>
          </cell>
          <cell r="AI3">
            <v>6.0000000000000002E-6</v>
          </cell>
          <cell r="AJ3">
            <v>6.0000000000000002E-6</v>
          </cell>
          <cell r="AK3">
            <v>6.0000000000000002E-6</v>
          </cell>
          <cell r="AL3">
            <v>6.0000000000000002E-6</v>
          </cell>
          <cell r="AM3">
            <v>6.0000000000000002E-6</v>
          </cell>
          <cell r="AN3">
            <v>6.0000000000000002E-6</v>
          </cell>
          <cell r="AO3">
            <v>6.0000000000000002E-6</v>
          </cell>
          <cell r="AP3">
            <v>3.8000000000000002E-5</v>
          </cell>
          <cell r="AQ3">
            <v>3.8000000000000002E-5</v>
          </cell>
          <cell r="AR3">
            <v>3.8000000000000002E-5</v>
          </cell>
          <cell r="AS3">
            <v>3.8000000000000002E-5</v>
          </cell>
          <cell r="AT3">
            <v>3.8000000000000002E-5</v>
          </cell>
          <cell r="AU3">
            <v>2.9E-5</v>
          </cell>
          <cell r="AV3">
            <v>2.9E-5</v>
          </cell>
          <cell r="AW3">
            <v>2.9E-5</v>
          </cell>
          <cell r="AX3">
            <v>2.9E-5</v>
          </cell>
          <cell r="AY3">
            <v>2.9E-5</v>
          </cell>
          <cell r="AZ3">
            <v>6.6000000000000005E-5</v>
          </cell>
          <cell r="BA3">
            <v>6.6000000000000005E-5</v>
          </cell>
          <cell r="BB3">
            <v>6.6000000000000005E-5</v>
          </cell>
          <cell r="BC3">
            <v>6.6000000000000005E-5</v>
          </cell>
          <cell r="BD3">
            <v>6.6000000000000005E-5</v>
          </cell>
          <cell r="BE3">
            <v>3.6000000000000001E-5</v>
          </cell>
          <cell r="BF3">
            <v>3.6000000000000001E-5</v>
          </cell>
          <cell r="BG3">
            <v>3.6000000000000001E-5</v>
          </cell>
          <cell r="BH3">
            <v>3.6000000000000001E-5</v>
          </cell>
          <cell r="BI3">
            <v>3.6000000000000001E-5</v>
          </cell>
          <cell r="BJ3">
            <v>5.1E-5</v>
          </cell>
          <cell r="BK3">
            <v>5.1E-5</v>
          </cell>
          <cell r="BL3">
            <v>5.1E-5</v>
          </cell>
          <cell r="BM3">
            <v>5.1E-5</v>
          </cell>
          <cell r="BN3">
            <v>5.1E-5</v>
          </cell>
          <cell r="BO3">
            <v>7.2000000000000002E-5</v>
          </cell>
          <cell r="BP3">
            <v>7.2000000000000002E-5</v>
          </cell>
          <cell r="BQ3">
            <v>7.2000000000000002E-5</v>
          </cell>
          <cell r="BR3">
            <v>7.2000000000000002E-5</v>
          </cell>
          <cell r="BS3">
            <v>7.2000000000000002E-5</v>
          </cell>
          <cell r="BT3">
            <v>1.02E-4</v>
          </cell>
          <cell r="BU3">
            <v>1.02E-4</v>
          </cell>
          <cell r="BV3">
            <v>1.02E-4</v>
          </cell>
          <cell r="BW3">
            <v>1.02E-4</v>
          </cell>
          <cell r="BX3">
            <v>1.02E-4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  <cell r="CI3">
            <v>0</v>
          </cell>
          <cell r="CJ3">
            <v>0</v>
          </cell>
          <cell r="CK3">
            <v>0</v>
          </cell>
          <cell r="CL3">
            <v>0</v>
          </cell>
          <cell r="CM3">
            <v>0</v>
          </cell>
          <cell r="CN3">
            <v>0</v>
          </cell>
          <cell r="CO3">
            <v>0</v>
          </cell>
          <cell r="CP3">
            <v>0</v>
          </cell>
          <cell r="CQ3">
            <v>0</v>
          </cell>
          <cell r="CR3">
            <v>0</v>
          </cell>
          <cell r="CS3">
            <v>0</v>
          </cell>
          <cell r="CT3">
            <v>0</v>
          </cell>
          <cell r="CU3">
            <v>0</v>
          </cell>
          <cell r="CV3">
            <v>0</v>
          </cell>
          <cell r="CW3">
            <v>0</v>
          </cell>
        </row>
        <row r="4">
          <cell r="A4" t="str">
            <v>ALGERIA</v>
          </cell>
          <cell r="B4" t="e">
            <v>#VALUE!</v>
          </cell>
          <cell r="C4" t="e">
            <v>#VALUE!</v>
          </cell>
          <cell r="D4" t="e">
            <v>#VALUE!</v>
          </cell>
          <cell r="E4" t="e">
            <v>#VALUE!</v>
          </cell>
          <cell r="F4" t="e">
            <v>#VALUE!</v>
          </cell>
          <cell r="G4" t="e">
            <v>#VALUE!</v>
          </cell>
          <cell r="H4" t="e">
            <v>#VALUE!</v>
          </cell>
          <cell r="I4" t="e">
            <v>#VALUE!</v>
          </cell>
          <cell r="J4" t="e">
            <v>#VALUE!</v>
          </cell>
          <cell r="K4" t="e">
            <v>#VALUE!</v>
          </cell>
          <cell r="L4" t="e">
            <v>#VALUE!</v>
          </cell>
          <cell r="M4" t="e">
            <v>#VALUE!</v>
          </cell>
          <cell r="N4" t="e">
            <v>#VALUE!</v>
          </cell>
          <cell r="O4" t="e">
            <v>#VALUE!</v>
          </cell>
          <cell r="P4" t="e">
            <v>#VALUE!</v>
          </cell>
          <cell r="Q4">
            <v>9.9999999999999995E-7</v>
          </cell>
          <cell r="R4">
            <v>9.9999999999999995E-7</v>
          </cell>
          <cell r="S4">
            <v>9.9999999999999995E-7</v>
          </cell>
          <cell r="T4">
            <v>9.9999999999999995E-7</v>
          </cell>
          <cell r="U4">
            <v>9.9999999999999995E-7</v>
          </cell>
          <cell r="V4">
            <v>9.9999999999999995E-7</v>
          </cell>
          <cell r="W4">
            <v>9.9999999999999995E-7</v>
          </cell>
          <cell r="X4">
            <v>9.9999999999999995E-7</v>
          </cell>
          <cell r="Y4">
            <v>9.9999999999999995E-7</v>
          </cell>
          <cell r="Z4">
            <v>9.9999999999999995E-7</v>
          </cell>
          <cell r="AA4">
            <v>9.9999999999999995E-7</v>
          </cell>
          <cell r="AB4">
            <v>9.9999999999999995E-7</v>
          </cell>
          <cell r="AC4">
            <v>9.9999999999999995E-7</v>
          </cell>
          <cell r="AD4">
            <v>9.9999999999999995E-7</v>
          </cell>
          <cell r="AE4">
            <v>9.9999999999999995E-7</v>
          </cell>
          <cell r="AF4">
            <v>9.9999999999999995E-7</v>
          </cell>
          <cell r="AG4">
            <v>9.9999999999999995E-7</v>
          </cell>
          <cell r="AH4">
            <v>9.9999999999999995E-7</v>
          </cell>
          <cell r="AI4">
            <v>9.9999999999999995E-7</v>
          </cell>
          <cell r="AJ4">
            <v>9.9999999999999995E-7</v>
          </cell>
          <cell r="AK4">
            <v>9.9999999999999995E-7</v>
          </cell>
          <cell r="AL4">
            <v>9.9999999999999995E-7</v>
          </cell>
          <cell r="AM4">
            <v>9.9999999999999995E-7</v>
          </cell>
          <cell r="AN4">
            <v>9.9999999999999995E-7</v>
          </cell>
          <cell r="AO4">
            <v>9.9999999999999995E-7</v>
          </cell>
          <cell r="AP4">
            <v>2.0999999999999999E-5</v>
          </cell>
          <cell r="AQ4">
            <v>2.0999999999999999E-5</v>
          </cell>
          <cell r="AR4">
            <v>2.0999999999999999E-5</v>
          </cell>
          <cell r="AS4">
            <v>2.0999999999999999E-5</v>
          </cell>
          <cell r="AT4">
            <v>2.0999999999999999E-5</v>
          </cell>
          <cell r="AU4">
            <v>4.8999999999999998E-5</v>
          </cell>
          <cell r="AV4">
            <v>4.8999999999999998E-5</v>
          </cell>
          <cell r="AW4">
            <v>4.8999999999999998E-5</v>
          </cell>
          <cell r="AX4">
            <v>4.8999999999999998E-5</v>
          </cell>
          <cell r="AY4">
            <v>4.8999999999999998E-5</v>
          </cell>
          <cell r="AZ4">
            <v>8.5000000000000006E-5</v>
          </cell>
          <cell r="BA4">
            <v>8.5000000000000006E-5</v>
          </cell>
          <cell r="BB4">
            <v>8.5000000000000006E-5</v>
          </cell>
          <cell r="BC4">
            <v>8.5000000000000006E-5</v>
          </cell>
          <cell r="BD4">
            <v>8.5000000000000006E-5</v>
          </cell>
          <cell r="BE4">
            <v>1.27E-4</v>
          </cell>
          <cell r="BF4">
            <v>1.27E-4</v>
          </cell>
          <cell r="BG4">
            <v>1.27E-4</v>
          </cell>
          <cell r="BH4">
            <v>1.27E-4</v>
          </cell>
          <cell r="BI4">
            <v>1.27E-4</v>
          </cell>
          <cell r="BJ4">
            <v>1.66E-4</v>
          </cell>
          <cell r="BK4">
            <v>1.66E-4</v>
          </cell>
          <cell r="BL4">
            <v>1.66E-4</v>
          </cell>
          <cell r="BM4">
            <v>1.66E-4</v>
          </cell>
          <cell r="BN4">
            <v>1.66E-4</v>
          </cell>
          <cell r="BO4">
            <v>2.0100000000000001E-4</v>
          </cell>
          <cell r="BP4">
            <v>2.0100000000000001E-4</v>
          </cell>
          <cell r="BQ4">
            <v>2.0100000000000001E-4</v>
          </cell>
          <cell r="BR4">
            <v>2.0100000000000001E-4</v>
          </cell>
          <cell r="BS4">
            <v>2.0100000000000001E-4</v>
          </cell>
          <cell r="BT4">
            <v>2.1499999999999999E-4</v>
          </cell>
          <cell r="BU4">
            <v>2.1499999999999999E-4</v>
          </cell>
          <cell r="BV4">
            <v>2.1499999999999999E-4</v>
          </cell>
          <cell r="BW4">
            <v>2.1499999999999999E-4</v>
          </cell>
          <cell r="BX4">
            <v>2.1499999999999999E-4</v>
          </cell>
          <cell r="BY4">
            <v>2.1100000000000001E-4</v>
          </cell>
          <cell r="BZ4">
            <v>2.1100000000000001E-4</v>
          </cell>
          <cell r="CA4">
            <v>2.1100000000000001E-4</v>
          </cell>
          <cell r="CB4">
            <v>2.1100000000000001E-4</v>
          </cell>
          <cell r="CC4">
            <v>2.1100000000000001E-4</v>
          </cell>
          <cell r="CD4">
            <v>2.1100000000000001E-4</v>
          </cell>
          <cell r="CE4">
            <v>2.1100000000000001E-4</v>
          </cell>
          <cell r="CF4">
            <v>2.1100000000000001E-4</v>
          </cell>
          <cell r="CG4">
            <v>2.1100000000000001E-4</v>
          </cell>
          <cell r="CH4">
            <v>2.1100000000000001E-4</v>
          </cell>
          <cell r="CI4">
            <v>2.1100000000000001E-4</v>
          </cell>
          <cell r="CJ4">
            <v>2.1100000000000001E-4</v>
          </cell>
          <cell r="CK4">
            <v>2.1100000000000001E-4</v>
          </cell>
          <cell r="CL4">
            <v>2.1100000000000001E-4</v>
          </cell>
          <cell r="CM4">
            <v>2.1100000000000001E-4</v>
          </cell>
          <cell r="CN4">
            <v>2.1100000000000001E-4</v>
          </cell>
          <cell r="CO4">
            <v>2.1100000000000001E-4</v>
          </cell>
          <cell r="CP4">
            <v>2.1100000000000001E-4</v>
          </cell>
          <cell r="CQ4">
            <v>2.1100000000000001E-4</v>
          </cell>
          <cell r="CR4">
            <v>2.1100000000000001E-4</v>
          </cell>
          <cell r="CS4">
            <v>2.1100000000000001E-4</v>
          </cell>
          <cell r="CT4">
            <v>2.1100000000000001E-4</v>
          </cell>
          <cell r="CU4">
            <v>2.1100000000000001E-4</v>
          </cell>
          <cell r="CV4">
            <v>2.1100000000000001E-4</v>
          </cell>
          <cell r="CW4">
            <v>2.1100000000000001E-4</v>
          </cell>
        </row>
        <row r="5">
          <cell r="A5" t="str">
            <v>ANDORRA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1.7E-5</v>
          </cell>
          <cell r="R5">
            <v>1.7E-5</v>
          </cell>
          <cell r="S5">
            <v>1.7E-5</v>
          </cell>
          <cell r="T5">
            <v>1.7E-5</v>
          </cell>
          <cell r="U5">
            <v>1.7E-5</v>
          </cell>
          <cell r="V5">
            <v>1.7E-5</v>
          </cell>
          <cell r="W5">
            <v>1.7E-5</v>
          </cell>
          <cell r="X5">
            <v>1.7E-5</v>
          </cell>
          <cell r="Y5">
            <v>1.7E-5</v>
          </cell>
          <cell r="Z5">
            <v>1.7E-5</v>
          </cell>
          <cell r="AA5">
            <v>1.7E-5</v>
          </cell>
          <cell r="AB5">
            <v>1.7E-5</v>
          </cell>
          <cell r="AC5">
            <v>1.7E-5</v>
          </cell>
          <cell r="AD5">
            <v>1.7E-5</v>
          </cell>
          <cell r="AE5">
            <v>1.7E-5</v>
          </cell>
          <cell r="AF5">
            <v>1.7E-5</v>
          </cell>
          <cell r="AG5">
            <v>1.7E-5</v>
          </cell>
          <cell r="AH5">
            <v>1.7E-5</v>
          </cell>
          <cell r="AI5">
            <v>1.7E-5</v>
          </cell>
          <cell r="AJ5">
            <v>1.7E-5</v>
          </cell>
          <cell r="AK5">
            <v>1.7E-5</v>
          </cell>
          <cell r="AL5">
            <v>1.7E-5</v>
          </cell>
          <cell r="AM5">
            <v>1.7E-5</v>
          </cell>
          <cell r="AN5">
            <v>1.7E-5</v>
          </cell>
          <cell r="AO5">
            <v>1.7E-5</v>
          </cell>
          <cell r="AP5">
            <v>6.0000000000000002E-5</v>
          </cell>
          <cell r="AQ5">
            <v>6.0000000000000002E-5</v>
          </cell>
          <cell r="AR5">
            <v>6.0000000000000002E-5</v>
          </cell>
          <cell r="AS5">
            <v>6.0000000000000002E-5</v>
          </cell>
          <cell r="AT5">
            <v>6.0000000000000002E-5</v>
          </cell>
          <cell r="AU5">
            <v>7.7999999999999999E-5</v>
          </cell>
          <cell r="AV5">
            <v>7.7999999999999999E-5</v>
          </cell>
          <cell r="AW5">
            <v>7.7999999999999999E-5</v>
          </cell>
          <cell r="AX5">
            <v>7.7999999999999999E-5</v>
          </cell>
          <cell r="AY5">
            <v>7.7999999999999999E-5</v>
          </cell>
          <cell r="AZ5">
            <v>9.7999999999999997E-5</v>
          </cell>
          <cell r="BA5">
            <v>9.7999999999999997E-5</v>
          </cell>
          <cell r="BB5">
            <v>9.7999999999999997E-5</v>
          </cell>
          <cell r="BC5">
            <v>9.7999999999999997E-5</v>
          </cell>
          <cell r="BD5">
            <v>9.7999999999999997E-5</v>
          </cell>
          <cell r="BE5">
            <v>1.11E-4</v>
          </cell>
          <cell r="BF5">
            <v>1.11E-4</v>
          </cell>
          <cell r="BG5">
            <v>1.11E-4</v>
          </cell>
          <cell r="BH5">
            <v>1.11E-4</v>
          </cell>
          <cell r="BI5">
            <v>1.11E-4</v>
          </cell>
          <cell r="BJ5">
            <v>1.1400000000000001E-4</v>
          </cell>
          <cell r="BK5">
            <v>1.1400000000000001E-4</v>
          </cell>
          <cell r="BL5">
            <v>1.1400000000000001E-4</v>
          </cell>
          <cell r="BM5">
            <v>1.1400000000000001E-4</v>
          </cell>
          <cell r="BN5">
            <v>1.1400000000000001E-4</v>
          </cell>
          <cell r="BO5">
            <v>1.15E-4</v>
          </cell>
          <cell r="BP5">
            <v>1.15E-4</v>
          </cell>
          <cell r="BQ5">
            <v>1.15E-4</v>
          </cell>
          <cell r="BR5">
            <v>1.15E-4</v>
          </cell>
          <cell r="BS5">
            <v>1.15E-4</v>
          </cell>
          <cell r="BT5">
            <v>1.35E-4</v>
          </cell>
          <cell r="BU5">
            <v>1.35E-4</v>
          </cell>
          <cell r="BV5">
            <v>1.35E-4</v>
          </cell>
          <cell r="BW5">
            <v>1.35E-4</v>
          </cell>
          <cell r="BX5">
            <v>1.35E-4</v>
          </cell>
          <cell r="BY5">
            <v>1.63E-4</v>
          </cell>
          <cell r="BZ5">
            <v>1.63E-4</v>
          </cell>
          <cell r="CA5">
            <v>1.63E-4</v>
          </cell>
          <cell r="CB5">
            <v>1.63E-4</v>
          </cell>
          <cell r="CC5">
            <v>1.63E-4</v>
          </cell>
          <cell r="CD5">
            <v>1.63E-4</v>
          </cell>
          <cell r="CE5">
            <v>1.63E-4</v>
          </cell>
          <cell r="CF5">
            <v>1.63E-4</v>
          </cell>
          <cell r="CG5">
            <v>1.63E-4</v>
          </cell>
          <cell r="CH5">
            <v>1.63E-4</v>
          </cell>
          <cell r="CI5">
            <v>1.63E-4</v>
          </cell>
          <cell r="CJ5">
            <v>1.63E-4</v>
          </cell>
          <cell r="CK5">
            <v>1.63E-4</v>
          </cell>
          <cell r="CL5">
            <v>1.63E-4</v>
          </cell>
          <cell r="CM5">
            <v>1.63E-4</v>
          </cell>
          <cell r="CN5">
            <v>1.63E-4</v>
          </cell>
          <cell r="CO5">
            <v>1.63E-4</v>
          </cell>
          <cell r="CP5">
            <v>1.63E-4</v>
          </cell>
          <cell r="CQ5">
            <v>1.63E-4</v>
          </cell>
          <cell r="CR5">
            <v>1.63E-4</v>
          </cell>
          <cell r="CS5">
            <v>1.63E-4</v>
          </cell>
          <cell r="CT5">
            <v>1.63E-4</v>
          </cell>
          <cell r="CU5">
            <v>1.63E-4</v>
          </cell>
          <cell r="CV5">
            <v>1.63E-4</v>
          </cell>
          <cell r="CW5">
            <v>1.63E-4</v>
          </cell>
        </row>
        <row r="6">
          <cell r="A6" t="str">
            <v>ANGOLA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6.0000000000000002E-5</v>
          </cell>
          <cell r="R6">
            <v>6.0000000000000002E-5</v>
          </cell>
          <cell r="S6">
            <v>6.0000000000000002E-5</v>
          </cell>
          <cell r="T6">
            <v>6.0000000000000002E-5</v>
          </cell>
          <cell r="U6">
            <v>6.0000000000000002E-5</v>
          </cell>
          <cell r="V6">
            <v>6.0000000000000002E-5</v>
          </cell>
          <cell r="W6">
            <v>6.0000000000000002E-5</v>
          </cell>
          <cell r="X6">
            <v>6.0000000000000002E-5</v>
          </cell>
          <cell r="Y6">
            <v>6.0000000000000002E-5</v>
          </cell>
          <cell r="Z6">
            <v>6.0000000000000002E-5</v>
          </cell>
          <cell r="AA6">
            <v>6.0000000000000002E-5</v>
          </cell>
          <cell r="AB6">
            <v>6.0000000000000002E-5</v>
          </cell>
          <cell r="AC6">
            <v>6.0000000000000002E-5</v>
          </cell>
          <cell r="AD6">
            <v>6.0000000000000002E-5</v>
          </cell>
          <cell r="AE6">
            <v>6.0000000000000002E-5</v>
          </cell>
          <cell r="AF6">
            <v>6.0000000000000002E-5</v>
          </cell>
          <cell r="AG6">
            <v>6.0000000000000002E-5</v>
          </cell>
          <cell r="AH6">
            <v>6.0000000000000002E-5</v>
          </cell>
          <cell r="AI6">
            <v>6.0000000000000002E-5</v>
          </cell>
          <cell r="AJ6">
            <v>6.0000000000000002E-5</v>
          </cell>
          <cell r="AK6">
            <v>6.0000000000000002E-5</v>
          </cell>
          <cell r="AL6">
            <v>6.0000000000000002E-5</v>
          </cell>
          <cell r="AM6">
            <v>6.0000000000000002E-5</v>
          </cell>
          <cell r="AN6">
            <v>6.0000000000000002E-5</v>
          </cell>
          <cell r="AO6">
            <v>6.0000000000000002E-5</v>
          </cell>
          <cell r="AP6">
            <v>2.61E-4</v>
          </cell>
          <cell r="AQ6">
            <v>2.61E-4</v>
          </cell>
          <cell r="AR6">
            <v>2.61E-4</v>
          </cell>
          <cell r="AS6">
            <v>2.61E-4</v>
          </cell>
          <cell r="AT6">
            <v>2.61E-4</v>
          </cell>
          <cell r="AU6">
            <v>3.79E-4</v>
          </cell>
          <cell r="AV6">
            <v>3.79E-4</v>
          </cell>
          <cell r="AW6">
            <v>3.79E-4</v>
          </cell>
          <cell r="AX6">
            <v>3.79E-4</v>
          </cell>
          <cell r="AY6">
            <v>3.79E-4</v>
          </cell>
          <cell r="AZ6">
            <v>5.0299999999999997E-4</v>
          </cell>
          <cell r="BA6">
            <v>5.0299999999999997E-4</v>
          </cell>
          <cell r="BB6">
            <v>5.0299999999999997E-4</v>
          </cell>
          <cell r="BC6">
            <v>5.0299999999999997E-4</v>
          </cell>
          <cell r="BD6">
            <v>5.0299999999999997E-4</v>
          </cell>
          <cell r="BE6">
            <v>6.2600000000000004E-4</v>
          </cell>
          <cell r="BF6">
            <v>6.2600000000000004E-4</v>
          </cell>
          <cell r="BG6">
            <v>6.2600000000000004E-4</v>
          </cell>
          <cell r="BH6">
            <v>6.2600000000000004E-4</v>
          </cell>
          <cell r="BI6">
            <v>6.2600000000000004E-4</v>
          </cell>
          <cell r="BJ6">
            <v>7.5100000000000004E-4</v>
          </cell>
          <cell r="BK6">
            <v>7.5100000000000004E-4</v>
          </cell>
          <cell r="BL6">
            <v>7.5100000000000004E-4</v>
          </cell>
          <cell r="BM6">
            <v>7.5100000000000004E-4</v>
          </cell>
          <cell r="BN6">
            <v>7.5100000000000004E-4</v>
          </cell>
          <cell r="BO6">
            <v>8.8500000000000004E-4</v>
          </cell>
          <cell r="BP6">
            <v>8.8500000000000004E-4</v>
          </cell>
          <cell r="BQ6">
            <v>8.8500000000000004E-4</v>
          </cell>
          <cell r="BR6">
            <v>8.8500000000000004E-4</v>
          </cell>
          <cell r="BS6">
            <v>8.8500000000000004E-4</v>
          </cell>
          <cell r="BT6">
            <v>1.029E-3</v>
          </cell>
          <cell r="BU6">
            <v>1.029E-3</v>
          </cell>
          <cell r="BV6">
            <v>1.029E-3</v>
          </cell>
          <cell r="BW6">
            <v>1.029E-3</v>
          </cell>
          <cell r="BX6">
            <v>1.029E-3</v>
          </cell>
          <cell r="BY6">
            <v>1.176E-3</v>
          </cell>
          <cell r="BZ6">
            <v>1.176E-3</v>
          </cell>
          <cell r="CA6">
            <v>1.176E-3</v>
          </cell>
          <cell r="CB6">
            <v>1.176E-3</v>
          </cell>
          <cell r="CC6">
            <v>1.176E-3</v>
          </cell>
          <cell r="CD6">
            <v>1.176E-3</v>
          </cell>
          <cell r="CE6">
            <v>1.176E-3</v>
          </cell>
          <cell r="CF6">
            <v>1.176E-3</v>
          </cell>
          <cell r="CG6">
            <v>1.176E-3</v>
          </cell>
          <cell r="CH6">
            <v>1.176E-3</v>
          </cell>
          <cell r="CI6">
            <v>1.176E-3</v>
          </cell>
          <cell r="CJ6">
            <v>1.176E-3</v>
          </cell>
          <cell r="CK6">
            <v>1.176E-3</v>
          </cell>
          <cell r="CL6">
            <v>1.176E-3</v>
          </cell>
          <cell r="CM6">
            <v>1.176E-3</v>
          </cell>
          <cell r="CN6">
            <v>1.176E-3</v>
          </cell>
          <cell r="CO6">
            <v>1.176E-3</v>
          </cell>
          <cell r="CP6">
            <v>1.176E-3</v>
          </cell>
          <cell r="CQ6">
            <v>1.176E-3</v>
          </cell>
          <cell r="CR6">
            <v>1.176E-3</v>
          </cell>
          <cell r="CS6">
            <v>1.176E-3</v>
          </cell>
          <cell r="CT6">
            <v>1.176E-3</v>
          </cell>
          <cell r="CU6">
            <v>1.176E-3</v>
          </cell>
          <cell r="CV6">
            <v>1.176E-3</v>
          </cell>
          <cell r="CW6">
            <v>1.176E-3</v>
          </cell>
        </row>
        <row r="7">
          <cell r="A7" t="str">
            <v>ANTIGUA AND BARBUDA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2.3E-5</v>
          </cell>
          <cell r="R7">
            <v>2.3E-5</v>
          </cell>
          <cell r="S7">
            <v>2.3E-5</v>
          </cell>
          <cell r="T7">
            <v>2.3E-5</v>
          </cell>
          <cell r="U7">
            <v>2.3E-5</v>
          </cell>
          <cell r="V7">
            <v>2.3E-5</v>
          </cell>
          <cell r="W7">
            <v>2.3E-5</v>
          </cell>
          <cell r="X7">
            <v>2.3E-5</v>
          </cell>
          <cell r="Y7">
            <v>2.3E-5</v>
          </cell>
          <cell r="Z7">
            <v>2.3E-5</v>
          </cell>
          <cell r="AA7">
            <v>2.3E-5</v>
          </cell>
          <cell r="AB7">
            <v>2.3E-5</v>
          </cell>
          <cell r="AC7">
            <v>2.3E-5</v>
          </cell>
          <cell r="AD7">
            <v>2.3E-5</v>
          </cell>
          <cell r="AE7">
            <v>2.3E-5</v>
          </cell>
          <cell r="AF7">
            <v>2.3E-5</v>
          </cell>
          <cell r="AG7">
            <v>2.3E-5</v>
          </cell>
          <cell r="AH7">
            <v>2.3E-5</v>
          </cell>
          <cell r="AI7">
            <v>2.3E-5</v>
          </cell>
          <cell r="AJ7">
            <v>2.3E-5</v>
          </cell>
          <cell r="AK7">
            <v>2.3E-5</v>
          </cell>
          <cell r="AL7">
            <v>2.3E-5</v>
          </cell>
          <cell r="AM7">
            <v>2.3E-5</v>
          </cell>
          <cell r="AN7">
            <v>2.3E-5</v>
          </cell>
          <cell r="AO7">
            <v>2.3E-5</v>
          </cell>
          <cell r="AP7">
            <v>9.2E-5</v>
          </cell>
          <cell r="AQ7">
            <v>9.2E-5</v>
          </cell>
          <cell r="AR7">
            <v>9.2E-5</v>
          </cell>
          <cell r="AS7">
            <v>9.2E-5</v>
          </cell>
          <cell r="AT7">
            <v>9.2E-5</v>
          </cell>
          <cell r="AU7">
            <v>1.18E-4</v>
          </cell>
          <cell r="AV7">
            <v>1.18E-4</v>
          </cell>
          <cell r="AW7">
            <v>1.18E-4</v>
          </cell>
          <cell r="AX7">
            <v>1.18E-4</v>
          </cell>
          <cell r="AY7">
            <v>1.18E-4</v>
          </cell>
          <cell r="AZ7">
            <v>1.3899999999999999E-4</v>
          </cell>
          <cell r="BA7">
            <v>1.3899999999999999E-4</v>
          </cell>
          <cell r="BB7">
            <v>1.3899999999999999E-4</v>
          </cell>
          <cell r="BC7">
            <v>1.3899999999999999E-4</v>
          </cell>
          <cell r="BD7">
            <v>1.3899999999999999E-4</v>
          </cell>
          <cell r="BE7">
            <v>1.5799999999999999E-4</v>
          </cell>
          <cell r="BF7">
            <v>1.5799999999999999E-4</v>
          </cell>
          <cell r="BG7">
            <v>1.5799999999999999E-4</v>
          </cell>
          <cell r="BH7">
            <v>1.5799999999999999E-4</v>
          </cell>
          <cell r="BI7">
            <v>1.5799999999999999E-4</v>
          </cell>
          <cell r="BJ7">
            <v>1.75E-4</v>
          </cell>
          <cell r="BK7">
            <v>1.75E-4</v>
          </cell>
          <cell r="BL7">
            <v>1.75E-4</v>
          </cell>
          <cell r="BM7">
            <v>1.75E-4</v>
          </cell>
          <cell r="BN7">
            <v>1.75E-4</v>
          </cell>
          <cell r="BO7">
            <v>2.1000000000000001E-4</v>
          </cell>
          <cell r="BP7">
            <v>2.1000000000000001E-4</v>
          </cell>
          <cell r="BQ7">
            <v>2.1000000000000001E-4</v>
          </cell>
          <cell r="BR7">
            <v>2.1000000000000001E-4</v>
          </cell>
          <cell r="BS7">
            <v>2.1000000000000001E-4</v>
          </cell>
          <cell r="BT7">
            <v>2.6400000000000002E-4</v>
          </cell>
          <cell r="BU7">
            <v>2.6400000000000002E-4</v>
          </cell>
          <cell r="BV7">
            <v>2.6400000000000002E-4</v>
          </cell>
          <cell r="BW7">
            <v>2.6400000000000002E-4</v>
          </cell>
          <cell r="BX7">
            <v>2.6400000000000002E-4</v>
          </cell>
          <cell r="BY7">
            <v>2.9599999999999998E-4</v>
          </cell>
          <cell r="BZ7">
            <v>2.9599999999999998E-4</v>
          </cell>
          <cell r="CA7">
            <v>2.9599999999999998E-4</v>
          </cell>
          <cell r="CB7">
            <v>2.9599999999999998E-4</v>
          </cell>
          <cell r="CC7">
            <v>2.9599999999999998E-4</v>
          </cell>
          <cell r="CD7">
            <v>2.9599999999999998E-4</v>
          </cell>
          <cell r="CE7">
            <v>2.9599999999999998E-4</v>
          </cell>
          <cell r="CF7">
            <v>2.9599999999999998E-4</v>
          </cell>
          <cell r="CG7">
            <v>2.9599999999999998E-4</v>
          </cell>
          <cell r="CH7">
            <v>2.9599999999999998E-4</v>
          </cell>
          <cell r="CI7">
            <v>2.9599999999999998E-4</v>
          </cell>
          <cell r="CJ7">
            <v>2.9599999999999998E-4</v>
          </cell>
          <cell r="CK7">
            <v>2.9599999999999998E-4</v>
          </cell>
          <cell r="CL7">
            <v>2.9599999999999998E-4</v>
          </cell>
          <cell r="CM7">
            <v>2.9599999999999998E-4</v>
          </cell>
          <cell r="CN7">
            <v>2.9599999999999998E-4</v>
          </cell>
          <cell r="CO7">
            <v>2.9599999999999998E-4</v>
          </cell>
          <cell r="CP7">
            <v>2.9599999999999998E-4</v>
          </cell>
          <cell r="CQ7">
            <v>2.9599999999999998E-4</v>
          </cell>
          <cell r="CR7">
            <v>2.9599999999999998E-4</v>
          </cell>
          <cell r="CS7">
            <v>2.9599999999999998E-4</v>
          </cell>
          <cell r="CT7">
            <v>2.9599999999999998E-4</v>
          </cell>
          <cell r="CU7">
            <v>2.9599999999999998E-4</v>
          </cell>
          <cell r="CV7">
            <v>2.9599999999999998E-4</v>
          </cell>
          <cell r="CW7">
            <v>2.9599999999999998E-4</v>
          </cell>
        </row>
        <row r="8">
          <cell r="A8" t="str">
            <v>ARGENTINA</v>
          </cell>
          <cell r="B8" t="e">
            <v>#VALUE!</v>
          </cell>
          <cell r="C8" t="e">
            <v>#VALUE!</v>
          </cell>
          <cell r="D8" t="e">
            <v>#VALUE!</v>
          </cell>
          <cell r="E8" t="e">
            <v>#VALUE!</v>
          </cell>
          <cell r="F8" t="e">
            <v>#VALUE!</v>
          </cell>
          <cell r="G8" t="e">
            <v>#VALUE!</v>
          </cell>
          <cell r="H8" t="e">
            <v>#VALUE!</v>
          </cell>
          <cell r="I8" t="e">
            <v>#VALUE!</v>
          </cell>
          <cell r="J8" t="e">
            <v>#VALUE!</v>
          </cell>
          <cell r="K8" t="e">
            <v>#VALUE!</v>
          </cell>
          <cell r="L8" t="e">
            <v>#VALUE!</v>
          </cell>
          <cell r="M8" t="e">
            <v>#VALUE!</v>
          </cell>
          <cell r="N8" t="e">
            <v>#VALUE!</v>
          </cell>
          <cell r="O8" t="e">
            <v>#VALUE!</v>
          </cell>
          <cell r="P8" t="e">
            <v>#VALUE!</v>
          </cell>
          <cell r="Q8">
            <v>3.8999999999999999E-5</v>
          </cell>
          <cell r="R8">
            <v>3.8999999999999999E-5</v>
          </cell>
          <cell r="S8">
            <v>3.8999999999999999E-5</v>
          </cell>
          <cell r="T8">
            <v>3.8999999999999999E-5</v>
          </cell>
          <cell r="U8">
            <v>3.8999999999999999E-5</v>
          </cell>
          <cell r="V8">
            <v>3.8999999999999999E-5</v>
          </cell>
          <cell r="W8">
            <v>3.8999999999999999E-5</v>
          </cell>
          <cell r="X8">
            <v>3.8999999999999999E-5</v>
          </cell>
          <cell r="Y8">
            <v>3.8999999999999999E-5</v>
          </cell>
          <cell r="Z8">
            <v>3.8999999999999999E-5</v>
          </cell>
          <cell r="AA8">
            <v>3.8999999999999999E-5</v>
          </cell>
          <cell r="AB8">
            <v>3.8999999999999999E-5</v>
          </cell>
          <cell r="AC8">
            <v>3.8999999999999999E-5</v>
          </cell>
          <cell r="AD8">
            <v>3.8999999999999999E-5</v>
          </cell>
          <cell r="AE8">
            <v>3.8999999999999999E-5</v>
          </cell>
          <cell r="AF8">
            <v>3.8999999999999999E-5</v>
          </cell>
          <cell r="AG8">
            <v>3.8999999999999999E-5</v>
          </cell>
          <cell r="AH8">
            <v>3.8999999999999999E-5</v>
          </cell>
          <cell r="AI8">
            <v>3.8999999999999999E-5</v>
          </cell>
          <cell r="AJ8">
            <v>3.8999999999999999E-5</v>
          </cell>
          <cell r="AK8">
            <v>3.8999999999999999E-5</v>
          </cell>
          <cell r="AL8">
            <v>3.8999999999999999E-5</v>
          </cell>
          <cell r="AM8">
            <v>3.8999999999999999E-5</v>
          </cell>
          <cell r="AN8">
            <v>3.8999999999999999E-5</v>
          </cell>
          <cell r="AO8">
            <v>3.8999999999999999E-5</v>
          </cell>
          <cell r="AP8">
            <v>1.5100000000000001E-4</v>
          </cell>
          <cell r="AQ8">
            <v>1.5100000000000001E-4</v>
          </cell>
          <cell r="AR8">
            <v>1.5100000000000001E-4</v>
          </cell>
          <cell r="AS8">
            <v>1.5100000000000001E-4</v>
          </cell>
          <cell r="AT8">
            <v>1.5100000000000001E-4</v>
          </cell>
          <cell r="AU8">
            <v>1.9599999999999999E-4</v>
          </cell>
          <cell r="AV8">
            <v>1.9599999999999999E-4</v>
          </cell>
          <cell r="AW8">
            <v>1.9599999999999999E-4</v>
          </cell>
          <cell r="AX8">
            <v>1.9599999999999999E-4</v>
          </cell>
          <cell r="AY8">
            <v>1.9599999999999999E-4</v>
          </cell>
          <cell r="AZ8">
            <v>2.2599999999999999E-4</v>
          </cell>
          <cell r="BA8">
            <v>2.2599999999999999E-4</v>
          </cell>
          <cell r="BB8">
            <v>2.2599999999999999E-4</v>
          </cell>
          <cell r="BC8">
            <v>2.2599999999999999E-4</v>
          </cell>
          <cell r="BD8">
            <v>2.2599999999999999E-4</v>
          </cell>
          <cell r="BE8">
            <v>2.3800000000000001E-4</v>
          </cell>
          <cell r="BF8">
            <v>2.3800000000000001E-4</v>
          </cell>
          <cell r="BG8">
            <v>2.3800000000000001E-4</v>
          </cell>
          <cell r="BH8">
            <v>2.3800000000000001E-4</v>
          </cell>
          <cell r="BI8">
            <v>2.3800000000000001E-4</v>
          </cell>
          <cell r="BJ8">
            <v>2.3499999999999999E-4</v>
          </cell>
          <cell r="BK8">
            <v>2.3499999999999999E-4</v>
          </cell>
          <cell r="BL8">
            <v>2.3499999999999999E-4</v>
          </cell>
          <cell r="BM8">
            <v>2.3499999999999999E-4</v>
          </cell>
          <cell r="BN8">
            <v>2.3499999999999999E-4</v>
          </cell>
          <cell r="BO8">
            <v>2.43E-4</v>
          </cell>
          <cell r="BP8">
            <v>2.43E-4</v>
          </cell>
          <cell r="BQ8">
            <v>2.43E-4</v>
          </cell>
          <cell r="BR8">
            <v>2.43E-4</v>
          </cell>
          <cell r="BS8">
            <v>2.43E-4</v>
          </cell>
          <cell r="BT8">
            <v>2.5700000000000001E-4</v>
          </cell>
          <cell r="BU8">
            <v>2.5700000000000001E-4</v>
          </cell>
          <cell r="BV8">
            <v>2.5700000000000001E-4</v>
          </cell>
          <cell r="BW8">
            <v>2.5700000000000001E-4</v>
          </cell>
          <cell r="BX8">
            <v>2.5700000000000001E-4</v>
          </cell>
          <cell r="BY8">
            <v>2.7900000000000001E-4</v>
          </cell>
          <cell r="BZ8">
            <v>2.7900000000000001E-4</v>
          </cell>
          <cell r="CA8">
            <v>2.7900000000000001E-4</v>
          </cell>
          <cell r="CB8">
            <v>2.7900000000000001E-4</v>
          </cell>
          <cell r="CC8">
            <v>2.7900000000000001E-4</v>
          </cell>
          <cell r="CD8">
            <v>2.7900000000000001E-4</v>
          </cell>
          <cell r="CE8">
            <v>2.7900000000000001E-4</v>
          </cell>
          <cell r="CF8">
            <v>2.7900000000000001E-4</v>
          </cell>
          <cell r="CG8">
            <v>2.7900000000000001E-4</v>
          </cell>
          <cell r="CH8">
            <v>2.7900000000000001E-4</v>
          </cell>
          <cell r="CI8">
            <v>2.7900000000000001E-4</v>
          </cell>
          <cell r="CJ8">
            <v>2.7900000000000001E-4</v>
          </cell>
          <cell r="CK8">
            <v>2.7900000000000001E-4</v>
          </cell>
          <cell r="CL8">
            <v>2.7900000000000001E-4</v>
          </cell>
          <cell r="CM8">
            <v>2.7900000000000001E-4</v>
          </cell>
          <cell r="CN8">
            <v>2.7900000000000001E-4</v>
          </cell>
          <cell r="CO8">
            <v>2.7900000000000001E-4</v>
          </cell>
          <cell r="CP8">
            <v>2.7900000000000001E-4</v>
          </cell>
          <cell r="CQ8">
            <v>2.7900000000000001E-4</v>
          </cell>
          <cell r="CR8">
            <v>2.7900000000000001E-4</v>
          </cell>
          <cell r="CS8">
            <v>2.7900000000000001E-4</v>
          </cell>
          <cell r="CT8">
            <v>2.7900000000000001E-4</v>
          </cell>
          <cell r="CU8">
            <v>2.7900000000000001E-4</v>
          </cell>
          <cell r="CV8">
            <v>2.7900000000000001E-4</v>
          </cell>
          <cell r="CW8">
            <v>2.7900000000000001E-4</v>
          </cell>
        </row>
        <row r="9">
          <cell r="A9" t="str">
            <v>ARMENIA</v>
          </cell>
          <cell r="B9" t="e">
            <v>#VALUE!</v>
          </cell>
          <cell r="C9" t="e">
            <v>#VALUE!</v>
          </cell>
          <cell r="D9" t="e">
            <v>#VALUE!</v>
          </cell>
          <cell r="E9" t="e">
            <v>#VALUE!</v>
          </cell>
          <cell r="F9" t="e">
            <v>#VALUE!</v>
          </cell>
          <cell r="G9" t="e">
            <v>#VALUE!</v>
          </cell>
          <cell r="H9" t="e">
            <v>#VALUE!</v>
          </cell>
          <cell r="I9" t="e">
            <v>#VALUE!</v>
          </cell>
          <cell r="J9" t="e">
            <v>#VALUE!</v>
          </cell>
          <cell r="K9" t="e">
            <v>#VALUE!</v>
          </cell>
          <cell r="L9" t="e">
            <v>#VALUE!</v>
          </cell>
          <cell r="M9" t="e">
            <v>#VALUE!</v>
          </cell>
          <cell r="N9" t="e">
            <v>#VALUE!</v>
          </cell>
          <cell r="O9" t="e">
            <v>#VALUE!</v>
          </cell>
          <cell r="P9" t="e">
            <v>#VALUE!</v>
          </cell>
          <cell r="Q9">
            <v>2.5000000000000001E-5</v>
          </cell>
          <cell r="R9">
            <v>2.5000000000000001E-5</v>
          </cell>
          <cell r="S9">
            <v>2.5000000000000001E-5</v>
          </cell>
          <cell r="T9">
            <v>2.5000000000000001E-5</v>
          </cell>
          <cell r="U9">
            <v>2.5000000000000001E-5</v>
          </cell>
          <cell r="V9">
            <v>2.5000000000000001E-5</v>
          </cell>
          <cell r="W9">
            <v>2.5000000000000001E-5</v>
          </cell>
          <cell r="X9">
            <v>2.5000000000000001E-5</v>
          </cell>
          <cell r="Y9">
            <v>2.5000000000000001E-5</v>
          </cell>
          <cell r="Z9">
            <v>2.5000000000000001E-5</v>
          </cell>
          <cell r="AA9">
            <v>2.5000000000000001E-5</v>
          </cell>
          <cell r="AB9">
            <v>2.5000000000000001E-5</v>
          </cell>
          <cell r="AC9">
            <v>2.5000000000000001E-5</v>
          </cell>
          <cell r="AD9">
            <v>2.5000000000000001E-5</v>
          </cell>
          <cell r="AE9">
            <v>2.5000000000000001E-5</v>
          </cell>
          <cell r="AF9">
            <v>2.5000000000000001E-5</v>
          </cell>
          <cell r="AG9">
            <v>2.5000000000000001E-5</v>
          </cell>
          <cell r="AH9">
            <v>2.5000000000000001E-5</v>
          </cell>
          <cell r="AI9">
            <v>2.5000000000000001E-5</v>
          </cell>
          <cell r="AJ9">
            <v>2.5000000000000001E-5</v>
          </cell>
          <cell r="AK9">
            <v>2.5000000000000001E-5</v>
          </cell>
          <cell r="AL9">
            <v>2.5000000000000001E-5</v>
          </cell>
          <cell r="AM9">
            <v>2.5000000000000001E-5</v>
          </cell>
          <cell r="AN9">
            <v>2.5000000000000001E-5</v>
          </cell>
          <cell r="AO9">
            <v>2.5000000000000001E-5</v>
          </cell>
          <cell r="AP9">
            <v>1.34E-4</v>
          </cell>
          <cell r="AQ9">
            <v>1.34E-4</v>
          </cell>
          <cell r="AR9">
            <v>1.34E-4</v>
          </cell>
          <cell r="AS9">
            <v>1.34E-4</v>
          </cell>
          <cell r="AT9">
            <v>1.34E-4</v>
          </cell>
          <cell r="AU9">
            <v>1.5300000000000001E-4</v>
          </cell>
          <cell r="AV9">
            <v>1.5300000000000001E-4</v>
          </cell>
          <cell r="AW9">
            <v>1.5300000000000001E-4</v>
          </cell>
          <cell r="AX9">
            <v>1.5300000000000001E-4</v>
          </cell>
          <cell r="AY9">
            <v>1.5300000000000001E-4</v>
          </cell>
          <cell r="AZ9">
            <v>1.4799999999999999E-4</v>
          </cell>
          <cell r="BA9">
            <v>1.4799999999999999E-4</v>
          </cell>
          <cell r="BB9">
            <v>1.4799999999999999E-4</v>
          </cell>
          <cell r="BC9">
            <v>1.4799999999999999E-4</v>
          </cell>
          <cell r="BD9">
            <v>1.4799999999999999E-4</v>
          </cell>
          <cell r="BE9">
            <v>1.3300000000000001E-4</v>
          </cell>
          <cell r="BF9">
            <v>1.3300000000000001E-4</v>
          </cell>
          <cell r="BG9">
            <v>1.3300000000000001E-4</v>
          </cell>
          <cell r="BH9">
            <v>1.3300000000000001E-4</v>
          </cell>
          <cell r="BI9">
            <v>1.3300000000000001E-4</v>
          </cell>
          <cell r="BJ9">
            <v>1.2E-4</v>
          </cell>
          <cell r="BK9">
            <v>1.2E-4</v>
          </cell>
          <cell r="BL9">
            <v>1.2E-4</v>
          </cell>
          <cell r="BM9">
            <v>1.2E-4</v>
          </cell>
          <cell r="BN9">
            <v>1.2E-4</v>
          </cell>
          <cell r="BO9">
            <v>9.7999999999999997E-5</v>
          </cell>
          <cell r="BP9">
            <v>9.7999999999999997E-5</v>
          </cell>
          <cell r="BQ9">
            <v>9.7999999999999997E-5</v>
          </cell>
          <cell r="BR9">
            <v>9.7999999999999997E-5</v>
          </cell>
          <cell r="BS9">
            <v>9.7999999999999997E-5</v>
          </cell>
          <cell r="BT9">
            <v>1.0399999999999999E-4</v>
          </cell>
          <cell r="BU9">
            <v>1.0399999999999999E-4</v>
          </cell>
          <cell r="BV9">
            <v>1.0399999999999999E-4</v>
          </cell>
          <cell r="BW9">
            <v>1.0399999999999999E-4</v>
          </cell>
          <cell r="BX9">
            <v>1.0399999999999999E-4</v>
          </cell>
          <cell r="BY9">
            <v>1.3300000000000001E-4</v>
          </cell>
          <cell r="BZ9">
            <v>1.3300000000000001E-4</v>
          </cell>
          <cell r="CA9">
            <v>1.3300000000000001E-4</v>
          </cell>
          <cell r="CB9">
            <v>1.3300000000000001E-4</v>
          </cell>
          <cell r="CC9">
            <v>1.3300000000000001E-4</v>
          </cell>
          <cell r="CD9">
            <v>1.3300000000000001E-4</v>
          </cell>
          <cell r="CE9">
            <v>1.3300000000000001E-4</v>
          </cell>
          <cell r="CF9">
            <v>1.3300000000000001E-4</v>
          </cell>
          <cell r="CG9">
            <v>1.3300000000000001E-4</v>
          </cell>
          <cell r="CH9">
            <v>1.3300000000000001E-4</v>
          </cell>
          <cell r="CI9">
            <v>1.3300000000000001E-4</v>
          </cell>
          <cell r="CJ9">
            <v>1.3300000000000001E-4</v>
          </cell>
          <cell r="CK9">
            <v>1.3300000000000001E-4</v>
          </cell>
          <cell r="CL9">
            <v>1.3300000000000001E-4</v>
          </cell>
          <cell r="CM9">
            <v>1.3300000000000001E-4</v>
          </cell>
          <cell r="CN9">
            <v>1.3300000000000001E-4</v>
          </cell>
          <cell r="CO9">
            <v>1.3300000000000001E-4</v>
          </cell>
          <cell r="CP9">
            <v>1.3300000000000001E-4</v>
          </cell>
          <cell r="CQ9">
            <v>1.3300000000000001E-4</v>
          </cell>
          <cell r="CR9">
            <v>1.3300000000000001E-4</v>
          </cell>
          <cell r="CS9">
            <v>1.3300000000000001E-4</v>
          </cell>
          <cell r="CT9">
            <v>1.3300000000000001E-4</v>
          </cell>
          <cell r="CU9">
            <v>1.3300000000000001E-4</v>
          </cell>
          <cell r="CV9">
            <v>1.3300000000000001E-4</v>
          </cell>
          <cell r="CW9">
            <v>1.3300000000000001E-4</v>
          </cell>
        </row>
        <row r="10">
          <cell r="A10" t="str">
            <v>AUSTRALIA</v>
          </cell>
          <cell r="B10" t="e">
            <v>#VALUE!</v>
          </cell>
          <cell r="C10" t="e">
            <v>#VALUE!</v>
          </cell>
          <cell r="D10" t="e">
            <v>#VALUE!</v>
          </cell>
          <cell r="E10" t="e">
            <v>#VALUE!</v>
          </cell>
          <cell r="F10" t="e">
            <v>#VALUE!</v>
          </cell>
          <cell r="G10" t="e">
            <v>#VALUE!</v>
          </cell>
          <cell r="H10" t="e">
            <v>#VALUE!</v>
          </cell>
          <cell r="I10" t="e">
            <v>#VALUE!</v>
          </cell>
          <cell r="J10" t="e">
            <v>#VALUE!</v>
          </cell>
          <cell r="K10" t="e">
            <v>#VALUE!</v>
          </cell>
          <cell r="L10" t="e">
            <v>#VALUE!</v>
          </cell>
          <cell r="M10" t="e">
            <v>#VALUE!</v>
          </cell>
          <cell r="N10" t="e">
            <v>#VALUE!</v>
          </cell>
          <cell r="O10" t="e">
            <v>#VALUE!</v>
          </cell>
          <cell r="P10" t="e">
            <v>#VALUE!</v>
          </cell>
          <cell r="Q10">
            <v>6.0000000000000002E-6</v>
          </cell>
          <cell r="R10">
            <v>6.0000000000000002E-6</v>
          </cell>
          <cell r="S10">
            <v>6.0000000000000002E-6</v>
          </cell>
          <cell r="T10">
            <v>6.0000000000000002E-6</v>
          </cell>
          <cell r="U10">
            <v>6.0000000000000002E-6</v>
          </cell>
          <cell r="V10">
            <v>6.0000000000000002E-6</v>
          </cell>
          <cell r="W10">
            <v>6.0000000000000002E-6</v>
          </cell>
          <cell r="X10">
            <v>6.0000000000000002E-6</v>
          </cell>
          <cell r="Y10">
            <v>6.0000000000000002E-6</v>
          </cell>
          <cell r="Z10">
            <v>6.0000000000000002E-6</v>
          </cell>
          <cell r="AA10">
            <v>6.0000000000000002E-6</v>
          </cell>
          <cell r="AB10">
            <v>6.0000000000000002E-6</v>
          </cell>
          <cell r="AC10">
            <v>6.0000000000000002E-6</v>
          </cell>
          <cell r="AD10">
            <v>6.0000000000000002E-6</v>
          </cell>
          <cell r="AE10">
            <v>6.0000000000000002E-6</v>
          </cell>
          <cell r="AF10">
            <v>6.0000000000000002E-6</v>
          </cell>
          <cell r="AG10">
            <v>6.0000000000000002E-6</v>
          </cell>
          <cell r="AH10">
            <v>6.0000000000000002E-6</v>
          </cell>
          <cell r="AI10">
            <v>6.0000000000000002E-6</v>
          </cell>
          <cell r="AJ10">
            <v>6.0000000000000002E-6</v>
          </cell>
          <cell r="AK10">
            <v>6.0000000000000002E-6</v>
          </cell>
          <cell r="AL10">
            <v>6.0000000000000002E-6</v>
          </cell>
          <cell r="AM10">
            <v>6.0000000000000002E-6</v>
          </cell>
          <cell r="AN10">
            <v>6.0000000000000002E-6</v>
          </cell>
          <cell r="AO10">
            <v>6.0000000000000002E-6</v>
          </cell>
          <cell r="AP10">
            <v>2.0000000000000002E-5</v>
          </cell>
          <cell r="AQ10">
            <v>2.0000000000000002E-5</v>
          </cell>
          <cell r="AR10">
            <v>2.0000000000000002E-5</v>
          </cell>
          <cell r="AS10">
            <v>2.0000000000000002E-5</v>
          </cell>
          <cell r="AT10">
            <v>2.0000000000000002E-5</v>
          </cell>
          <cell r="AU10">
            <v>2.5999999999999998E-5</v>
          </cell>
          <cell r="AV10">
            <v>2.5999999999999998E-5</v>
          </cell>
          <cell r="AW10">
            <v>2.5999999999999998E-5</v>
          </cell>
          <cell r="AX10">
            <v>2.5999999999999998E-5</v>
          </cell>
          <cell r="AY10">
            <v>2.5999999999999998E-5</v>
          </cell>
          <cell r="AZ10">
            <v>3.1999999999999999E-5</v>
          </cell>
          <cell r="BA10">
            <v>3.1999999999999999E-5</v>
          </cell>
          <cell r="BB10">
            <v>3.1999999999999999E-5</v>
          </cell>
          <cell r="BC10">
            <v>3.1999999999999999E-5</v>
          </cell>
          <cell r="BD10">
            <v>3.1999999999999999E-5</v>
          </cell>
          <cell r="BE10">
            <v>4.1999999999999998E-5</v>
          </cell>
          <cell r="BF10">
            <v>4.1999999999999998E-5</v>
          </cell>
          <cell r="BG10">
            <v>4.1999999999999998E-5</v>
          </cell>
          <cell r="BH10">
            <v>4.1999999999999998E-5</v>
          </cell>
          <cell r="BI10">
            <v>4.1999999999999998E-5</v>
          </cell>
          <cell r="BJ10">
            <v>5.0000000000000002E-5</v>
          </cell>
          <cell r="BK10">
            <v>5.0000000000000002E-5</v>
          </cell>
          <cell r="BL10">
            <v>5.0000000000000002E-5</v>
          </cell>
          <cell r="BM10">
            <v>5.0000000000000002E-5</v>
          </cell>
          <cell r="BN10">
            <v>5.0000000000000002E-5</v>
          </cell>
          <cell r="BO10">
            <v>5.5999999999999999E-5</v>
          </cell>
          <cell r="BP10">
            <v>5.5999999999999999E-5</v>
          </cell>
          <cell r="BQ10">
            <v>5.5999999999999999E-5</v>
          </cell>
          <cell r="BR10">
            <v>5.5999999999999999E-5</v>
          </cell>
          <cell r="BS10">
            <v>5.5999999999999999E-5</v>
          </cell>
          <cell r="BT10">
            <v>6.4999999999999994E-5</v>
          </cell>
          <cell r="BU10">
            <v>6.4999999999999994E-5</v>
          </cell>
          <cell r="BV10">
            <v>6.4999999999999994E-5</v>
          </cell>
          <cell r="BW10">
            <v>6.4999999999999994E-5</v>
          </cell>
          <cell r="BX10">
            <v>6.4999999999999994E-5</v>
          </cell>
          <cell r="BY10">
            <v>1.2400000000000001E-4</v>
          </cell>
          <cell r="BZ10">
            <v>1.2400000000000001E-4</v>
          </cell>
          <cell r="CA10">
            <v>1.2400000000000001E-4</v>
          </cell>
          <cell r="CB10">
            <v>1.2400000000000001E-4</v>
          </cell>
          <cell r="CC10">
            <v>1.2400000000000001E-4</v>
          </cell>
          <cell r="CD10">
            <v>1.2400000000000001E-4</v>
          </cell>
          <cell r="CE10">
            <v>1.2400000000000001E-4</v>
          </cell>
          <cell r="CF10">
            <v>1.2400000000000001E-4</v>
          </cell>
          <cell r="CG10">
            <v>1.2400000000000001E-4</v>
          </cell>
          <cell r="CH10">
            <v>1.2400000000000001E-4</v>
          </cell>
          <cell r="CI10">
            <v>1.2400000000000001E-4</v>
          </cell>
          <cell r="CJ10">
            <v>1.2400000000000001E-4</v>
          </cell>
          <cell r="CK10">
            <v>1.2400000000000001E-4</v>
          </cell>
          <cell r="CL10">
            <v>1.2400000000000001E-4</v>
          </cell>
          <cell r="CM10">
            <v>1.2400000000000001E-4</v>
          </cell>
          <cell r="CN10">
            <v>1.2400000000000001E-4</v>
          </cell>
          <cell r="CO10">
            <v>1.2400000000000001E-4</v>
          </cell>
          <cell r="CP10">
            <v>1.2400000000000001E-4</v>
          </cell>
          <cell r="CQ10">
            <v>1.2400000000000001E-4</v>
          </cell>
          <cell r="CR10">
            <v>1.2400000000000001E-4</v>
          </cell>
          <cell r="CS10">
            <v>1.2400000000000001E-4</v>
          </cell>
          <cell r="CT10">
            <v>1.2400000000000001E-4</v>
          </cell>
          <cell r="CU10">
            <v>1.2400000000000001E-4</v>
          </cell>
          <cell r="CV10">
            <v>1.2400000000000001E-4</v>
          </cell>
          <cell r="CW10">
            <v>1.2400000000000001E-4</v>
          </cell>
        </row>
        <row r="11">
          <cell r="A11" t="str">
            <v>AUSTRIA</v>
          </cell>
          <cell r="B11" t="e">
            <v>#VALUE!</v>
          </cell>
          <cell r="C11" t="e">
            <v>#VALUE!</v>
          </cell>
          <cell r="D11" t="e">
            <v>#VALUE!</v>
          </cell>
          <cell r="E11" t="e">
            <v>#VALUE!</v>
          </cell>
          <cell r="F11" t="e">
            <v>#VALUE!</v>
          </cell>
          <cell r="G11" t="e">
            <v>#VALUE!</v>
          </cell>
          <cell r="H11" t="e">
            <v>#VALUE!</v>
          </cell>
          <cell r="I11" t="e">
            <v>#VALUE!</v>
          </cell>
          <cell r="J11" t="e">
            <v>#VALUE!</v>
          </cell>
          <cell r="K11" t="e">
            <v>#VALUE!</v>
          </cell>
          <cell r="L11" t="e">
            <v>#VALUE!</v>
          </cell>
          <cell r="M11" t="e">
            <v>#VALUE!</v>
          </cell>
          <cell r="N11" t="e">
            <v>#VALUE!</v>
          </cell>
          <cell r="O11" t="e">
            <v>#VALUE!</v>
          </cell>
          <cell r="P11" t="e">
            <v>#VALUE!</v>
          </cell>
          <cell r="Q11">
            <v>5.0000000000000004E-6</v>
          </cell>
          <cell r="R11">
            <v>5.0000000000000004E-6</v>
          </cell>
          <cell r="S11">
            <v>5.0000000000000004E-6</v>
          </cell>
          <cell r="T11">
            <v>5.0000000000000004E-6</v>
          </cell>
          <cell r="U11">
            <v>5.0000000000000004E-6</v>
          </cell>
          <cell r="V11">
            <v>5.0000000000000004E-6</v>
          </cell>
          <cell r="W11">
            <v>5.0000000000000004E-6</v>
          </cell>
          <cell r="X11">
            <v>5.0000000000000004E-6</v>
          </cell>
          <cell r="Y11">
            <v>5.0000000000000004E-6</v>
          </cell>
          <cell r="Z11">
            <v>5.0000000000000004E-6</v>
          </cell>
          <cell r="AA11">
            <v>5.0000000000000004E-6</v>
          </cell>
          <cell r="AB11">
            <v>5.0000000000000004E-6</v>
          </cell>
          <cell r="AC11">
            <v>5.0000000000000004E-6</v>
          </cell>
          <cell r="AD11">
            <v>5.0000000000000004E-6</v>
          </cell>
          <cell r="AE11">
            <v>5.0000000000000004E-6</v>
          </cell>
          <cell r="AF11">
            <v>5.0000000000000004E-6</v>
          </cell>
          <cell r="AG11">
            <v>5.0000000000000004E-6</v>
          </cell>
          <cell r="AH11">
            <v>5.0000000000000004E-6</v>
          </cell>
          <cell r="AI11">
            <v>5.0000000000000004E-6</v>
          </cell>
          <cell r="AJ11">
            <v>5.0000000000000004E-6</v>
          </cell>
          <cell r="AK11">
            <v>5.0000000000000004E-6</v>
          </cell>
          <cell r="AL11">
            <v>5.0000000000000004E-6</v>
          </cell>
          <cell r="AM11">
            <v>5.0000000000000004E-6</v>
          </cell>
          <cell r="AN11">
            <v>5.0000000000000004E-6</v>
          </cell>
          <cell r="AO11">
            <v>5.0000000000000004E-6</v>
          </cell>
          <cell r="AP11">
            <v>2.4000000000000001E-5</v>
          </cell>
          <cell r="AQ11">
            <v>2.4000000000000001E-5</v>
          </cell>
          <cell r="AR11">
            <v>2.4000000000000001E-5</v>
          </cell>
          <cell r="AS11">
            <v>2.4000000000000001E-5</v>
          </cell>
          <cell r="AT11">
            <v>2.4000000000000001E-5</v>
          </cell>
          <cell r="AU11">
            <v>3.4E-5</v>
          </cell>
          <cell r="AV11">
            <v>3.4E-5</v>
          </cell>
          <cell r="AW11">
            <v>3.4E-5</v>
          </cell>
          <cell r="AX11">
            <v>3.4E-5</v>
          </cell>
          <cell r="AY11">
            <v>3.4E-5</v>
          </cell>
          <cell r="AZ11">
            <v>4.3000000000000002E-5</v>
          </cell>
          <cell r="BA11">
            <v>4.3000000000000002E-5</v>
          </cell>
          <cell r="BB11">
            <v>4.3000000000000002E-5</v>
          </cell>
          <cell r="BC11">
            <v>4.3000000000000002E-5</v>
          </cell>
          <cell r="BD11">
            <v>4.3000000000000002E-5</v>
          </cell>
          <cell r="BE11">
            <v>6.0000000000000002E-5</v>
          </cell>
          <cell r="BF11">
            <v>6.0000000000000002E-5</v>
          </cell>
          <cell r="BG11">
            <v>6.0000000000000002E-5</v>
          </cell>
          <cell r="BH11">
            <v>6.0000000000000002E-5</v>
          </cell>
          <cell r="BI11">
            <v>6.0000000000000002E-5</v>
          </cell>
          <cell r="BJ11">
            <v>7.1000000000000005E-5</v>
          </cell>
          <cell r="BK11">
            <v>7.1000000000000005E-5</v>
          </cell>
          <cell r="BL11">
            <v>7.1000000000000005E-5</v>
          </cell>
          <cell r="BM11">
            <v>7.1000000000000005E-5</v>
          </cell>
          <cell r="BN11">
            <v>7.1000000000000005E-5</v>
          </cell>
          <cell r="BO11">
            <v>7.6000000000000004E-5</v>
          </cell>
          <cell r="BP11">
            <v>7.6000000000000004E-5</v>
          </cell>
          <cell r="BQ11">
            <v>7.6000000000000004E-5</v>
          </cell>
          <cell r="BR11">
            <v>7.6000000000000004E-5</v>
          </cell>
          <cell r="BS11">
            <v>7.6000000000000004E-5</v>
          </cell>
          <cell r="BT11">
            <v>8.6000000000000003E-5</v>
          </cell>
          <cell r="BU11">
            <v>8.6000000000000003E-5</v>
          </cell>
          <cell r="BV11">
            <v>8.6000000000000003E-5</v>
          </cell>
          <cell r="BW11">
            <v>8.6000000000000003E-5</v>
          </cell>
          <cell r="BX11">
            <v>8.6000000000000003E-5</v>
          </cell>
          <cell r="BY11">
            <v>1.5699999999999999E-4</v>
          </cell>
          <cell r="BZ11">
            <v>1.5699999999999999E-4</v>
          </cell>
          <cell r="CA11">
            <v>1.5699999999999999E-4</v>
          </cell>
          <cell r="CB11">
            <v>1.5699999999999999E-4</v>
          </cell>
          <cell r="CC11">
            <v>1.5699999999999999E-4</v>
          </cell>
          <cell r="CD11">
            <v>1.5699999999999999E-4</v>
          </cell>
          <cell r="CE11">
            <v>1.5699999999999999E-4</v>
          </cell>
          <cell r="CF11">
            <v>1.5699999999999999E-4</v>
          </cell>
          <cell r="CG11">
            <v>1.5699999999999999E-4</v>
          </cell>
          <cell r="CH11">
            <v>1.5699999999999999E-4</v>
          </cell>
          <cell r="CI11">
            <v>1.5699999999999999E-4</v>
          </cell>
          <cell r="CJ11">
            <v>1.5699999999999999E-4</v>
          </cell>
          <cell r="CK11">
            <v>1.5699999999999999E-4</v>
          </cell>
          <cell r="CL11">
            <v>1.5699999999999999E-4</v>
          </cell>
          <cell r="CM11">
            <v>1.5699999999999999E-4</v>
          </cell>
          <cell r="CN11">
            <v>1.5699999999999999E-4</v>
          </cell>
          <cell r="CO11">
            <v>1.5699999999999999E-4</v>
          </cell>
          <cell r="CP11">
            <v>1.5699999999999999E-4</v>
          </cell>
          <cell r="CQ11">
            <v>1.5699999999999999E-4</v>
          </cell>
          <cell r="CR11">
            <v>1.5699999999999999E-4</v>
          </cell>
          <cell r="CS11">
            <v>1.5699999999999999E-4</v>
          </cell>
          <cell r="CT11">
            <v>1.5699999999999999E-4</v>
          </cell>
          <cell r="CU11">
            <v>1.5699999999999999E-4</v>
          </cell>
          <cell r="CV11">
            <v>1.5699999999999999E-4</v>
          </cell>
          <cell r="CW11">
            <v>1.5699999999999999E-4</v>
          </cell>
        </row>
        <row r="12">
          <cell r="A12" t="str">
            <v>AZERBAIJAN</v>
          </cell>
          <cell r="B12" t="e">
            <v>#VALUE!</v>
          </cell>
          <cell r="C12" t="e">
            <v>#VALUE!</v>
          </cell>
          <cell r="D12" t="e">
            <v>#VALUE!</v>
          </cell>
          <cell r="E12" t="e">
            <v>#VALUE!</v>
          </cell>
          <cell r="F12" t="e">
            <v>#VALUE!</v>
          </cell>
          <cell r="G12" t="e">
            <v>#VALUE!</v>
          </cell>
          <cell r="H12" t="e">
            <v>#VALUE!</v>
          </cell>
          <cell r="I12" t="e">
            <v>#VALUE!</v>
          </cell>
          <cell r="J12" t="e">
            <v>#VALUE!</v>
          </cell>
          <cell r="K12" t="e">
            <v>#VALUE!</v>
          </cell>
          <cell r="L12" t="e">
            <v>#VALUE!</v>
          </cell>
          <cell r="M12" t="e">
            <v>#VALUE!</v>
          </cell>
          <cell r="N12" t="e">
            <v>#VALUE!</v>
          </cell>
          <cell r="O12" t="e">
            <v>#VALUE!</v>
          </cell>
          <cell r="P12" t="e">
            <v>#VALUE!</v>
          </cell>
          <cell r="Q12">
            <v>1.2E-5</v>
          </cell>
          <cell r="R12">
            <v>1.2E-5</v>
          </cell>
          <cell r="S12">
            <v>1.2E-5</v>
          </cell>
          <cell r="T12">
            <v>1.2E-5</v>
          </cell>
          <cell r="U12">
            <v>1.2E-5</v>
          </cell>
          <cell r="V12">
            <v>1.2E-5</v>
          </cell>
          <cell r="W12">
            <v>1.2E-5</v>
          </cell>
          <cell r="X12">
            <v>1.2E-5</v>
          </cell>
          <cell r="Y12">
            <v>1.2E-5</v>
          </cell>
          <cell r="Z12">
            <v>1.2E-5</v>
          </cell>
          <cell r="AA12">
            <v>1.2E-5</v>
          </cell>
          <cell r="AB12">
            <v>1.2E-5</v>
          </cell>
          <cell r="AC12">
            <v>1.2E-5</v>
          </cell>
          <cell r="AD12">
            <v>1.2E-5</v>
          </cell>
          <cell r="AE12">
            <v>1.2E-5</v>
          </cell>
          <cell r="AF12">
            <v>1.2E-5</v>
          </cell>
          <cell r="AG12">
            <v>1.2E-5</v>
          </cell>
          <cell r="AH12">
            <v>1.2E-5</v>
          </cell>
          <cell r="AI12">
            <v>1.2E-5</v>
          </cell>
          <cell r="AJ12">
            <v>1.2E-5</v>
          </cell>
          <cell r="AK12">
            <v>1.2E-5</v>
          </cell>
          <cell r="AL12">
            <v>1.2E-5</v>
          </cell>
          <cell r="AM12">
            <v>1.2E-5</v>
          </cell>
          <cell r="AN12">
            <v>1.2E-5</v>
          </cell>
          <cell r="AO12">
            <v>1.2E-5</v>
          </cell>
          <cell r="AP12">
            <v>5.8E-5</v>
          </cell>
          <cell r="AQ12">
            <v>5.8E-5</v>
          </cell>
          <cell r="AR12">
            <v>5.8E-5</v>
          </cell>
          <cell r="AS12">
            <v>5.8E-5</v>
          </cell>
          <cell r="AT12">
            <v>5.8E-5</v>
          </cell>
          <cell r="AU12">
            <v>7.7000000000000001E-5</v>
          </cell>
          <cell r="AV12">
            <v>7.7000000000000001E-5</v>
          </cell>
          <cell r="AW12">
            <v>7.7000000000000001E-5</v>
          </cell>
          <cell r="AX12">
            <v>7.7000000000000001E-5</v>
          </cell>
          <cell r="AY12">
            <v>7.7000000000000001E-5</v>
          </cell>
          <cell r="AZ12">
            <v>1.05E-4</v>
          </cell>
          <cell r="BA12">
            <v>1.05E-4</v>
          </cell>
          <cell r="BB12">
            <v>1.05E-4</v>
          </cell>
          <cell r="BC12">
            <v>1.05E-4</v>
          </cell>
          <cell r="BD12">
            <v>1.05E-4</v>
          </cell>
          <cell r="BE12">
            <v>1.3200000000000001E-4</v>
          </cell>
          <cell r="BF12">
            <v>1.3200000000000001E-4</v>
          </cell>
          <cell r="BG12">
            <v>1.3200000000000001E-4</v>
          </cell>
          <cell r="BH12">
            <v>1.3200000000000001E-4</v>
          </cell>
          <cell r="BI12">
            <v>1.3200000000000001E-4</v>
          </cell>
          <cell r="BJ12">
            <v>1.4899999999999999E-4</v>
          </cell>
          <cell r="BK12">
            <v>1.4899999999999999E-4</v>
          </cell>
          <cell r="BL12">
            <v>1.4899999999999999E-4</v>
          </cell>
          <cell r="BM12">
            <v>1.4899999999999999E-4</v>
          </cell>
          <cell r="BN12">
            <v>1.4899999999999999E-4</v>
          </cell>
          <cell r="BO12">
            <v>1.5200000000000001E-4</v>
          </cell>
          <cell r="BP12">
            <v>1.5200000000000001E-4</v>
          </cell>
          <cell r="BQ12">
            <v>1.5200000000000001E-4</v>
          </cell>
          <cell r="BR12">
            <v>1.5200000000000001E-4</v>
          </cell>
          <cell r="BS12">
            <v>1.5200000000000001E-4</v>
          </cell>
          <cell r="BT12">
            <v>1.5699999999999999E-4</v>
          </cell>
          <cell r="BU12">
            <v>1.5699999999999999E-4</v>
          </cell>
          <cell r="BV12">
            <v>1.5699999999999999E-4</v>
          </cell>
          <cell r="BW12">
            <v>1.5699999999999999E-4</v>
          </cell>
          <cell r="BX12">
            <v>1.5699999999999999E-4</v>
          </cell>
          <cell r="BY12">
            <v>1.3200000000000001E-4</v>
          </cell>
          <cell r="BZ12">
            <v>1.3200000000000001E-4</v>
          </cell>
          <cell r="CA12">
            <v>1.3200000000000001E-4</v>
          </cell>
          <cell r="CB12">
            <v>1.3200000000000001E-4</v>
          </cell>
          <cell r="CC12">
            <v>1.3200000000000001E-4</v>
          </cell>
          <cell r="CD12">
            <v>1.3200000000000001E-4</v>
          </cell>
          <cell r="CE12">
            <v>1.3200000000000001E-4</v>
          </cell>
          <cell r="CF12">
            <v>1.3200000000000001E-4</v>
          </cell>
          <cell r="CG12">
            <v>1.3200000000000001E-4</v>
          </cell>
          <cell r="CH12">
            <v>1.3200000000000001E-4</v>
          </cell>
          <cell r="CI12">
            <v>1.3200000000000001E-4</v>
          </cell>
          <cell r="CJ12">
            <v>1.3200000000000001E-4</v>
          </cell>
          <cell r="CK12">
            <v>1.3200000000000001E-4</v>
          </cell>
          <cell r="CL12">
            <v>1.3200000000000001E-4</v>
          </cell>
          <cell r="CM12">
            <v>1.3200000000000001E-4</v>
          </cell>
          <cell r="CN12">
            <v>1.3200000000000001E-4</v>
          </cell>
          <cell r="CO12">
            <v>1.3200000000000001E-4</v>
          </cell>
          <cell r="CP12">
            <v>1.3200000000000001E-4</v>
          </cell>
          <cell r="CQ12">
            <v>1.3200000000000001E-4</v>
          </cell>
          <cell r="CR12">
            <v>1.3200000000000001E-4</v>
          </cell>
          <cell r="CS12">
            <v>1.3200000000000001E-4</v>
          </cell>
          <cell r="CT12">
            <v>1.3200000000000001E-4</v>
          </cell>
          <cell r="CU12">
            <v>1.3200000000000001E-4</v>
          </cell>
          <cell r="CV12">
            <v>1.3200000000000001E-4</v>
          </cell>
          <cell r="CW12">
            <v>1.3200000000000001E-4</v>
          </cell>
        </row>
        <row r="13">
          <cell r="A13" t="str">
            <v>BAHAMAS</v>
          </cell>
          <cell r="B13" t="e">
            <v>#VALUE!</v>
          </cell>
          <cell r="C13" t="e">
            <v>#VALUE!</v>
          </cell>
          <cell r="D13" t="e">
            <v>#VALUE!</v>
          </cell>
          <cell r="E13" t="e">
            <v>#VALUE!</v>
          </cell>
          <cell r="F13" t="e">
            <v>#VALUE!</v>
          </cell>
          <cell r="G13" t="e">
            <v>#VALUE!</v>
          </cell>
          <cell r="H13" t="e">
            <v>#VALUE!</v>
          </cell>
          <cell r="I13" t="e">
            <v>#VALUE!</v>
          </cell>
          <cell r="J13" t="e">
            <v>#VALUE!</v>
          </cell>
          <cell r="K13" t="e">
            <v>#VALUE!</v>
          </cell>
          <cell r="L13" t="e">
            <v>#VALUE!</v>
          </cell>
          <cell r="M13" t="e">
            <v>#VALUE!</v>
          </cell>
          <cell r="N13" t="e">
            <v>#VALUE!</v>
          </cell>
          <cell r="O13" t="e">
            <v>#VALUE!</v>
          </cell>
          <cell r="P13" t="e">
            <v>#VALUE!</v>
          </cell>
          <cell r="Q13">
            <v>1.4E-5</v>
          </cell>
          <cell r="R13">
            <v>1.4E-5</v>
          </cell>
          <cell r="S13">
            <v>1.4E-5</v>
          </cell>
          <cell r="T13">
            <v>1.4E-5</v>
          </cell>
          <cell r="U13">
            <v>1.4E-5</v>
          </cell>
          <cell r="V13">
            <v>1.4E-5</v>
          </cell>
          <cell r="W13">
            <v>1.4E-5</v>
          </cell>
          <cell r="X13">
            <v>1.4E-5</v>
          </cell>
          <cell r="Y13">
            <v>1.4E-5</v>
          </cell>
          <cell r="Z13">
            <v>1.4E-5</v>
          </cell>
          <cell r="AA13">
            <v>1.4E-5</v>
          </cell>
          <cell r="AB13">
            <v>1.4E-5</v>
          </cell>
          <cell r="AC13">
            <v>1.4E-5</v>
          </cell>
          <cell r="AD13">
            <v>1.4E-5</v>
          </cell>
          <cell r="AE13">
            <v>1.4E-5</v>
          </cell>
          <cell r="AF13">
            <v>1.4E-5</v>
          </cell>
          <cell r="AG13">
            <v>1.4E-5</v>
          </cell>
          <cell r="AH13">
            <v>1.4E-5</v>
          </cell>
          <cell r="AI13">
            <v>1.4E-5</v>
          </cell>
          <cell r="AJ13">
            <v>1.4E-5</v>
          </cell>
          <cell r="AK13">
            <v>1.4E-5</v>
          </cell>
          <cell r="AL13">
            <v>1.4E-5</v>
          </cell>
          <cell r="AM13">
            <v>1.4E-5</v>
          </cell>
          <cell r="AN13">
            <v>1.4E-5</v>
          </cell>
          <cell r="AO13">
            <v>1.4E-5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1.5200000000000001E-4</v>
          </cell>
          <cell r="AV13">
            <v>1.5200000000000001E-4</v>
          </cell>
          <cell r="AW13">
            <v>1.5200000000000001E-4</v>
          </cell>
          <cell r="AX13">
            <v>1.5200000000000001E-4</v>
          </cell>
          <cell r="AY13">
            <v>1.5200000000000001E-4</v>
          </cell>
          <cell r="AZ13">
            <v>1.66E-4</v>
          </cell>
          <cell r="BA13">
            <v>1.66E-4</v>
          </cell>
          <cell r="BB13">
            <v>1.66E-4</v>
          </cell>
          <cell r="BC13">
            <v>1.66E-4</v>
          </cell>
          <cell r="BD13">
            <v>1.66E-4</v>
          </cell>
          <cell r="BE13">
            <v>2.0799999999999999E-4</v>
          </cell>
          <cell r="BF13">
            <v>2.0799999999999999E-4</v>
          </cell>
          <cell r="BG13">
            <v>2.0799999999999999E-4</v>
          </cell>
          <cell r="BH13">
            <v>2.0799999999999999E-4</v>
          </cell>
          <cell r="BI13">
            <v>2.0799999999999999E-4</v>
          </cell>
          <cell r="BJ13">
            <v>2.7300000000000002E-4</v>
          </cell>
          <cell r="BK13">
            <v>2.7300000000000002E-4</v>
          </cell>
          <cell r="BL13">
            <v>2.7300000000000002E-4</v>
          </cell>
          <cell r="BM13">
            <v>2.7300000000000002E-4</v>
          </cell>
          <cell r="BN13">
            <v>2.7300000000000002E-4</v>
          </cell>
          <cell r="BO13">
            <v>3.8499999999999998E-4</v>
          </cell>
          <cell r="BP13">
            <v>3.8499999999999998E-4</v>
          </cell>
          <cell r="BQ13">
            <v>3.8499999999999998E-4</v>
          </cell>
          <cell r="BR13">
            <v>3.8499999999999998E-4</v>
          </cell>
          <cell r="BS13">
            <v>3.8499999999999998E-4</v>
          </cell>
          <cell r="BT13">
            <v>2.5000000000000001E-4</v>
          </cell>
          <cell r="BU13">
            <v>2.5000000000000001E-4</v>
          </cell>
          <cell r="BV13">
            <v>2.5000000000000001E-4</v>
          </cell>
          <cell r="BW13">
            <v>2.5000000000000001E-4</v>
          </cell>
          <cell r="BX13">
            <v>2.5000000000000001E-4</v>
          </cell>
          <cell r="BY13">
            <v>3.4499999999999998E-4</v>
          </cell>
          <cell r="BZ13">
            <v>3.4499999999999998E-4</v>
          </cell>
          <cell r="CA13">
            <v>3.4499999999999998E-4</v>
          </cell>
          <cell r="CB13">
            <v>3.4499999999999998E-4</v>
          </cell>
          <cell r="CC13">
            <v>3.4499999999999998E-4</v>
          </cell>
          <cell r="CD13">
            <v>3.4499999999999998E-4</v>
          </cell>
          <cell r="CE13">
            <v>3.4499999999999998E-4</v>
          </cell>
          <cell r="CF13">
            <v>3.4499999999999998E-4</v>
          </cell>
          <cell r="CG13">
            <v>3.4499999999999998E-4</v>
          </cell>
          <cell r="CH13">
            <v>3.4499999999999998E-4</v>
          </cell>
          <cell r="CI13">
            <v>3.4499999999999998E-4</v>
          </cell>
          <cell r="CJ13">
            <v>3.4499999999999998E-4</v>
          </cell>
          <cell r="CK13">
            <v>3.4499999999999998E-4</v>
          </cell>
          <cell r="CL13">
            <v>3.4499999999999998E-4</v>
          </cell>
          <cell r="CM13">
            <v>3.4499999999999998E-4</v>
          </cell>
          <cell r="CN13">
            <v>3.4499999999999998E-4</v>
          </cell>
          <cell r="CO13">
            <v>3.4499999999999998E-4</v>
          </cell>
          <cell r="CP13">
            <v>3.4499999999999998E-4</v>
          </cell>
          <cell r="CQ13">
            <v>3.4499999999999998E-4</v>
          </cell>
          <cell r="CR13">
            <v>3.4499999999999998E-4</v>
          </cell>
          <cell r="CS13">
            <v>3.4499999999999998E-4</v>
          </cell>
          <cell r="CT13">
            <v>3.4499999999999998E-4</v>
          </cell>
          <cell r="CU13">
            <v>3.4499999999999998E-4</v>
          </cell>
          <cell r="CV13">
            <v>3.4499999999999998E-4</v>
          </cell>
          <cell r="CW13">
            <v>3.4499999999999998E-4</v>
          </cell>
        </row>
        <row r="14">
          <cell r="A14" t="str">
            <v>BAHRAIN</v>
          </cell>
          <cell r="B14" t="e">
            <v>#VALUE!</v>
          </cell>
          <cell r="C14" t="e">
            <v>#VALUE!</v>
          </cell>
          <cell r="D14" t="e">
            <v>#VALUE!</v>
          </cell>
          <cell r="E14" t="e">
            <v>#VALUE!</v>
          </cell>
          <cell r="F14" t="e">
            <v>#VALUE!</v>
          </cell>
          <cell r="G14" t="e">
            <v>#VALUE!</v>
          </cell>
          <cell r="H14" t="e">
            <v>#VALUE!</v>
          </cell>
          <cell r="I14" t="e">
            <v>#VALUE!</v>
          </cell>
          <cell r="J14" t="e">
            <v>#VALUE!</v>
          </cell>
          <cell r="K14" t="e">
            <v>#VALUE!</v>
          </cell>
          <cell r="L14" t="e">
            <v>#VALUE!</v>
          </cell>
          <cell r="M14" t="e">
            <v>#VALUE!</v>
          </cell>
          <cell r="N14" t="e">
            <v>#VALUE!</v>
          </cell>
          <cell r="O14" t="e">
            <v>#VALUE!</v>
          </cell>
          <cell r="P14" t="e">
            <v>#VALUE!</v>
          </cell>
          <cell r="Q14" t="e">
            <v>#VALUE!</v>
          </cell>
          <cell r="R14" t="e">
            <v>#VALUE!</v>
          </cell>
          <cell r="S14" t="e">
            <v>#VALUE!</v>
          </cell>
          <cell r="T14" t="e">
            <v>#VALUE!</v>
          </cell>
          <cell r="U14" t="e">
            <v>#VALUE!</v>
          </cell>
          <cell r="V14" t="e">
            <v>#VALUE!</v>
          </cell>
          <cell r="W14" t="e">
            <v>#VALUE!</v>
          </cell>
          <cell r="X14" t="e">
            <v>#VALUE!</v>
          </cell>
          <cell r="Y14" t="e">
            <v>#VALUE!</v>
          </cell>
          <cell r="Z14" t="e">
            <v>#VALUE!</v>
          </cell>
          <cell r="AA14" t="e">
            <v>#VALUE!</v>
          </cell>
          <cell r="AB14" t="e">
            <v>#VALUE!</v>
          </cell>
          <cell r="AC14" t="e">
            <v>#VALUE!</v>
          </cell>
          <cell r="AD14" t="e">
            <v>#VALUE!</v>
          </cell>
          <cell r="AE14" t="e">
            <v>#VALUE!</v>
          </cell>
          <cell r="AF14" t="e">
            <v>#VALUE!</v>
          </cell>
          <cell r="AG14" t="e">
            <v>#VALUE!</v>
          </cell>
          <cell r="AH14" t="e">
            <v>#VALUE!</v>
          </cell>
          <cell r="AI14" t="e">
            <v>#VALUE!</v>
          </cell>
          <cell r="AJ14" t="e">
            <v>#VALUE!</v>
          </cell>
          <cell r="AK14" t="e">
            <v>#VALUE!</v>
          </cell>
          <cell r="AL14" t="e">
            <v>#VALUE!</v>
          </cell>
          <cell r="AM14" t="e">
            <v>#VALUE!</v>
          </cell>
          <cell r="AN14" t="e">
            <v>#VALUE!</v>
          </cell>
          <cell r="AO14" t="e">
            <v>#VALUE!</v>
          </cell>
          <cell r="AP14" t="e">
            <v>#VALUE!</v>
          </cell>
          <cell r="AQ14" t="e">
            <v>#VALUE!</v>
          </cell>
          <cell r="AR14" t="e">
            <v>#VALUE!</v>
          </cell>
          <cell r="AS14" t="e">
            <v>#VALUE!</v>
          </cell>
          <cell r="AT14" t="e">
            <v>#VALUE!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3.8999999999999999E-5</v>
          </cell>
          <cell r="BA14">
            <v>3.8999999999999999E-5</v>
          </cell>
          <cell r="BB14">
            <v>3.8999999999999999E-5</v>
          </cell>
          <cell r="BC14">
            <v>3.8999999999999999E-5</v>
          </cell>
          <cell r="BD14">
            <v>3.8999999999999999E-5</v>
          </cell>
          <cell r="BE14">
            <v>6.2000000000000003E-5</v>
          </cell>
          <cell r="BF14">
            <v>6.2000000000000003E-5</v>
          </cell>
          <cell r="BG14">
            <v>6.2000000000000003E-5</v>
          </cell>
          <cell r="BH14">
            <v>6.2000000000000003E-5</v>
          </cell>
          <cell r="BI14">
            <v>6.2000000000000003E-5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2.0599999999999999E-4</v>
          </cell>
          <cell r="BZ14">
            <v>2.0599999999999999E-4</v>
          </cell>
          <cell r="CA14">
            <v>2.0599999999999999E-4</v>
          </cell>
          <cell r="CB14">
            <v>2.0599999999999999E-4</v>
          </cell>
          <cell r="CC14">
            <v>2.0599999999999999E-4</v>
          </cell>
          <cell r="CD14">
            <v>2.0599999999999999E-4</v>
          </cell>
          <cell r="CE14">
            <v>2.0599999999999999E-4</v>
          </cell>
          <cell r="CF14">
            <v>2.0599999999999999E-4</v>
          </cell>
          <cell r="CG14">
            <v>2.0599999999999999E-4</v>
          </cell>
          <cell r="CH14">
            <v>2.0599999999999999E-4</v>
          </cell>
          <cell r="CI14">
            <v>2.0599999999999999E-4</v>
          </cell>
          <cell r="CJ14">
            <v>2.0599999999999999E-4</v>
          </cell>
          <cell r="CK14">
            <v>2.0599999999999999E-4</v>
          </cell>
          <cell r="CL14">
            <v>2.0599999999999999E-4</v>
          </cell>
          <cell r="CM14">
            <v>2.0599999999999999E-4</v>
          </cell>
          <cell r="CN14">
            <v>2.0599999999999999E-4</v>
          </cell>
          <cell r="CO14">
            <v>2.0599999999999999E-4</v>
          </cell>
          <cell r="CP14">
            <v>2.0599999999999999E-4</v>
          </cell>
          <cell r="CQ14">
            <v>2.0599999999999999E-4</v>
          </cell>
          <cell r="CR14">
            <v>2.0599999999999999E-4</v>
          </cell>
          <cell r="CS14">
            <v>2.0599999999999999E-4</v>
          </cell>
          <cell r="CT14">
            <v>2.0599999999999999E-4</v>
          </cell>
          <cell r="CU14">
            <v>2.0599999999999999E-4</v>
          </cell>
          <cell r="CV14">
            <v>2.0599999999999999E-4</v>
          </cell>
          <cell r="CW14">
            <v>2.0599999999999999E-4</v>
          </cell>
        </row>
        <row r="15">
          <cell r="A15" t="str">
            <v>BANGLADESH</v>
          </cell>
          <cell r="B15" t="e">
            <v>#VALUE!</v>
          </cell>
          <cell r="C15" t="e">
            <v>#VALUE!</v>
          </cell>
          <cell r="D15" t="e">
            <v>#VALUE!</v>
          </cell>
          <cell r="E15" t="e">
            <v>#VALUE!</v>
          </cell>
          <cell r="F15" t="e">
            <v>#VALUE!</v>
          </cell>
          <cell r="G15" t="e">
            <v>#VALUE!</v>
          </cell>
          <cell r="H15" t="e">
            <v>#VALUE!</v>
          </cell>
          <cell r="I15" t="e">
            <v>#VALUE!</v>
          </cell>
          <cell r="J15" t="e">
            <v>#VALUE!</v>
          </cell>
          <cell r="K15" t="e">
            <v>#VALUE!</v>
          </cell>
          <cell r="L15" t="e">
            <v>#VALUE!</v>
          </cell>
          <cell r="M15" t="e">
            <v>#VALUE!</v>
          </cell>
          <cell r="N15" t="e">
            <v>#VALUE!</v>
          </cell>
          <cell r="O15" t="e">
            <v>#VALUE!</v>
          </cell>
          <cell r="P15" t="e">
            <v>#VALUE!</v>
          </cell>
          <cell r="Q15">
            <v>1.4E-5</v>
          </cell>
          <cell r="R15">
            <v>1.4E-5</v>
          </cell>
          <cell r="S15">
            <v>1.4E-5</v>
          </cell>
          <cell r="T15">
            <v>1.4E-5</v>
          </cell>
          <cell r="U15">
            <v>1.4E-5</v>
          </cell>
          <cell r="V15">
            <v>1.4E-5</v>
          </cell>
          <cell r="W15">
            <v>1.4E-5</v>
          </cell>
          <cell r="X15">
            <v>1.4E-5</v>
          </cell>
          <cell r="Y15">
            <v>1.4E-5</v>
          </cell>
          <cell r="Z15">
            <v>1.4E-5</v>
          </cell>
          <cell r="AA15">
            <v>1.4E-5</v>
          </cell>
          <cell r="AB15">
            <v>1.4E-5</v>
          </cell>
          <cell r="AC15">
            <v>1.4E-5</v>
          </cell>
          <cell r="AD15">
            <v>1.4E-5</v>
          </cell>
          <cell r="AE15">
            <v>1.4E-5</v>
          </cell>
          <cell r="AF15">
            <v>1.4E-5</v>
          </cell>
          <cell r="AG15">
            <v>1.4E-5</v>
          </cell>
          <cell r="AH15">
            <v>1.4E-5</v>
          </cell>
          <cell r="AI15">
            <v>1.4E-5</v>
          </cell>
          <cell r="AJ15">
            <v>1.4E-5</v>
          </cell>
          <cell r="AK15">
            <v>1.4E-5</v>
          </cell>
          <cell r="AL15">
            <v>1.4E-5</v>
          </cell>
          <cell r="AM15">
            <v>1.4E-5</v>
          </cell>
          <cell r="AN15">
            <v>1.4E-5</v>
          </cell>
          <cell r="AO15">
            <v>1.4E-5</v>
          </cell>
          <cell r="AP15">
            <v>1.3200000000000001E-4</v>
          </cell>
          <cell r="AQ15">
            <v>1.3200000000000001E-4</v>
          </cell>
          <cell r="AR15">
            <v>1.3200000000000001E-4</v>
          </cell>
          <cell r="AS15">
            <v>1.3200000000000001E-4</v>
          </cell>
          <cell r="AT15">
            <v>1.3200000000000001E-4</v>
          </cell>
          <cell r="AU15">
            <v>2.33E-4</v>
          </cell>
          <cell r="AV15">
            <v>2.33E-4</v>
          </cell>
          <cell r="AW15">
            <v>2.33E-4</v>
          </cell>
          <cell r="AX15">
            <v>2.33E-4</v>
          </cell>
          <cell r="AY15">
            <v>2.33E-4</v>
          </cell>
          <cell r="AZ15">
            <v>3.3399999999999999E-4</v>
          </cell>
          <cell r="BA15">
            <v>3.3399999999999999E-4</v>
          </cell>
          <cell r="BB15">
            <v>3.3399999999999999E-4</v>
          </cell>
          <cell r="BC15">
            <v>3.3399999999999999E-4</v>
          </cell>
          <cell r="BD15">
            <v>3.3399999999999999E-4</v>
          </cell>
          <cell r="BE15">
            <v>4.17E-4</v>
          </cell>
          <cell r="BF15">
            <v>4.17E-4</v>
          </cell>
          <cell r="BG15">
            <v>4.17E-4</v>
          </cell>
          <cell r="BH15">
            <v>4.17E-4</v>
          </cell>
          <cell r="BI15">
            <v>4.17E-4</v>
          </cell>
          <cell r="BJ15">
            <v>4.8299999999999998E-4</v>
          </cell>
          <cell r="BK15">
            <v>4.8299999999999998E-4</v>
          </cell>
          <cell r="BL15">
            <v>4.8299999999999998E-4</v>
          </cell>
          <cell r="BM15">
            <v>4.8299999999999998E-4</v>
          </cell>
          <cell r="BN15">
            <v>4.8299999999999998E-4</v>
          </cell>
          <cell r="BO15">
            <v>5.1900000000000004E-4</v>
          </cell>
          <cell r="BP15">
            <v>5.1900000000000004E-4</v>
          </cell>
          <cell r="BQ15">
            <v>5.1900000000000004E-4</v>
          </cell>
          <cell r="BR15">
            <v>5.1900000000000004E-4</v>
          </cell>
          <cell r="BS15">
            <v>5.1900000000000004E-4</v>
          </cell>
          <cell r="BT15">
            <v>5.1900000000000004E-4</v>
          </cell>
          <cell r="BU15">
            <v>5.1900000000000004E-4</v>
          </cell>
          <cell r="BV15">
            <v>5.1900000000000004E-4</v>
          </cell>
          <cell r="BW15">
            <v>5.1900000000000004E-4</v>
          </cell>
          <cell r="BX15">
            <v>5.1900000000000004E-4</v>
          </cell>
          <cell r="BY15">
            <v>4.84E-4</v>
          </cell>
          <cell r="BZ15">
            <v>4.84E-4</v>
          </cell>
          <cell r="CA15">
            <v>4.84E-4</v>
          </cell>
          <cell r="CB15">
            <v>4.84E-4</v>
          </cell>
          <cell r="CC15">
            <v>4.84E-4</v>
          </cell>
          <cell r="CD15">
            <v>4.84E-4</v>
          </cell>
          <cell r="CE15">
            <v>4.84E-4</v>
          </cell>
          <cell r="CF15">
            <v>4.84E-4</v>
          </cell>
          <cell r="CG15">
            <v>4.84E-4</v>
          </cell>
          <cell r="CH15">
            <v>4.84E-4</v>
          </cell>
          <cell r="CI15">
            <v>4.84E-4</v>
          </cell>
          <cell r="CJ15">
            <v>4.84E-4</v>
          </cell>
          <cell r="CK15">
            <v>4.84E-4</v>
          </cell>
          <cell r="CL15">
            <v>4.84E-4</v>
          </cell>
          <cell r="CM15">
            <v>4.84E-4</v>
          </cell>
          <cell r="CN15">
            <v>4.84E-4</v>
          </cell>
          <cell r="CO15">
            <v>4.84E-4</v>
          </cell>
          <cell r="CP15">
            <v>4.84E-4</v>
          </cell>
          <cell r="CQ15">
            <v>4.84E-4</v>
          </cell>
          <cell r="CR15">
            <v>4.84E-4</v>
          </cell>
          <cell r="CS15">
            <v>4.84E-4</v>
          </cell>
          <cell r="CT15">
            <v>4.84E-4</v>
          </cell>
          <cell r="CU15">
            <v>4.84E-4</v>
          </cell>
          <cell r="CV15">
            <v>4.84E-4</v>
          </cell>
          <cell r="CW15">
            <v>4.84E-4</v>
          </cell>
        </row>
        <row r="16">
          <cell r="A16" t="str">
            <v>BARBADOS</v>
          </cell>
          <cell r="B16" t="e">
            <v>#VALUE!</v>
          </cell>
          <cell r="C16" t="e">
            <v>#VALUE!</v>
          </cell>
          <cell r="D16" t="e">
            <v>#VALUE!</v>
          </cell>
          <cell r="E16" t="e">
            <v>#VALUE!</v>
          </cell>
          <cell r="F16" t="e">
            <v>#VALUE!</v>
          </cell>
          <cell r="G16" t="e">
            <v>#VALUE!</v>
          </cell>
          <cell r="H16" t="e">
            <v>#VALUE!</v>
          </cell>
          <cell r="I16" t="e">
            <v>#VALUE!</v>
          </cell>
          <cell r="J16" t="e">
            <v>#VALUE!</v>
          </cell>
          <cell r="K16" t="e">
            <v>#VALUE!</v>
          </cell>
          <cell r="L16" t="e">
            <v>#VALUE!</v>
          </cell>
          <cell r="M16" t="e">
            <v>#VALUE!</v>
          </cell>
          <cell r="N16" t="e">
            <v>#VALUE!</v>
          </cell>
          <cell r="O16" t="e">
            <v>#VALUE!</v>
          </cell>
          <cell r="P16" t="e">
            <v>#VALUE!</v>
          </cell>
          <cell r="Q16">
            <v>4.1999999999999998E-5</v>
          </cell>
          <cell r="R16">
            <v>4.1999999999999998E-5</v>
          </cell>
          <cell r="S16">
            <v>4.1999999999999998E-5</v>
          </cell>
          <cell r="T16">
            <v>4.1999999999999998E-5</v>
          </cell>
          <cell r="U16">
            <v>4.1999999999999998E-5</v>
          </cell>
          <cell r="V16">
            <v>4.1999999999999998E-5</v>
          </cell>
          <cell r="W16">
            <v>4.1999999999999998E-5</v>
          </cell>
          <cell r="X16">
            <v>4.1999999999999998E-5</v>
          </cell>
          <cell r="Y16">
            <v>4.1999999999999998E-5</v>
          </cell>
          <cell r="Z16">
            <v>4.1999999999999998E-5</v>
          </cell>
          <cell r="AA16">
            <v>4.1999999999999998E-5</v>
          </cell>
          <cell r="AB16">
            <v>4.1999999999999998E-5</v>
          </cell>
          <cell r="AC16">
            <v>4.1999999999999998E-5</v>
          </cell>
          <cell r="AD16">
            <v>4.1999999999999998E-5</v>
          </cell>
          <cell r="AE16">
            <v>4.1999999999999998E-5</v>
          </cell>
          <cell r="AF16">
            <v>4.1999999999999998E-5</v>
          </cell>
          <cell r="AG16">
            <v>4.1999999999999998E-5</v>
          </cell>
          <cell r="AH16">
            <v>4.1999999999999998E-5</v>
          </cell>
          <cell r="AI16">
            <v>4.1999999999999998E-5</v>
          </cell>
          <cell r="AJ16">
            <v>4.1999999999999998E-5</v>
          </cell>
          <cell r="AK16">
            <v>4.1999999999999998E-5</v>
          </cell>
          <cell r="AL16">
            <v>4.1999999999999998E-5</v>
          </cell>
          <cell r="AM16">
            <v>4.1999999999999998E-5</v>
          </cell>
          <cell r="AN16">
            <v>4.1999999999999998E-5</v>
          </cell>
          <cell r="AO16">
            <v>4.1999999999999998E-5</v>
          </cell>
          <cell r="AP16">
            <v>9.7999999999999997E-5</v>
          </cell>
          <cell r="AQ16">
            <v>9.7999999999999997E-5</v>
          </cell>
          <cell r="AR16">
            <v>9.7999999999999997E-5</v>
          </cell>
          <cell r="AS16">
            <v>9.7999999999999997E-5</v>
          </cell>
          <cell r="AT16">
            <v>9.7999999999999997E-5</v>
          </cell>
          <cell r="AU16">
            <v>1.83E-4</v>
          </cell>
          <cell r="AV16">
            <v>1.83E-4</v>
          </cell>
          <cell r="AW16">
            <v>1.83E-4</v>
          </cell>
          <cell r="AX16">
            <v>1.83E-4</v>
          </cell>
          <cell r="AY16">
            <v>1.83E-4</v>
          </cell>
          <cell r="AZ16">
            <v>2.7099999999999997E-4</v>
          </cell>
          <cell r="BA16">
            <v>2.7099999999999997E-4</v>
          </cell>
          <cell r="BB16">
            <v>2.7099999999999997E-4</v>
          </cell>
          <cell r="BC16">
            <v>2.7099999999999997E-4</v>
          </cell>
          <cell r="BD16">
            <v>2.7099999999999997E-4</v>
          </cell>
          <cell r="BE16">
            <v>1.05E-4</v>
          </cell>
          <cell r="BF16">
            <v>1.05E-4</v>
          </cell>
          <cell r="BG16">
            <v>1.05E-4</v>
          </cell>
          <cell r="BH16">
            <v>1.05E-4</v>
          </cell>
          <cell r="BI16">
            <v>1.05E-4</v>
          </cell>
          <cell r="BJ16">
            <v>1.3100000000000001E-4</v>
          </cell>
          <cell r="BK16">
            <v>1.3100000000000001E-4</v>
          </cell>
          <cell r="BL16">
            <v>1.3100000000000001E-4</v>
          </cell>
          <cell r="BM16">
            <v>1.3100000000000001E-4</v>
          </cell>
          <cell r="BN16">
            <v>1.3100000000000001E-4</v>
          </cell>
          <cell r="BO16">
            <v>1.8100000000000001E-4</v>
          </cell>
          <cell r="BP16">
            <v>1.8100000000000001E-4</v>
          </cell>
          <cell r="BQ16">
            <v>1.8100000000000001E-4</v>
          </cell>
          <cell r="BR16">
            <v>1.8100000000000001E-4</v>
          </cell>
          <cell r="BS16">
            <v>1.8100000000000001E-4</v>
          </cell>
          <cell r="BT16">
            <v>2.2800000000000001E-4</v>
          </cell>
          <cell r="BU16">
            <v>2.2800000000000001E-4</v>
          </cell>
          <cell r="BV16">
            <v>2.2800000000000001E-4</v>
          </cell>
          <cell r="BW16">
            <v>2.2800000000000001E-4</v>
          </cell>
          <cell r="BX16">
            <v>2.2800000000000001E-4</v>
          </cell>
          <cell r="BY16">
            <v>3.2000000000000003E-4</v>
          </cell>
          <cell r="BZ16">
            <v>3.2000000000000003E-4</v>
          </cell>
          <cell r="CA16">
            <v>3.2000000000000003E-4</v>
          </cell>
          <cell r="CB16">
            <v>3.2000000000000003E-4</v>
          </cell>
          <cell r="CC16">
            <v>3.2000000000000003E-4</v>
          </cell>
          <cell r="CD16">
            <v>3.2000000000000003E-4</v>
          </cell>
          <cell r="CE16">
            <v>3.2000000000000003E-4</v>
          </cell>
          <cell r="CF16">
            <v>3.2000000000000003E-4</v>
          </cell>
          <cell r="CG16">
            <v>3.2000000000000003E-4</v>
          </cell>
          <cell r="CH16">
            <v>3.2000000000000003E-4</v>
          </cell>
          <cell r="CI16">
            <v>3.2000000000000003E-4</v>
          </cell>
          <cell r="CJ16">
            <v>3.2000000000000003E-4</v>
          </cell>
          <cell r="CK16">
            <v>3.2000000000000003E-4</v>
          </cell>
          <cell r="CL16">
            <v>3.2000000000000003E-4</v>
          </cell>
          <cell r="CM16">
            <v>3.2000000000000003E-4</v>
          </cell>
          <cell r="CN16">
            <v>3.2000000000000003E-4</v>
          </cell>
          <cell r="CO16">
            <v>3.2000000000000003E-4</v>
          </cell>
          <cell r="CP16">
            <v>3.2000000000000003E-4</v>
          </cell>
          <cell r="CQ16">
            <v>3.2000000000000003E-4</v>
          </cell>
          <cell r="CR16">
            <v>3.2000000000000003E-4</v>
          </cell>
          <cell r="CS16">
            <v>3.2000000000000003E-4</v>
          </cell>
          <cell r="CT16">
            <v>3.2000000000000003E-4</v>
          </cell>
          <cell r="CU16">
            <v>3.2000000000000003E-4</v>
          </cell>
          <cell r="CV16">
            <v>3.2000000000000003E-4</v>
          </cell>
          <cell r="CW16">
            <v>3.2000000000000003E-4</v>
          </cell>
        </row>
        <row r="17">
          <cell r="A17" t="str">
            <v>BELARUS</v>
          </cell>
          <cell r="B17" t="e">
            <v>#VALUE!</v>
          </cell>
          <cell r="C17" t="e">
            <v>#VALUE!</v>
          </cell>
          <cell r="D17" t="e">
            <v>#VALUE!</v>
          </cell>
          <cell r="E17" t="e">
            <v>#VALUE!</v>
          </cell>
          <cell r="F17" t="e">
            <v>#VALUE!</v>
          </cell>
          <cell r="G17" t="e">
            <v>#VALUE!</v>
          </cell>
          <cell r="H17" t="e">
            <v>#VALUE!</v>
          </cell>
          <cell r="I17" t="e">
            <v>#VALUE!</v>
          </cell>
          <cell r="J17" t="e">
            <v>#VALUE!</v>
          </cell>
          <cell r="K17" t="e">
            <v>#VALUE!</v>
          </cell>
          <cell r="L17" t="e">
            <v>#VALUE!</v>
          </cell>
          <cell r="M17" t="e">
            <v>#VALUE!</v>
          </cell>
          <cell r="N17" t="e">
            <v>#VALUE!</v>
          </cell>
          <cell r="O17" t="e">
            <v>#VALUE!</v>
          </cell>
          <cell r="P17" t="e">
            <v>#VALUE!</v>
          </cell>
          <cell r="Q17">
            <v>2.5000000000000001E-5</v>
          </cell>
          <cell r="R17">
            <v>2.5000000000000001E-5</v>
          </cell>
          <cell r="S17">
            <v>2.5000000000000001E-5</v>
          </cell>
          <cell r="T17">
            <v>2.5000000000000001E-5</v>
          </cell>
          <cell r="U17">
            <v>2.5000000000000001E-5</v>
          </cell>
          <cell r="V17">
            <v>2.5000000000000001E-5</v>
          </cell>
          <cell r="W17">
            <v>2.5000000000000001E-5</v>
          </cell>
          <cell r="X17">
            <v>2.5000000000000001E-5</v>
          </cell>
          <cell r="Y17">
            <v>2.5000000000000001E-5</v>
          </cell>
          <cell r="Z17">
            <v>2.5000000000000001E-5</v>
          </cell>
          <cell r="AA17">
            <v>2.5000000000000001E-5</v>
          </cell>
          <cell r="AB17">
            <v>2.5000000000000001E-5</v>
          </cell>
          <cell r="AC17">
            <v>2.5000000000000001E-5</v>
          </cell>
          <cell r="AD17">
            <v>2.5000000000000001E-5</v>
          </cell>
          <cell r="AE17">
            <v>2.5000000000000001E-5</v>
          </cell>
          <cell r="AF17">
            <v>2.5000000000000001E-5</v>
          </cell>
          <cell r="AG17">
            <v>2.5000000000000001E-5</v>
          </cell>
          <cell r="AH17">
            <v>2.5000000000000001E-5</v>
          </cell>
          <cell r="AI17">
            <v>2.5000000000000001E-5</v>
          </cell>
          <cell r="AJ17">
            <v>2.5000000000000001E-5</v>
          </cell>
          <cell r="AK17">
            <v>2.5000000000000001E-5</v>
          </cell>
          <cell r="AL17">
            <v>2.5000000000000001E-5</v>
          </cell>
          <cell r="AM17">
            <v>2.5000000000000001E-5</v>
          </cell>
          <cell r="AN17">
            <v>2.5000000000000001E-5</v>
          </cell>
          <cell r="AO17">
            <v>2.5000000000000001E-5</v>
          </cell>
          <cell r="AP17">
            <v>8.8999999999999995E-5</v>
          </cell>
          <cell r="AQ17">
            <v>8.8999999999999995E-5</v>
          </cell>
          <cell r="AR17">
            <v>8.8999999999999995E-5</v>
          </cell>
          <cell r="AS17">
            <v>8.8999999999999995E-5</v>
          </cell>
          <cell r="AT17">
            <v>8.8999999999999995E-5</v>
          </cell>
          <cell r="AU17">
            <v>1.12E-4</v>
          </cell>
          <cell r="AV17">
            <v>1.12E-4</v>
          </cell>
          <cell r="AW17">
            <v>1.12E-4</v>
          </cell>
          <cell r="AX17">
            <v>1.12E-4</v>
          </cell>
          <cell r="AY17">
            <v>1.12E-4</v>
          </cell>
          <cell r="AZ17">
            <v>1.27E-4</v>
          </cell>
          <cell r="BA17">
            <v>1.27E-4</v>
          </cell>
          <cell r="BB17">
            <v>1.27E-4</v>
          </cell>
          <cell r="BC17">
            <v>1.27E-4</v>
          </cell>
          <cell r="BD17">
            <v>1.27E-4</v>
          </cell>
          <cell r="BE17">
            <v>1.2799999999999999E-4</v>
          </cell>
          <cell r="BF17">
            <v>1.2799999999999999E-4</v>
          </cell>
          <cell r="BG17">
            <v>1.2799999999999999E-4</v>
          </cell>
          <cell r="BH17">
            <v>1.2799999999999999E-4</v>
          </cell>
          <cell r="BI17">
            <v>1.2799999999999999E-4</v>
          </cell>
          <cell r="BJ17">
            <v>1.26E-4</v>
          </cell>
          <cell r="BK17">
            <v>1.26E-4</v>
          </cell>
          <cell r="BL17">
            <v>1.26E-4</v>
          </cell>
          <cell r="BM17">
            <v>1.26E-4</v>
          </cell>
          <cell r="BN17">
            <v>1.26E-4</v>
          </cell>
          <cell r="BO17">
            <v>1.27E-4</v>
          </cell>
          <cell r="BP17">
            <v>1.27E-4</v>
          </cell>
          <cell r="BQ17">
            <v>1.27E-4</v>
          </cell>
          <cell r="BR17">
            <v>1.27E-4</v>
          </cell>
          <cell r="BS17">
            <v>1.27E-4</v>
          </cell>
          <cell r="BT17">
            <v>1.2999999999999999E-4</v>
          </cell>
          <cell r="BU17">
            <v>1.2999999999999999E-4</v>
          </cell>
          <cell r="BV17">
            <v>1.2999999999999999E-4</v>
          </cell>
          <cell r="BW17">
            <v>1.2999999999999999E-4</v>
          </cell>
          <cell r="BX17">
            <v>1.2999999999999999E-4</v>
          </cell>
          <cell r="BY17">
            <v>1.46E-4</v>
          </cell>
          <cell r="BZ17">
            <v>1.46E-4</v>
          </cell>
          <cell r="CA17">
            <v>1.46E-4</v>
          </cell>
          <cell r="CB17">
            <v>1.46E-4</v>
          </cell>
          <cell r="CC17">
            <v>1.46E-4</v>
          </cell>
          <cell r="CD17">
            <v>1.46E-4</v>
          </cell>
          <cell r="CE17">
            <v>1.46E-4</v>
          </cell>
          <cell r="CF17">
            <v>1.46E-4</v>
          </cell>
          <cell r="CG17">
            <v>1.46E-4</v>
          </cell>
          <cell r="CH17">
            <v>1.46E-4</v>
          </cell>
          <cell r="CI17">
            <v>1.46E-4</v>
          </cell>
          <cell r="CJ17">
            <v>1.46E-4</v>
          </cell>
          <cell r="CK17">
            <v>1.46E-4</v>
          </cell>
          <cell r="CL17">
            <v>1.46E-4</v>
          </cell>
          <cell r="CM17">
            <v>1.46E-4</v>
          </cell>
          <cell r="CN17">
            <v>1.46E-4</v>
          </cell>
          <cell r="CO17">
            <v>1.46E-4</v>
          </cell>
          <cell r="CP17">
            <v>1.46E-4</v>
          </cell>
          <cell r="CQ17">
            <v>1.46E-4</v>
          </cell>
          <cell r="CR17">
            <v>1.46E-4</v>
          </cell>
          <cell r="CS17">
            <v>1.46E-4</v>
          </cell>
          <cell r="CT17">
            <v>1.46E-4</v>
          </cell>
          <cell r="CU17">
            <v>1.46E-4</v>
          </cell>
          <cell r="CV17">
            <v>1.46E-4</v>
          </cell>
          <cell r="CW17">
            <v>1.46E-4</v>
          </cell>
        </row>
        <row r="18">
          <cell r="A18" t="str">
            <v>BELGIUM</v>
          </cell>
          <cell r="B18" t="e">
            <v>#VALUE!</v>
          </cell>
          <cell r="C18" t="e">
            <v>#VALUE!</v>
          </cell>
          <cell r="D18" t="e">
            <v>#VALUE!</v>
          </cell>
          <cell r="E18" t="e">
            <v>#VALUE!</v>
          </cell>
          <cell r="F18" t="e">
            <v>#VALUE!</v>
          </cell>
          <cell r="G18" t="e">
            <v>#VALUE!</v>
          </cell>
          <cell r="H18" t="e">
            <v>#VALUE!</v>
          </cell>
          <cell r="I18" t="e">
            <v>#VALUE!</v>
          </cell>
          <cell r="J18" t="e">
            <v>#VALUE!</v>
          </cell>
          <cell r="K18" t="e">
            <v>#VALUE!</v>
          </cell>
          <cell r="L18" t="e">
            <v>#VALUE!</v>
          </cell>
          <cell r="M18" t="e">
            <v>#VALUE!</v>
          </cell>
          <cell r="N18" t="e">
            <v>#VALUE!</v>
          </cell>
          <cell r="O18" t="e">
            <v>#VALUE!</v>
          </cell>
          <cell r="P18" t="e">
            <v>#VALUE!</v>
          </cell>
          <cell r="Q18">
            <v>3.9999999999999998E-6</v>
          </cell>
          <cell r="R18">
            <v>3.9999999999999998E-6</v>
          </cell>
          <cell r="S18">
            <v>3.9999999999999998E-6</v>
          </cell>
          <cell r="T18">
            <v>3.9999999999999998E-6</v>
          </cell>
          <cell r="U18">
            <v>3.9999999999999998E-6</v>
          </cell>
          <cell r="V18">
            <v>3.9999999999999998E-6</v>
          </cell>
          <cell r="W18">
            <v>3.9999999999999998E-6</v>
          </cell>
          <cell r="X18">
            <v>3.9999999999999998E-6</v>
          </cell>
          <cell r="Y18">
            <v>3.9999999999999998E-6</v>
          </cell>
          <cell r="Z18">
            <v>3.9999999999999998E-6</v>
          </cell>
          <cell r="AA18">
            <v>3.9999999999999998E-6</v>
          </cell>
          <cell r="AB18">
            <v>3.9999999999999998E-6</v>
          </cell>
          <cell r="AC18">
            <v>3.9999999999999998E-6</v>
          </cell>
          <cell r="AD18">
            <v>3.9999999999999998E-6</v>
          </cell>
          <cell r="AE18">
            <v>3.9999999999999998E-6</v>
          </cell>
          <cell r="AF18">
            <v>3.9999999999999998E-6</v>
          </cell>
          <cell r="AG18">
            <v>3.9999999999999998E-6</v>
          </cell>
          <cell r="AH18">
            <v>3.9999999999999998E-6</v>
          </cell>
          <cell r="AI18">
            <v>3.9999999999999998E-6</v>
          </cell>
          <cell r="AJ18">
            <v>3.9999999999999998E-6</v>
          </cell>
          <cell r="AK18">
            <v>3.9999999999999998E-6</v>
          </cell>
          <cell r="AL18">
            <v>3.9999999999999998E-6</v>
          </cell>
          <cell r="AM18">
            <v>3.9999999999999998E-6</v>
          </cell>
          <cell r="AN18">
            <v>3.9999999999999998E-6</v>
          </cell>
          <cell r="AO18">
            <v>3.9999999999999998E-6</v>
          </cell>
          <cell r="AP18">
            <v>2.5999999999999998E-5</v>
          </cell>
          <cell r="AQ18">
            <v>2.5999999999999998E-5</v>
          </cell>
          <cell r="AR18">
            <v>2.5999999999999998E-5</v>
          </cell>
          <cell r="AS18">
            <v>2.5999999999999998E-5</v>
          </cell>
          <cell r="AT18">
            <v>2.5999999999999998E-5</v>
          </cell>
          <cell r="AU18">
            <v>4.0000000000000003E-5</v>
          </cell>
          <cell r="AV18">
            <v>4.0000000000000003E-5</v>
          </cell>
          <cell r="AW18">
            <v>4.0000000000000003E-5</v>
          </cell>
          <cell r="AX18">
            <v>4.0000000000000003E-5</v>
          </cell>
          <cell r="AY18">
            <v>4.0000000000000003E-5</v>
          </cell>
          <cell r="AZ18">
            <v>4.8999999999999998E-5</v>
          </cell>
          <cell r="BA18">
            <v>4.8999999999999998E-5</v>
          </cell>
          <cell r="BB18">
            <v>4.8999999999999998E-5</v>
          </cell>
          <cell r="BC18">
            <v>4.8999999999999998E-5</v>
          </cell>
          <cell r="BD18">
            <v>4.8999999999999998E-5</v>
          </cell>
          <cell r="BE18">
            <v>5.8999999999999998E-5</v>
          </cell>
          <cell r="BF18">
            <v>5.8999999999999998E-5</v>
          </cell>
          <cell r="BG18">
            <v>5.8999999999999998E-5</v>
          </cell>
          <cell r="BH18">
            <v>5.8999999999999998E-5</v>
          </cell>
          <cell r="BI18">
            <v>5.8999999999999998E-5</v>
          </cell>
          <cell r="BJ18">
            <v>6.0000000000000002E-5</v>
          </cell>
          <cell r="BK18">
            <v>6.0000000000000002E-5</v>
          </cell>
          <cell r="BL18">
            <v>6.0000000000000002E-5</v>
          </cell>
          <cell r="BM18">
            <v>6.0000000000000002E-5</v>
          </cell>
          <cell r="BN18">
            <v>6.0000000000000002E-5</v>
          </cell>
          <cell r="BO18">
            <v>6.7000000000000002E-5</v>
          </cell>
          <cell r="BP18">
            <v>6.7000000000000002E-5</v>
          </cell>
          <cell r="BQ18">
            <v>6.7000000000000002E-5</v>
          </cell>
          <cell r="BR18">
            <v>6.7000000000000002E-5</v>
          </cell>
          <cell r="BS18">
            <v>6.7000000000000002E-5</v>
          </cell>
          <cell r="BT18">
            <v>8.1000000000000004E-5</v>
          </cell>
          <cell r="BU18">
            <v>8.1000000000000004E-5</v>
          </cell>
          <cell r="BV18">
            <v>8.1000000000000004E-5</v>
          </cell>
          <cell r="BW18">
            <v>8.1000000000000004E-5</v>
          </cell>
          <cell r="BX18">
            <v>8.1000000000000004E-5</v>
          </cell>
          <cell r="BY18">
            <v>1.4999999999999999E-4</v>
          </cell>
          <cell r="BZ18">
            <v>1.4999999999999999E-4</v>
          </cell>
          <cell r="CA18">
            <v>1.4999999999999999E-4</v>
          </cell>
          <cell r="CB18">
            <v>1.4999999999999999E-4</v>
          </cell>
          <cell r="CC18">
            <v>1.4999999999999999E-4</v>
          </cell>
          <cell r="CD18">
            <v>1.4999999999999999E-4</v>
          </cell>
          <cell r="CE18">
            <v>1.4999999999999999E-4</v>
          </cell>
          <cell r="CF18">
            <v>1.4999999999999999E-4</v>
          </cell>
          <cell r="CG18">
            <v>1.4999999999999999E-4</v>
          </cell>
          <cell r="CH18">
            <v>1.4999999999999999E-4</v>
          </cell>
          <cell r="CI18">
            <v>1.4999999999999999E-4</v>
          </cell>
          <cell r="CJ18">
            <v>1.4999999999999999E-4</v>
          </cell>
          <cell r="CK18">
            <v>1.4999999999999999E-4</v>
          </cell>
          <cell r="CL18">
            <v>1.4999999999999999E-4</v>
          </cell>
          <cell r="CM18">
            <v>1.4999999999999999E-4</v>
          </cell>
          <cell r="CN18">
            <v>1.4999999999999999E-4</v>
          </cell>
          <cell r="CO18">
            <v>1.4999999999999999E-4</v>
          </cell>
          <cell r="CP18">
            <v>1.4999999999999999E-4</v>
          </cell>
          <cell r="CQ18">
            <v>1.4999999999999999E-4</v>
          </cell>
          <cell r="CR18">
            <v>1.4999999999999999E-4</v>
          </cell>
          <cell r="CS18">
            <v>1.4999999999999999E-4</v>
          </cell>
          <cell r="CT18">
            <v>1.4999999999999999E-4</v>
          </cell>
          <cell r="CU18">
            <v>1.4999999999999999E-4</v>
          </cell>
          <cell r="CV18">
            <v>1.4999999999999999E-4</v>
          </cell>
          <cell r="CW18">
            <v>1.4999999999999999E-4</v>
          </cell>
        </row>
        <row r="19">
          <cell r="A19" t="str">
            <v>BELIZE</v>
          </cell>
          <cell r="B19" t="e">
            <v>#VALUE!</v>
          </cell>
          <cell r="C19" t="e">
            <v>#VALUE!</v>
          </cell>
          <cell r="D19" t="e">
            <v>#VALUE!</v>
          </cell>
          <cell r="E19" t="e">
            <v>#VALUE!</v>
          </cell>
          <cell r="F19" t="e">
            <v>#VALUE!</v>
          </cell>
          <cell r="G19" t="e">
            <v>#VALUE!</v>
          </cell>
          <cell r="H19" t="e">
            <v>#VALUE!</v>
          </cell>
          <cell r="I19" t="e">
            <v>#VALUE!</v>
          </cell>
          <cell r="J19" t="e">
            <v>#VALUE!</v>
          </cell>
          <cell r="K19" t="e">
            <v>#VALUE!</v>
          </cell>
          <cell r="L19" t="e">
            <v>#VALUE!</v>
          </cell>
          <cell r="M19" t="e">
            <v>#VALUE!</v>
          </cell>
          <cell r="N19" t="e">
            <v>#VALUE!</v>
          </cell>
          <cell r="O19" t="e">
            <v>#VALUE!</v>
          </cell>
          <cell r="P19" t="e">
            <v>#VALUE!</v>
          </cell>
          <cell r="Q19">
            <v>2.8E-5</v>
          </cell>
          <cell r="R19">
            <v>2.8E-5</v>
          </cell>
          <cell r="S19">
            <v>2.8E-5</v>
          </cell>
          <cell r="T19">
            <v>2.8E-5</v>
          </cell>
          <cell r="U19">
            <v>2.8E-5</v>
          </cell>
          <cell r="V19">
            <v>2.8E-5</v>
          </cell>
          <cell r="W19">
            <v>2.8E-5</v>
          </cell>
          <cell r="X19">
            <v>2.8E-5</v>
          </cell>
          <cell r="Y19">
            <v>2.8E-5</v>
          </cell>
          <cell r="Z19">
            <v>2.8E-5</v>
          </cell>
          <cell r="AA19">
            <v>2.8E-5</v>
          </cell>
          <cell r="AB19">
            <v>2.8E-5</v>
          </cell>
          <cell r="AC19">
            <v>2.8E-5</v>
          </cell>
          <cell r="AD19">
            <v>2.8E-5</v>
          </cell>
          <cell r="AE19">
            <v>2.8E-5</v>
          </cell>
          <cell r="AF19">
            <v>2.8E-5</v>
          </cell>
          <cell r="AG19">
            <v>2.8E-5</v>
          </cell>
          <cell r="AH19">
            <v>2.8E-5</v>
          </cell>
          <cell r="AI19">
            <v>2.8E-5</v>
          </cell>
          <cell r="AJ19">
            <v>2.8E-5</v>
          </cell>
          <cell r="AK19">
            <v>2.8E-5</v>
          </cell>
          <cell r="AL19">
            <v>2.8E-5</v>
          </cell>
          <cell r="AM19">
            <v>2.8E-5</v>
          </cell>
          <cell r="AN19">
            <v>2.8E-5</v>
          </cell>
          <cell r="AO19">
            <v>2.8E-5</v>
          </cell>
          <cell r="AP19">
            <v>2.23E-4</v>
          </cell>
          <cell r="AQ19">
            <v>2.23E-4</v>
          </cell>
          <cell r="AR19">
            <v>2.23E-4</v>
          </cell>
          <cell r="AS19">
            <v>2.23E-4</v>
          </cell>
          <cell r="AT19">
            <v>2.23E-4</v>
          </cell>
          <cell r="AU19">
            <v>2.5000000000000001E-4</v>
          </cell>
          <cell r="AV19">
            <v>2.5000000000000001E-4</v>
          </cell>
          <cell r="AW19">
            <v>2.5000000000000001E-4</v>
          </cell>
          <cell r="AX19">
            <v>2.5000000000000001E-4</v>
          </cell>
          <cell r="AY19">
            <v>2.5000000000000001E-4</v>
          </cell>
          <cell r="AZ19" t="e">
            <v>#VALUE!</v>
          </cell>
          <cell r="BA19" t="e">
            <v>#VALUE!</v>
          </cell>
          <cell r="BB19" t="e">
            <v>#VALUE!</v>
          </cell>
          <cell r="BC19" t="e">
            <v>#VALUE!</v>
          </cell>
          <cell r="BD19" t="e">
            <v>#VALUE!</v>
          </cell>
          <cell r="BE19">
            <v>4.6000000000000001E-4</v>
          </cell>
          <cell r="BF19">
            <v>4.6000000000000001E-4</v>
          </cell>
          <cell r="BG19">
            <v>4.6000000000000001E-4</v>
          </cell>
          <cell r="BH19">
            <v>4.6000000000000001E-4</v>
          </cell>
          <cell r="BI19">
            <v>4.6000000000000001E-4</v>
          </cell>
          <cell r="BJ19">
            <v>9.9799999999999997E-4</v>
          </cell>
          <cell r="BK19">
            <v>9.9799999999999997E-4</v>
          </cell>
          <cell r="BL19">
            <v>9.9799999999999997E-4</v>
          </cell>
          <cell r="BM19">
            <v>9.9799999999999997E-4</v>
          </cell>
          <cell r="BN19">
            <v>9.9799999999999997E-4</v>
          </cell>
          <cell r="BO19">
            <v>4.8000000000000001E-4</v>
          </cell>
          <cell r="BP19">
            <v>4.8000000000000001E-4</v>
          </cell>
          <cell r="BQ19">
            <v>4.8000000000000001E-4</v>
          </cell>
          <cell r="BR19">
            <v>4.8000000000000001E-4</v>
          </cell>
          <cell r="BS19">
            <v>4.8000000000000001E-4</v>
          </cell>
          <cell r="BT19">
            <v>5.8900000000000001E-4</v>
          </cell>
          <cell r="BU19">
            <v>5.8900000000000001E-4</v>
          </cell>
          <cell r="BV19">
            <v>5.8900000000000001E-4</v>
          </cell>
          <cell r="BW19">
            <v>5.8900000000000001E-4</v>
          </cell>
          <cell r="BX19">
            <v>5.8900000000000001E-4</v>
          </cell>
          <cell r="BY19">
            <v>1.2960000000000001E-3</v>
          </cell>
          <cell r="BZ19">
            <v>1.2960000000000001E-3</v>
          </cell>
          <cell r="CA19">
            <v>1.2960000000000001E-3</v>
          </cell>
          <cell r="CB19">
            <v>1.2960000000000001E-3</v>
          </cell>
          <cell r="CC19">
            <v>1.2960000000000001E-3</v>
          </cell>
          <cell r="CD19">
            <v>1.2960000000000001E-3</v>
          </cell>
          <cell r="CE19">
            <v>1.2960000000000001E-3</v>
          </cell>
          <cell r="CF19">
            <v>1.2960000000000001E-3</v>
          </cell>
          <cell r="CG19">
            <v>1.2960000000000001E-3</v>
          </cell>
          <cell r="CH19">
            <v>1.2960000000000001E-3</v>
          </cell>
          <cell r="CI19">
            <v>1.2960000000000001E-3</v>
          </cell>
          <cell r="CJ19">
            <v>1.2960000000000001E-3</v>
          </cell>
          <cell r="CK19">
            <v>1.2960000000000001E-3</v>
          </cell>
          <cell r="CL19">
            <v>1.2960000000000001E-3</v>
          </cell>
          <cell r="CM19">
            <v>1.2960000000000001E-3</v>
          </cell>
          <cell r="CN19">
            <v>1.2960000000000001E-3</v>
          </cell>
          <cell r="CO19">
            <v>1.2960000000000001E-3</v>
          </cell>
          <cell r="CP19">
            <v>1.2960000000000001E-3</v>
          </cell>
          <cell r="CQ19">
            <v>1.2960000000000001E-3</v>
          </cell>
          <cell r="CR19">
            <v>1.2960000000000001E-3</v>
          </cell>
          <cell r="CS19">
            <v>1.2960000000000001E-3</v>
          </cell>
          <cell r="CT19">
            <v>1.2960000000000001E-3</v>
          </cell>
          <cell r="CU19">
            <v>1.2960000000000001E-3</v>
          </cell>
          <cell r="CV19">
            <v>1.2960000000000001E-3</v>
          </cell>
          <cell r="CW19">
            <v>1.2960000000000001E-3</v>
          </cell>
        </row>
        <row r="20">
          <cell r="A20" t="str">
            <v>BENIN</v>
          </cell>
          <cell r="B20" t="e">
            <v>#VALUE!</v>
          </cell>
          <cell r="C20" t="e">
            <v>#VALUE!</v>
          </cell>
          <cell r="D20" t="e">
            <v>#VALUE!</v>
          </cell>
          <cell r="E20" t="e">
            <v>#VALUE!</v>
          </cell>
          <cell r="F20" t="e">
            <v>#VALUE!</v>
          </cell>
          <cell r="G20" t="e">
            <v>#VALUE!</v>
          </cell>
          <cell r="H20" t="e">
            <v>#VALUE!</v>
          </cell>
          <cell r="I20" t="e">
            <v>#VALUE!</v>
          </cell>
          <cell r="J20" t="e">
            <v>#VALUE!</v>
          </cell>
          <cell r="K20" t="e">
            <v>#VALUE!</v>
          </cell>
          <cell r="L20" t="e">
            <v>#VALUE!</v>
          </cell>
          <cell r="M20" t="e">
            <v>#VALUE!</v>
          </cell>
          <cell r="N20" t="e">
            <v>#VALUE!</v>
          </cell>
          <cell r="O20" t="e">
            <v>#VALUE!</v>
          </cell>
          <cell r="P20" t="e">
            <v>#VALUE!</v>
          </cell>
          <cell r="Q20">
            <v>3.0000000000000001E-5</v>
          </cell>
          <cell r="R20">
            <v>3.0000000000000001E-5</v>
          </cell>
          <cell r="S20">
            <v>3.0000000000000001E-5</v>
          </cell>
          <cell r="T20">
            <v>3.0000000000000001E-5</v>
          </cell>
          <cell r="U20">
            <v>3.0000000000000001E-5</v>
          </cell>
          <cell r="V20">
            <v>3.0000000000000001E-5</v>
          </cell>
          <cell r="W20">
            <v>3.0000000000000001E-5</v>
          </cell>
          <cell r="X20">
            <v>3.0000000000000001E-5</v>
          </cell>
          <cell r="Y20">
            <v>3.0000000000000001E-5</v>
          </cell>
          <cell r="Z20">
            <v>3.0000000000000001E-5</v>
          </cell>
          <cell r="AA20">
            <v>3.0000000000000001E-5</v>
          </cell>
          <cell r="AB20">
            <v>3.0000000000000001E-5</v>
          </cell>
          <cell r="AC20">
            <v>3.0000000000000001E-5</v>
          </cell>
          <cell r="AD20">
            <v>3.0000000000000001E-5</v>
          </cell>
          <cell r="AE20">
            <v>3.0000000000000001E-5</v>
          </cell>
          <cell r="AF20">
            <v>3.0000000000000001E-5</v>
          </cell>
          <cell r="AG20">
            <v>3.0000000000000001E-5</v>
          </cell>
          <cell r="AH20">
            <v>3.0000000000000001E-5</v>
          </cell>
          <cell r="AI20">
            <v>3.0000000000000001E-5</v>
          </cell>
          <cell r="AJ20">
            <v>3.0000000000000001E-5</v>
          </cell>
          <cell r="AK20">
            <v>3.0000000000000001E-5</v>
          </cell>
          <cell r="AL20">
            <v>3.0000000000000001E-5</v>
          </cell>
          <cell r="AM20">
            <v>3.0000000000000001E-5</v>
          </cell>
          <cell r="AN20">
            <v>3.0000000000000001E-5</v>
          </cell>
          <cell r="AO20">
            <v>3.0000000000000001E-5</v>
          </cell>
          <cell r="AP20">
            <v>1.56E-4</v>
          </cell>
          <cell r="AQ20">
            <v>1.56E-4</v>
          </cell>
          <cell r="AR20">
            <v>1.56E-4</v>
          </cell>
          <cell r="AS20">
            <v>1.56E-4</v>
          </cell>
          <cell r="AT20">
            <v>1.56E-4</v>
          </cell>
          <cell r="AU20">
            <v>2.2599999999999999E-4</v>
          </cell>
          <cell r="AV20">
            <v>2.2599999999999999E-4</v>
          </cell>
          <cell r="AW20">
            <v>2.2599999999999999E-4</v>
          </cell>
          <cell r="AX20">
            <v>2.2599999999999999E-4</v>
          </cell>
          <cell r="AY20">
            <v>2.2599999999999999E-4</v>
          </cell>
          <cell r="AZ20">
            <v>3.19E-4</v>
          </cell>
          <cell r="BA20">
            <v>3.19E-4</v>
          </cell>
          <cell r="BB20">
            <v>3.19E-4</v>
          </cell>
          <cell r="BC20">
            <v>3.19E-4</v>
          </cell>
          <cell r="BD20">
            <v>3.19E-4</v>
          </cell>
          <cell r="BE20">
            <v>4.44E-4</v>
          </cell>
          <cell r="BF20">
            <v>4.44E-4</v>
          </cell>
          <cell r="BG20">
            <v>4.44E-4</v>
          </cell>
          <cell r="BH20">
            <v>4.44E-4</v>
          </cell>
          <cell r="BI20">
            <v>4.44E-4</v>
          </cell>
          <cell r="BJ20">
            <v>5.5900000000000004E-4</v>
          </cell>
          <cell r="BK20">
            <v>5.5900000000000004E-4</v>
          </cell>
          <cell r="BL20">
            <v>5.5900000000000004E-4</v>
          </cell>
          <cell r="BM20">
            <v>5.5900000000000004E-4</v>
          </cell>
          <cell r="BN20">
            <v>5.5900000000000004E-4</v>
          </cell>
          <cell r="BO20">
            <v>8.2399999999999997E-4</v>
          </cell>
          <cell r="BP20">
            <v>8.2399999999999997E-4</v>
          </cell>
          <cell r="BQ20">
            <v>8.2399999999999997E-4</v>
          </cell>
          <cell r="BR20">
            <v>8.2399999999999997E-4</v>
          </cell>
          <cell r="BS20">
            <v>8.2399999999999997E-4</v>
          </cell>
          <cell r="BT20">
            <v>1.2539999999999999E-3</v>
          </cell>
          <cell r="BU20">
            <v>1.2539999999999999E-3</v>
          </cell>
          <cell r="BV20">
            <v>1.2539999999999999E-3</v>
          </cell>
          <cell r="BW20">
            <v>1.2539999999999999E-3</v>
          </cell>
          <cell r="BX20">
            <v>1.2539999999999999E-3</v>
          </cell>
          <cell r="BY20">
            <v>1.9289999999999999E-3</v>
          </cell>
          <cell r="BZ20">
            <v>1.9289999999999999E-3</v>
          </cell>
          <cell r="CA20">
            <v>1.9289999999999999E-3</v>
          </cell>
          <cell r="CB20">
            <v>1.9289999999999999E-3</v>
          </cell>
          <cell r="CC20">
            <v>1.9289999999999999E-3</v>
          </cell>
          <cell r="CD20">
            <v>1.9289999999999999E-3</v>
          </cell>
          <cell r="CE20">
            <v>1.9289999999999999E-3</v>
          </cell>
          <cell r="CF20">
            <v>1.9289999999999999E-3</v>
          </cell>
          <cell r="CG20">
            <v>1.9289999999999999E-3</v>
          </cell>
          <cell r="CH20">
            <v>1.9289999999999999E-3</v>
          </cell>
          <cell r="CI20">
            <v>1.9289999999999999E-3</v>
          </cell>
          <cell r="CJ20">
            <v>1.9289999999999999E-3</v>
          </cell>
          <cell r="CK20">
            <v>1.9289999999999999E-3</v>
          </cell>
          <cell r="CL20">
            <v>1.9289999999999999E-3</v>
          </cell>
          <cell r="CM20">
            <v>1.9289999999999999E-3</v>
          </cell>
          <cell r="CN20">
            <v>1.9289999999999999E-3</v>
          </cell>
          <cell r="CO20">
            <v>1.9289999999999999E-3</v>
          </cell>
          <cell r="CP20">
            <v>1.9289999999999999E-3</v>
          </cell>
          <cell r="CQ20">
            <v>1.9289999999999999E-3</v>
          </cell>
          <cell r="CR20">
            <v>1.9289999999999999E-3</v>
          </cell>
          <cell r="CS20">
            <v>1.9289999999999999E-3</v>
          </cell>
          <cell r="CT20">
            <v>1.9289999999999999E-3</v>
          </cell>
          <cell r="CU20">
            <v>1.9289999999999999E-3</v>
          </cell>
          <cell r="CV20">
            <v>1.9289999999999999E-3</v>
          </cell>
          <cell r="CW20">
            <v>1.9289999999999999E-3</v>
          </cell>
        </row>
        <row r="21">
          <cell r="A21" t="str">
            <v>BHUTAN</v>
          </cell>
          <cell r="B21" t="e">
            <v>#VALUE!</v>
          </cell>
          <cell r="C21" t="e">
            <v>#VALUE!</v>
          </cell>
          <cell r="D21" t="e">
            <v>#VALUE!</v>
          </cell>
          <cell r="E21" t="e">
            <v>#VALUE!</v>
          </cell>
          <cell r="F21" t="e">
            <v>#VALUE!</v>
          </cell>
          <cell r="G21" t="e">
            <v>#VALUE!</v>
          </cell>
          <cell r="H21" t="e">
            <v>#VALUE!</v>
          </cell>
          <cell r="I21" t="e">
            <v>#VALUE!</v>
          </cell>
          <cell r="J21" t="e">
            <v>#VALUE!</v>
          </cell>
          <cell r="K21" t="e">
            <v>#VALUE!</v>
          </cell>
          <cell r="L21" t="e">
            <v>#VALUE!</v>
          </cell>
          <cell r="M21" t="e">
            <v>#VALUE!</v>
          </cell>
          <cell r="N21" t="e">
            <v>#VALUE!</v>
          </cell>
          <cell r="O21" t="e">
            <v>#VALUE!</v>
          </cell>
          <cell r="P21" t="e">
            <v>#VALUE!</v>
          </cell>
          <cell r="Q21">
            <v>1.2E-5</v>
          </cell>
          <cell r="R21">
            <v>1.2E-5</v>
          </cell>
          <cell r="S21">
            <v>1.2E-5</v>
          </cell>
          <cell r="T21">
            <v>1.2E-5</v>
          </cell>
          <cell r="U21">
            <v>1.2E-5</v>
          </cell>
          <cell r="V21">
            <v>1.2E-5</v>
          </cell>
          <cell r="W21">
            <v>1.2E-5</v>
          </cell>
          <cell r="X21">
            <v>1.2E-5</v>
          </cell>
          <cell r="Y21">
            <v>1.2E-5</v>
          </cell>
          <cell r="Z21">
            <v>1.2E-5</v>
          </cell>
          <cell r="AA21">
            <v>1.2E-5</v>
          </cell>
          <cell r="AB21">
            <v>1.2E-5</v>
          </cell>
          <cell r="AC21">
            <v>1.2E-5</v>
          </cell>
          <cell r="AD21">
            <v>1.2E-5</v>
          </cell>
          <cell r="AE21">
            <v>1.2E-5</v>
          </cell>
          <cell r="AF21">
            <v>1.2E-5</v>
          </cell>
          <cell r="AG21">
            <v>1.2E-5</v>
          </cell>
          <cell r="AH21">
            <v>1.2E-5</v>
          </cell>
          <cell r="AI21">
            <v>1.2E-5</v>
          </cell>
          <cell r="AJ21">
            <v>1.2E-5</v>
          </cell>
          <cell r="AK21">
            <v>1.2E-5</v>
          </cell>
          <cell r="AL21">
            <v>1.2E-5</v>
          </cell>
          <cell r="AM21">
            <v>1.2E-5</v>
          </cell>
          <cell r="AN21">
            <v>1.2E-5</v>
          </cell>
          <cell r="AO21">
            <v>1.2E-5</v>
          </cell>
          <cell r="AP21">
            <v>1.05E-4</v>
          </cell>
          <cell r="AQ21">
            <v>1.05E-4</v>
          </cell>
          <cell r="AR21">
            <v>1.05E-4</v>
          </cell>
          <cell r="AS21">
            <v>1.05E-4</v>
          </cell>
          <cell r="AT21">
            <v>1.05E-4</v>
          </cell>
          <cell r="AU21">
            <v>1.94E-4</v>
          </cell>
          <cell r="AV21">
            <v>1.94E-4</v>
          </cell>
          <cell r="AW21">
            <v>1.94E-4</v>
          </cell>
          <cell r="AX21">
            <v>1.94E-4</v>
          </cell>
          <cell r="AY21">
            <v>1.94E-4</v>
          </cell>
          <cell r="AZ21">
            <v>2.24E-4</v>
          </cell>
          <cell r="BA21">
            <v>2.24E-4</v>
          </cell>
          <cell r="BB21">
            <v>2.24E-4</v>
          </cell>
          <cell r="BC21">
            <v>2.24E-4</v>
          </cell>
          <cell r="BD21">
            <v>2.24E-4</v>
          </cell>
          <cell r="BE21">
            <v>2.6600000000000001E-4</v>
          </cell>
          <cell r="BF21">
            <v>2.6600000000000001E-4</v>
          </cell>
          <cell r="BG21">
            <v>2.6600000000000001E-4</v>
          </cell>
          <cell r="BH21">
            <v>2.6600000000000001E-4</v>
          </cell>
          <cell r="BI21">
            <v>2.6600000000000001E-4</v>
          </cell>
          <cell r="BJ21">
            <v>2.4499999999999999E-4</v>
          </cell>
          <cell r="BK21">
            <v>2.4499999999999999E-4</v>
          </cell>
          <cell r="BL21">
            <v>2.4499999999999999E-4</v>
          </cell>
          <cell r="BM21">
            <v>2.4499999999999999E-4</v>
          </cell>
          <cell r="BN21">
            <v>2.4499999999999999E-4</v>
          </cell>
          <cell r="BO21">
            <v>3.1399999999999999E-4</v>
          </cell>
          <cell r="BP21">
            <v>3.1399999999999999E-4</v>
          </cell>
          <cell r="BQ21">
            <v>3.1399999999999999E-4</v>
          </cell>
          <cell r="BR21">
            <v>3.1399999999999999E-4</v>
          </cell>
          <cell r="BS21">
            <v>3.1399999999999999E-4</v>
          </cell>
          <cell r="BT21">
            <v>1.9799999999999999E-4</v>
          </cell>
          <cell r="BU21">
            <v>1.9799999999999999E-4</v>
          </cell>
          <cell r="BV21">
            <v>1.9799999999999999E-4</v>
          </cell>
          <cell r="BW21">
            <v>1.9799999999999999E-4</v>
          </cell>
          <cell r="BX21">
            <v>1.9799999999999999E-4</v>
          </cell>
          <cell r="BY21">
            <v>1.5100000000000001E-4</v>
          </cell>
          <cell r="BZ21">
            <v>1.5100000000000001E-4</v>
          </cell>
          <cell r="CA21">
            <v>1.5100000000000001E-4</v>
          </cell>
          <cell r="CB21">
            <v>1.5100000000000001E-4</v>
          </cell>
          <cell r="CC21">
            <v>1.5100000000000001E-4</v>
          </cell>
          <cell r="CD21">
            <v>1.5100000000000001E-4</v>
          </cell>
          <cell r="CE21">
            <v>1.5100000000000001E-4</v>
          </cell>
          <cell r="CF21">
            <v>1.5100000000000001E-4</v>
          </cell>
          <cell r="CG21">
            <v>1.5100000000000001E-4</v>
          </cell>
          <cell r="CH21">
            <v>1.5100000000000001E-4</v>
          </cell>
          <cell r="CI21">
            <v>1.5100000000000001E-4</v>
          </cell>
          <cell r="CJ21">
            <v>1.5100000000000001E-4</v>
          </cell>
          <cell r="CK21">
            <v>1.5100000000000001E-4</v>
          </cell>
          <cell r="CL21">
            <v>1.5100000000000001E-4</v>
          </cell>
          <cell r="CM21">
            <v>1.5100000000000001E-4</v>
          </cell>
          <cell r="CN21">
            <v>1.5100000000000001E-4</v>
          </cell>
          <cell r="CO21">
            <v>1.5100000000000001E-4</v>
          </cell>
          <cell r="CP21">
            <v>1.5100000000000001E-4</v>
          </cell>
          <cell r="CQ21">
            <v>1.5100000000000001E-4</v>
          </cell>
          <cell r="CR21">
            <v>1.5100000000000001E-4</v>
          </cell>
          <cell r="CS21">
            <v>1.5100000000000001E-4</v>
          </cell>
          <cell r="CT21">
            <v>1.5100000000000001E-4</v>
          </cell>
          <cell r="CU21">
            <v>1.5100000000000001E-4</v>
          </cell>
          <cell r="CV21">
            <v>1.5100000000000001E-4</v>
          </cell>
          <cell r="CW21">
            <v>1.5100000000000001E-4</v>
          </cell>
        </row>
        <row r="22">
          <cell r="A22" t="str">
            <v>BOLIVIA</v>
          </cell>
          <cell r="B22" t="e">
            <v>#VALUE!</v>
          </cell>
          <cell r="C22" t="e">
            <v>#VALUE!</v>
          </cell>
          <cell r="D22" t="e">
            <v>#VALUE!</v>
          </cell>
          <cell r="E22" t="e">
            <v>#VALUE!</v>
          </cell>
          <cell r="F22" t="e">
            <v>#VALUE!</v>
          </cell>
          <cell r="G22" t="e">
            <v>#VALUE!</v>
          </cell>
          <cell r="H22" t="e">
            <v>#VALUE!</v>
          </cell>
          <cell r="I22" t="e">
            <v>#VALUE!</v>
          </cell>
          <cell r="J22" t="e">
            <v>#VALUE!</v>
          </cell>
          <cell r="K22" t="e">
            <v>#VALUE!</v>
          </cell>
          <cell r="L22" t="e">
            <v>#VALUE!</v>
          </cell>
          <cell r="M22" t="e">
            <v>#VALUE!</v>
          </cell>
          <cell r="N22" t="e">
            <v>#VALUE!</v>
          </cell>
          <cell r="O22" t="e">
            <v>#VALUE!</v>
          </cell>
          <cell r="P22" t="e">
            <v>#VALUE!</v>
          </cell>
          <cell r="Q22">
            <v>3.4999999999999997E-5</v>
          </cell>
          <cell r="R22">
            <v>3.4999999999999997E-5</v>
          </cell>
          <cell r="S22">
            <v>3.4999999999999997E-5</v>
          </cell>
          <cell r="T22">
            <v>3.4999999999999997E-5</v>
          </cell>
          <cell r="U22">
            <v>3.4999999999999997E-5</v>
          </cell>
          <cell r="V22">
            <v>3.4999999999999997E-5</v>
          </cell>
          <cell r="W22">
            <v>3.4999999999999997E-5</v>
          </cell>
          <cell r="X22">
            <v>3.4999999999999997E-5</v>
          </cell>
          <cell r="Y22">
            <v>3.4999999999999997E-5</v>
          </cell>
          <cell r="Z22">
            <v>3.4999999999999997E-5</v>
          </cell>
          <cell r="AA22">
            <v>3.4999999999999997E-5</v>
          </cell>
          <cell r="AB22">
            <v>3.4999999999999997E-5</v>
          </cell>
          <cell r="AC22">
            <v>3.4999999999999997E-5</v>
          </cell>
          <cell r="AD22">
            <v>3.4999999999999997E-5</v>
          </cell>
          <cell r="AE22">
            <v>3.4999999999999997E-5</v>
          </cell>
          <cell r="AF22">
            <v>3.4999999999999997E-5</v>
          </cell>
          <cell r="AG22">
            <v>3.4999999999999997E-5</v>
          </cell>
          <cell r="AH22">
            <v>3.4999999999999997E-5</v>
          </cell>
          <cell r="AI22">
            <v>3.4999999999999997E-5</v>
          </cell>
          <cell r="AJ22">
            <v>3.4999999999999997E-5</v>
          </cell>
          <cell r="AK22">
            <v>3.4999999999999997E-5</v>
          </cell>
          <cell r="AL22">
            <v>3.4999999999999997E-5</v>
          </cell>
          <cell r="AM22">
            <v>3.4999999999999997E-5</v>
          </cell>
          <cell r="AN22">
            <v>3.4999999999999997E-5</v>
          </cell>
          <cell r="AO22">
            <v>3.4999999999999997E-5</v>
          </cell>
          <cell r="AP22">
            <v>2.14E-4</v>
          </cell>
          <cell r="AQ22">
            <v>2.14E-4</v>
          </cell>
          <cell r="AR22">
            <v>2.14E-4</v>
          </cell>
          <cell r="AS22">
            <v>2.14E-4</v>
          </cell>
          <cell r="AT22">
            <v>2.14E-4</v>
          </cell>
          <cell r="AU22">
            <v>3.3599999999999998E-4</v>
          </cell>
          <cell r="AV22">
            <v>3.3599999999999998E-4</v>
          </cell>
          <cell r="AW22">
            <v>3.3599999999999998E-4</v>
          </cell>
          <cell r="AX22">
            <v>3.3599999999999998E-4</v>
          </cell>
          <cell r="AY22">
            <v>3.3599999999999998E-4</v>
          </cell>
          <cell r="AZ22">
            <v>4.73E-4</v>
          </cell>
          <cell r="BA22">
            <v>4.73E-4</v>
          </cell>
          <cell r="BB22">
            <v>4.73E-4</v>
          </cell>
          <cell r="BC22">
            <v>4.73E-4</v>
          </cell>
          <cell r="BD22">
            <v>4.73E-4</v>
          </cell>
          <cell r="BE22">
            <v>6.3000000000000003E-4</v>
          </cell>
          <cell r="BF22">
            <v>6.3000000000000003E-4</v>
          </cell>
          <cell r="BG22">
            <v>6.3000000000000003E-4</v>
          </cell>
          <cell r="BH22">
            <v>6.3000000000000003E-4</v>
          </cell>
          <cell r="BI22">
            <v>6.3000000000000003E-4</v>
          </cell>
          <cell r="BJ22">
            <v>8.0400000000000003E-4</v>
          </cell>
          <cell r="BK22">
            <v>8.0400000000000003E-4</v>
          </cell>
          <cell r="BL22">
            <v>8.0400000000000003E-4</v>
          </cell>
          <cell r="BM22">
            <v>8.0400000000000003E-4</v>
          </cell>
          <cell r="BN22">
            <v>8.0400000000000003E-4</v>
          </cell>
          <cell r="BO22">
            <v>1.0020000000000001E-3</v>
          </cell>
          <cell r="BP22">
            <v>1.0020000000000001E-3</v>
          </cell>
          <cell r="BQ22">
            <v>1.0020000000000001E-3</v>
          </cell>
          <cell r="BR22">
            <v>1.0020000000000001E-3</v>
          </cell>
          <cell r="BS22">
            <v>1.0020000000000001E-3</v>
          </cell>
          <cell r="BT22">
            <v>1.2080000000000001E-3</v>
          </cell>
          <cell r="BU22">
            <v>1.2080000000000001E-3</v>
          </cell>
          <cell r="BV22">
            <v>1.2080000000000001E-3</v>
          </cell>
          <cell r="BW22">
            <v>1.2080000000000001E-3</v>
          </cell>
          <cell r="BX22">
            <v>1.2080000000000001E-3</v>
          </cell>
          <cell r="BY22">
            <v>1.439E-3</v>
          </cell>
          <cell r="BZ22">
            <v>1.439E-3</v>
          </cell>
          <cell r="CA22">
            <v>1.439E-3</v>
          </cell>
          <cell r="CB22">
            <v>1.439E-3</v>
          </cell>
          <cell r="CC22">
            <v>1.439E-3</v>
          </cell>
          <cell r="CD22">
            <v>1.439E-3</v>
          </cell>
          <cell r="CE22">
            <v>1.439E-3</v>
          </cell>
          <cell r="CF22">
            <v>1.439E-3</v>
          </cell>
          <cell r="CG22">
            <v>1.439E-3</v>
          </cell>
          <cell r="CH22">
            <v>1.439E-3</v>
          </cell>
          <cell r="CI22">
            <v>1.439E-3</v>
          </cell>
          <cell r="CJ22">
            <v>1.439E-3</v>
          </cell>
          <cell r="CK22">
            <v>1.439E-3</v>
          </cell>
          <cell r="CL22">
            <v>1.439E-3</v>
          </cell>
          <cell r="CM22">
            <v>1.439E-3</v>
          </cell>
          <cell r="CN22">
            <v>1.439E-3</v>
          </cell>
          <cell r="CO22">
            <v>1.439E-3</v>
          </cell>
          <cell r="CP22">
            <v>1.439E-3</v>
          </cell>
          <cell r="CQ22">
            <v>1.439E-3</v>
          </cell>
          <cell r="CR22">
            <v>1.439E-3</v>
          </cell>
          <cell r="CS22">
            <v>1.439E-3</v>
          </cell>
          <cell r="CT22">
            <v>1.439E-3</v>
          </cell>
          <cell r="CU22">
            <v>1.439E-3</v>
          </cell>
          <cell r="CV22">
            <v>1.439E-3</v>
          </cell>
          <cell r="CW22">
            <v>1.439E-3</v>
          </cell>
        </row>
        <row r="23">
          <cell r="A23" t="str">
            <v>BOSNIA AND HERZEGOVINA</v>
          </cell>
          <cell r="B23" t="e">
            <v>#VALUE!</v>
          </cell>
          <cell r="C23" t="e">
            <v>#VALUE!</v>
          </cell>
          <cell r="D23" t="e">
            <v>#VALUE!</v>
          </cell>
          <cell r="E23" t="e">
            <v>#VALUE!</v>
          </cell>
          <cell r="F23" t="e">
            <v>#VALUE!</v>
          </cell>
          <cell r="G23" t="e">
            <v>#VALUE!</v>
          </cell>
          <cell r="H23" t="e">
            <v>#VALUE!</v>
          </cell>
          <cell r="I23" t="e">
            <v>#VALUE!</v>
          </cell>
          <cell r="J23" t="e">
            <v>#VALUE!</v>
          </cell>
          <cell r="K23" t="e">
            <v>#VALUE!</v>
          </cell>
          <cell r="L23" t="e">
            <v>#VALUE!</v>
          </cell>
          <cell r="M23" t="e">
            <v>#VALUE!</v>
          </cell>
          <cell r="N23" t="e">
            <v>#VALUE!</v>
          </cell>
          <cell r="O23" t="e">
            <v>#VALUE!</v>
          </cell>
          <cell r="P23" t="e">
            <v>#VALUE!</v>
          </cell>
          <cell r="Q23">
            <v>3.0000000000000001E-6</v>
          </cell>
          <cell r="R23">
            <v>3.0000000000000001E-6</v>
          </cell>
          <cell r="S23">
            <v>3.0000000000000001E-6</v>
          </cell>
          <cell r="T23">
            <v>3.0000000000000001E-6</v>
          </cell>
          <cell r="U23">
            <v>3.0000000000000001E-6</v>
          </cell>
          <cell r="V23">
            <v>3.0000000000000001E-6</v>
          </cell>
          <cell r="W23">
            <v>3.0000000000000001E-6</v>
          </cell>
          <cell r="X23">
            <v>3.0000000000000001E-6</v>
          </cell>
          <cell r="Y23">
            <v>3.0000000000000001E-6</v>
          </cell>
          <cell r="Z23">
            <v>3.0000000000000001E-6</v>
          </cell>
          <cell r="AA23">
            <v>3.0000000000000001E-6</v>
          </cell>
          <cell r="AB23">
            <v>3.0000000000000001E-6</v>
          </cell>
          <cell r="AC23">
            <v>3.0000000000000001E-6</v>
          </cell>
          <cell r="AD23">
            <v>3.0000000000000001E-6</v>
          </cell>
          <cell r="AE23">
            <v>3.0000000000000001E-6</v>
          </cell>
          <cell r="AF23">
            <v>3.0000000000000001E-6</v>
          </cell>
          <cell r="AG23">
            <v>3.0000000000000001E-6</v>
          </cell>
          <cell r="AH23">
            <v>3.0000000000000001E-6</v>
          </cell>
          <cell r="AI23">
            <v>3.0000000000000001E-6</v>
          </cell>
          <cell r="AJ23">
            <v>3.0000000000000001E-6</v>
          </cell>
          <cell r="AK23">
            <v>3.0000000000000001E-6</v>
          </cell>
          <cell r="AL23">
            <v>3.0000000000000001E-6</v>
          </cell>
          <cell r="AM23">
            <v>3.0000000000000001E-6</v>
          </cell>
          <cell r="AN23">
            <v>3.0000000000000001E-6</v>
          </cell>
          <cell r="AO23">
            <v>3.0000000000000001E-6</v>
          </cell>
          <cell r="AP23">
            <v>5.3999999999999998E-5</v>
          </cell>
          <cell r="AQ23">
            <v>5.3999999999999998E-5</v>
          </cell>
          <cell r="AR23">
            <v>5.3999999999999998E-5</v>
          </cell>
          <cell r="AS23">
            <v>5.3999999999999998E-5</v>
          </cell>
          <cell r="AT23">
            <v>5.3999999999999998E-5</v>
          </cell>
          <cell r="AU23">
            <v>5.8E-5</v>
          </cell>
          <cell r="AV23">
            <v>5.8E-5</v>
          </cell>
          <cell r="AW23">
            <v>5.8E-5</v>
          </cell>
          <cell r="AX23">
            <v>5.8E-5</v>
          </cell>
          <cell r="AY23">
            <v>5.8E-5</v>
          </cell>
          <cell r="AZ23">
            <v>5.3000000000000001E-5</v>
          </cell>
          <cell r="BA23">
            <v>5.3000000000000001E-5</v>
          </cell>
          <cell r="BB23">
            <v>5.3000000000000001E-5</v>
          </cell>
          <cell r="BC23">
            <v>5.3000000000000001E-5</v>
          </cell>
          <cell r="BD23">
            <v>5.3000000000000001E-5</v>
          </cell>
          <cell r="BE23">
            <v>4.3000000000000002E-5</v>
          </cell>
          <cell r="BF23">
            <v>4.3000000000000002E-5</v>
          </cell>
          <cell r="BG23">
            <v>4.3000000000000002E-5</v>
          </cell>
          <cell r="BH23">
            <v>4.3000000000000002E-5</v>
          </cell>
          <cell r="BI23">
            <v>4.3000000000000002E-5</v>
          </cell>
          <cell r="BJ23">
            <v>1.22E-4</v>
          </cell>
          <cell r="BK23">
            <v>1.22E-4</v>
          </cell>
          <cell r="BL23">
            <v>1.22E-4</v>
          </cell>
          <cell r="BM23">
            <v>1.22E-4</v>
          </cell>
          <cell r="BN23">
            <v>1.22E-4</v>
          </cell>
          <cell r="BO23">
            <v>1.3200000000000001E-4</v>
          </cell>
          <cell r="BP23">
            <v>1.3200000000000001E-4</v>
          </cell>
          <cell r="BQ23">
            <v>1.3200000000000001E-4</v>
          </cell>
          <cell r="BR23">
            <v>1.3200000000000001E-4</v>
          </cell>
          <cell r="BS23">
            <v>1.3200000000000001E-4</v>
          </cell>
          <cell r="BT23">
            <v>1.5799999999999999E-4</v>
          </cell>
          <cell r="BU23">
            <v>1.5799999999999999E-4</v>
          </cell>
          <cell r="BV23">
            <v>1.5799999999999999E-4</v>
          </cell>
          <cell r="BW23">
            <v>1.5799999999999999E-4</v>
          </cell>
          <cell r="BX23">
            <v>1.5799999999999999E-4</v>
          </cell>
          <cell r="BY23">
            <v>1.2400000000000001E-4</v>
          </cell>
          <cell r="BZ23">
            <v>1.2400000000000001E-4</v>
          </cell>
          <cell r="CA23">
            <v>1.2400000000000001E-4</v>
          </cell>
          <cell r="CB23">
            <v>1.2400000000000001E-4</v>
          </cell>
          <cell r="CC23">
            <v>1.2400000000000001E-4</v>
          </cell>
          <cell r="CD23">
            <v>1.2400000000000001E-4</v>
          </cell>
          <cell r="CE23">
            <v>1.2400000000000001E-4</v>
          </cell>
          <cell r="CF23">
            <v>1.2400000000000001E-4</v>
          </cell>
          <cell r="CG23">
            <v>1.2400000000000001E-4</v>
          </cell>
          <cell r="CH23">
            <v>1.2400000000000001E-4</v>
          </cell>
          <cell r="CI23">
            <v>1.2400000000000001E-4</v>
          </cell>
          <cell r="CJ23">
            <v>1.2400000000000001E-4</v>
          </cell>
          <cell r="CK23">
            <v>1.2400000000000001E-4</v>
          </cell>
          <cell r="CL23">
            <v>1.2400000000000001E-4</v>
          </cell>
          <cell r="CM23">
            <v>1.2400000000000001E-4</v>
          </cell>
          <cell r="CN23">
            <v>1.2400000000000001E-4</v>
          </cell>
          <cell r="CO23">
            <v>1.2400000000000001E-4</v>
          </cell>
          <cell r="CP23">
            <v>1.2400000000000001E-4</v>
          </cell>
          <cell r="CQ23">
            <v>1.2400000000000001E-4</v>
          </cell>
          <cell r="CR23">
            <v>1.2400000000000001E-4</v>
          </cell>
          <cell r="CS23">
            <v>1.2400000000000001E-4</v>
          </cell>
          <cell r="CT23">
            <v>1.2400000000000001E-4</v>
          </cell>
          <cell r="CU23">
            <v>1.2400000000000001E-4</v>
          </cell>
          <cell r="CV23">
            <v>1.2400000000000001E-4</v>
          </cell>
          <cell r="CW23">
            <v>1.2400000000000001E-4</v>
          </cell>
        </row>
        <row r="24">
          <cell r="A24" t="str">
            <v>BOTSWANA</v>
          </cell>
          <cell r="B24" t="e">
            <v>#VALUE!</v>
          </cell>
          <cell r="C24" t="e">
            <v>#VALUE!</v>
          </cell>
          <cell r="D24" t="e">
            <v>#VALUE!</v>
          </cell>
          <cell r="E24" t="e">
            <v>#VALUE!</v>
          </cell>
          <cell r="F24" t="e">
            <v>#VALUE!</v>
          </cell>
          <cell r="G24" t="e">
            <v>#VALUE!</v>
          </cell>
          <cell r="H24" t="e">
            <v>#VALUE!</v>
          </cell>
          <cell r="I24" t="e">
            <v>#VALUE!</v>
          </cell>
          <cell r="J24" t="e">
            <v>#VALUE!</v>
          </cell>
          <cell r="K24" t="e">
            <v>#VALUE!</v>
          </cell>
          <cell r="L24" t="e">
            <v>#VALUE!</v>
          </cell>
          <cell r="M24" t="e">
            <v>#VALUE!</v>
          </cell>
          <cell r="N24" t="e">
            <v>#VALUE!</v>
          </cell>
          <cell r="O24" t="e">
            <v>#VALUE!</v>
          </cell>
          <cell r="P24" t="e">
            <v>#VALUE!</v>
          </cell>
          <cell r="Q24">
            <v>2.5999999999999998E-5</v>
          </cell>
          <cell r="R24">
            <v>2.5999999999999998E-5</v>
          </cell>
          <cell r="S24">
            <v>2.5999999999999998E-5</v>
          </cell>
          <cell r="T24">
            <v>2.5999999999999998E-5</v>
          </cell>
          <cell r="U24">
            <v>2.5999999999999998E-5</v>
          </cell>
          <cell r="V24">
            <v>2.5999999999999998E-5</v>
          </cell>
          <cell r="W24">
            <v>2.5999999999999998E-5</v>
          </cell>
          <cell r="X24">
            <v>2.5999999999999998E-5</v>
          </cell>
          <cell r="Y24">
            <v>2.5999999999999998E-5</v>
          </cell>
          <cell r="Z24">
            <v>2.5999999999999998E-5</v>
          </cell>
          <cell r="AA24">
            <v>2.5999999999999998E-5</v>
          </cell>
          <cell r="AB24">
            <v>2.5999999999999998E-5</v>
          </cell>
          <cell r="AC24">
            <v>2.5999999999999998E-5</v>
          </cell>
          <cell r="AD24">
            <v>2.5999999999999998E-5</v>
          </cell>
          <cell r="AE24">
            <v>2.5999999999999998E-5</v>
          </cell>
          <cell r="AF24">
            <v>2.5999999999999998E-5</v>
          </cell>
          <cell r="AG24">
            <v>2.5999999999999998E-5</v>
          </cell>
          <cell r="AH24">
            <v>2.5999999999999998E-5</v>
          </cell>
          <cell r="AI24">
            <v>2.5999999999999998E-5</v>
          </cell>
          <cell r="AJ24">
            <v>2.5999999999999998E-5</v>
          </cell>
          <cell r="AK24">
            <v>2.5999999999999998E-5</v>
          </cell>
          <cell r="AL24">
            <v>2.5999999999999998E-5</v>
          </cell>
          <cell r="AM24">
            <v>2.5999999999999998E-5</v>
          </cell>
          <cell r="AN24">
            <v>2.5999999999999998E-5</v>
          </cell>
          <cell r="AO24">
            <v>2.5999999999999998E-5</v>
          </cell>
          <cell r="AP24">
            <v>1.44E-4</v>
          </cell>
          <cell r="AQ24">
            <v>1.44E-4</v>
          </cell>
          <cell r="AR24">
            <v>1.44E-4</v>
          </cell>
          <cell r="AS24">
            <v>1.44E-4</v>
          </cell>
          <cell r="AT24">
            <v>1.44E-4</v>
          </cell>
          <cell r="AU24">
            <v>2.1100000000000001E-4</v>
          </cell>
          <cell r="AV24">
            <v>2.1100000000000001E-4</v>
          </cell>
          <cell r="AW24">
            <v>2.1100000000000001E-4</v>
          </cell>
          <cell r="AX24">
            <v>2.1100000000000001E-4</v>
          </cell>
          <cell r="AY24">
            <v>2.1100000000000001E-4</v>
          </cell>
          <cell r="AZ24">
            <v>2.6400000000000002E-4</v>
          </cell>
          <cell r="BA24">
            <v>2.6400000000000002E-4</v>
          </cell>
          <cell r="BB24">
            <v>2.6400000000000002E-4</v>
          </cell>
          <cell r="BC24">
            <v>2.6400000000000002E-4</v>
          </cell>
          <cell r="BD24">
            <v>2.6400000000000002E-4</v>
          </cell>
          <cell r="BE24">
            <v>3.3199999999999999E-4</v>
          </cell>
          <cell r="BF24">
            <v>3.3199999999999999E-4</v>
          </cell>
          <cell r="BG24">
            <v>3.3199999999999999E-4</v>
          </cell>
          <cell r="BH24">
            <v>3.3199999999999999E-4</v>
          </cell>
          <cell r="BI24">
            <v>3.3199999999999999E-4</v>
          </cell>
          <cell r="BJ24">
            <v>4.4900000000000002E-4</v>
          </cell>
          <cell r="BK24">
            <v>4.4900000000000002E-4</v>
          </cell>
          <cell r="BL24">
            <v>4.4900000000000002E-4</v>
          </cell>
          <cell r="BM24">
            <v>4.4900000000000002E-4</v>
          </cell>
          <cell r="BN24">
            <v>4.4900000000000002E-4</v>
          </cell>
          <cell r="BO24">
            <v>6.8999999999999997E-4</v>
          </cell>
          <cell r="BP24">
            <v>6.8999999999999997E-4</v>
          </cell>
          <cell r="BQ24">
            <v>6.8999999999999997E-4</v>
          </cell>
          <cell r="BR24">
            <v>6.8999999999999997E-4</v>
          </cell>
          <cell r="BS24">
            <v>6.8999999999999997E-4</v>
          </cell>
          <cell r="BT24">
            <v>1.049E-3</v>
          </cell>
          <cell r="BU24">
            <v>1.049E-3</v>
          </cell>
          <cell r="BV24">
            <v>1.049E-3</v>
          </cell>
          <cell r="BW24">
            <v>1.049E-3</v>
          </cell>
          <cell r="BX24">
            <v>1.049E-3</v>
          </cell>
          <cell r="BY24">
            <v>1.439E-3</v>
          </cell>
          <cell r="BZ24">
            <v>1.439E-3</v>
          </cell>
          <cell r="CA24">
            <v>1.439E-3</v>
          </cell>
          <cell r="CB24">
            <v>1.439E-3</v>
          </cell>
          <cell r="CC24">
            <v>1.439E-3</v>
          </cell>
          <cell r="CD24">
            <v>1.439E-3</v>
          </cell>
          <cell r="CE24">
            <v>1.439E-3</v>
          </cell>
          <cell r="CF24">
            <v>1.439E-3</v>
          </cell>
          <cell r="CG24">
            <v>1.439E-3</v>
          </cell>
          <cell r="CH24">
            <v>1.439E-3</v>
          </cell>
          <cell r="CI24">
            <v>1.439E-3</v>
          </cell>
          <cell r="CJ24">
            <v>1.439E-3</v>
          </cell>
          <cell r="CK24">
            <v>1.439E-3</v>
          </cell>
          <cell r="CL24">
            <v>1.439E-3</v>
          </cell>
          <cell r="CM24">
            <v>1.439E-3</v>
          </cell>
          <cell r="CN24">
            <v>1.439E-3</v>
          </cell>
          <cell r="CO24">
            <v>1.439E-3</v>
          </cell>
          <cell r="CP24">
            <v>1.439E-3</v>
          </cell>
          <cell r="CQ24">
            <v>1.439E-3</v>
          </cell>
          <cell r="CR24">
            <v>1.439E-3</v>
          </cell>
          <cell r="CS24">
            <v>1.439E-3</v>
          </cell>
          <cell r="CT24">
            <v>1.439E-3</v>
          </cell>
          <cell r="CU24">
            <v>1.439E-3</v>
          </cell>
          <cell r="CV24">
            <v>1.439E-3</v>
          </cell>
          <cell r="CW24">
            <v>1.439E-3</v>
          </cell>
        </row>
        <row r="25">
          <cell r="A25" t="str">
            <v>BRAZIL</v>
          </cell>
          <cell r="B25" t="e">
            <v>#VALUE!</v>
          </cell>
          <cell r="C25" t="e">
            <v>#VALUE!</v>
          </cell>
          <cell r="D25" t="e">
            <v>#VALUE!</v>
          </cell>
          <cell r="E25" t="e">
            <v>#VALUE!</v>
          </cell>
          <cell r="F25" t="e">
            <v>#VALUE!</v>
          </cell>
          <cell r="G25" t="e">
            <v>#VALUE!</v>
          </cell>
          <cell r="H25" t="e">
            <v>#VALUE!</v>
          </cell>
          <cell r="I25" t="e">
            <v>#VALUE!</v>
          </cell>
          <cell r="J25" t="e">
            <v>#VALUE!</v>
          </cell>
          <cell r="K25" t="e">
            <v>#VALUE!</v>
          </cell>
          <cell r="L25" t="e">
            <v>#VALUE!</v>
          </cell>
          <cell r="M25" t="e">
            <v>#VALUE!</v>
          </cell>
          <cell r="N25" t="e">
            <v>#VALUE!</v>
          </cell>
          <cell r="O25" t="e">
            <v>#VALUE!</v>
          </cell>
          <cell r="P25" t="e">
            <v>#VALUE!</v>
          </cell>
          <cell r="Q25">
            <v>2.8E-5</v>
          </cell>
          <cell r="R25">
            <v>2.8E-5</v>
          </cell>
          <cell r="S25">
            <v>2.8E-5</v>
          </cell>
          <cell r="T25">
            <v>2.8E-5</v>
          </cell>
          <cell r="U25">
            <v>2.8E-5</v>
          </cell>
          <cell r="V25">
            <v>2.8E-5</v>
          </cell>
          <cell r="W25">
            <v>2.8E-5</v>
          </cell>
          <cell r="X25">
            <v>2.8E-5</v>
          </cell>
          <cell r="Y25">
            <v>2.8E-5</v>
          </cell>
          <cell r="Z25">
            <v>2.8E-5</v>
          </cell>
          <cell r="AA25">
            <v>2.8E-5</v>
          </cell>
          <cell r="AB25">
            <v>2.8E-5</v>
          </cell>
          <cell r="AC25">
            <v>2.8E-5</v>
          </cell>
          <cell r="AD25">
            <v>2.8E-5</v>
          </cell>
          <cell r="AE25">
            <v>2.8E-5</v>
          </cell>
          <cell r="AF25">
            <v>2.8E-5</v>
          </cell>
          <cell r="AG25">
            <v>2.8E-5</v>
          </cell>
          <cell r="AH25">
            <v>2.8E-5</v>
          </cell>
          <cell r="AI25">
            <v>2.8E-5</v>
          </cell>
          <cell r="AJ25">
            <v>2.8E-5</v>
          </cell>
          <cell r="AK25">
            <v>2.8E-5</v>
          </cell>
          <cell r="AL25">
            <v>2.8E-5</v>
          </cell>
          <cell r="AM25">
            <v>2.8E-5</v>
          </cell>
          <cell r="AN25">
            <v>2.8E-5</v>
          </cell>
          <cell r="AO25">
            <v>2.8E-5</v>
          </cell>
          <cell r="AP25">
            <v>1.01E-4</v>
          </cell>
          <cell r="AQ25">
            <v>1.01E-4</v>
          </cell>
          <cell r="AR25">
            <v>1.01E-4</v>
          </cell>
          <cell r="AS25">
            <v>1.01E-4</v>
          </cell>
          <cell r="AT25">
            <v>1.01E-4</v>
          </cell>
          <cell r="AU25">
            <v>1.35E-4</v>
          </cell>
          <cell r="AV25">
            <v>1.35E-4</v>
          </cell>
          <cell r="AW25">
            <v>1.35E-4</v>
          </cell>
          <cell r="AX25">
            <v>1.35E-4</v>
          </cell>
          <cell r="AY25">
            <v>1.35E-4</v>
          </cell>
          <cell r="AZ25">
            <v>1.6699999999999999E-4</v>
          </cell>
          <cell r="BA25">
            <v>1.6699999999999999E-4</v>
          </cell>
          <cell r="BB25">
            <v>1.6699999999999999E-4</v>
          </cell>
          <cell r="BC25">
            <v>1.6699999999999999E-4</v>
          </cell>
          <cell r="BD25">
            <v>1.6699999999999999E-4</v>
          </cell>
          <cell r="BE25">
            <v>1.93E-4</v>
          </cell>
          <cell r="BF25">
            <v>1.93E-4</v>
          </cell>
          <cell r="BG25">
            <v>1.93E-4</v>
          </cell>
          <cell r="BH25">
            <v>1.93E-4</v>
          </cell>
          <cell r="BI25">
            <v>1.93E-4</v>
          </cell>
          <cell r="BJ25">
            <v>2.24E-4</v>
          </cell>
          <cell r="BK25">
            <v>2.24E-4</v>
          </cell>
          <cell r="BL25">
            <v>2.24E-4</v>
          </cell>
          <cell r="BM25">
            <v>2.24E-4</v>
          </cell>
          <cell r="BN25">
            <v>2.24E-4</v>
          </cell>
          <cell r="BO25">
            <v>2.7599999999999999E-4</v>
          </cell>
          <cell r="BP25">
            <v>2.7599999999999999E-4</v>
          </cell>
          <cell r="BQ25">
            <v>2.7599999999999999E-4</v>
          </cell>
          <cell r="BR25">
            <v>2.7599999999999999E-4</v>
          </cell>
          <cell r="BS25">
            <v>2.7599999999999999E-4</v>
          </cell>
          <cell r="BT25">
            <v>3.4400000000000001E-4</v>
          </cell>
          <cell r="BU25">
            <v>3.4400000000000001E-4</v>
          </cell>
          <cell r="BV25">
            <v>3.4400000000000001E-4</v>
          </cell>
          <cell r="BW25">
            <v>3.4400000000000001E-4</v>
          </cell>
          <cell r="BX25">
            <v>3.4400000000000001E-4</v>
          </cell>
          <cell r="BY25">
            <v>4.3100000000000001E-4</v>
          </cell>
          <cell r="BZ25">
            <v>4.3100000000000001E-4</v>
          </cell>
          <cell r="CA25">
            <v>4.3100000000000001E-4</v>
          </cell>
          <cell r="CB25">
            <v>4.3100000000000001E-4</v>
          </cell>
          <cell r="CC25">
            <v>4.3100000000000001E-4</v>
          </cell>
          <cell r="CD25">
            <v>4.3100000000000001E-4</v>
          </cell>
          <cell r="CE25">
            <v>4.3100000000000001E-4</v>
          </cell>
          <cell r="CF25">
            <v>4.3100000000000001E-4</v>
          </cell>
          <cell r="CG25">
            <v>4.3100000000000001E-4</v>
          </cell>
          <cell r="CH25">
            <v>4.3100000000000001E-4</v>
          </cell>
          <cell r="CI25">
            <v>4.3100000000000001E-4</v>
          </cell>
          <cell r="CJ25">
            <v>4.3100000000000001E-4</v>
          </cell>
          <cell r="CK25">
            <v>4.3100000000000001E-4</v>
          </cell>
          <cell r="CL25">
            <v>4.3100000000000001E-4</v>
          </cell>
          <cell r="CM25">
            <v>4.3100000000000001E-4</v>
          </cell>
          <cell r="CN25">
            <v>4.3100000000000001E-4</v>
          </cell>
          <cell r="CO25">
            <v>4.3100000000000001E-4</v>
          </cell>
          <cell r="CP25">
            <v>4.3100000000000001E-4</v>
          </cell>
          <cell r="CQ25">
            <v>4.3100000000000001E-4</v>
          </cell>
          <cell r="CR25">
            <v>4.3100000000000001E-4</v>
          </cell>
          <cell r="CS25">
            <v>4.3100000000000001E-4</v>
          </cell>
          <cell r="CT25">
            <v>4.3100000000000001E-4</v>
          </cell>
          <cell r="CU25">
            <v>4.3100000000000001E-4</v>
          </cell>
          <cell r="CV25">
            <v>4.3100000000000001E-4</v>
          </cell>
          <cell r="CW25">
            <v>4.3100000000000001E-4</v>
          </cell>
        </row>
        <row r="26">
          <cell r="A26" t="str">
            <v>BRUNEI DARUSSALAM</v>
          </cell>
          <cell r="B26" t="e">
            <v>#VALUE!</v>
          </cell>
          <cell r="C26" t="e">
            <v>#VALUE!</v>
          </cell>
          <cell r="D26" t="e">
            <v>#VALUE!</v>
          </cell>
          <cell r="E26" t="e">
            <v>#VALUE!</v>
          </cell>
          <cell r="F26" t="e">
            <v>#VALUE!</v>
          </cell>
          <cell r="G26" t="e">
            <v>#VALUE!</v>
          </cell>
          <cell r="H26" t="e">
            <v>#VALUE!</v>
          </cell>
          <cell r="I26" t="e">
            <v>#VALUE!</v>
          </cell>
          <cell r="J26" t="e">
            <v>#VALUE!</v>
          </cell>
          <cell r="K26" t="e">
            <v>#VALUE!</v>
          </cell>
          <cell r="L26" t="e">
            <v>#VALUE!</v>
          </cell>
          <cell r="M26" t="e">
            <v>#VALUE!</v>
          </cell>
          <cell r="N26" t="e">
            <v>#VALUE!</v>
          </cell>
          <cell r="O26" t="e">
            <v>#VALUE!</v>
          </cell>
          <cell r="P26" t="e">
            <v>#VALUE!</v>
          </cell>
          <cell r="Q26">
            <v>1.1E-5</v>
          </cell>
          <cell r="R26">
            <v>1.1E-5</v>
          </cell>
          <cell r="S26">
            <v>1.1E-5</v>
          </cell>
          <cell r="T26">
            <v>1.1E-5</v>
          </cell>
          <cell r="U26">
            <v>1.1E-5</v>
          </cell>
          <cell r="V26">
            <v>1.1E-5</v>
          </cell>
          <cell r="W26">
            <v>1.1E-5</v>
          </cell>
          <cell r="X26">
            <v>1.1E-5</v>
          </cell>
          <cell r="Y26">
            <v>1.1E-5</v>
          </cell>
          <cell r="Z26">
            <v>1.1E-5</v>
          </cell>
          <cell r="AA26">
            <v>1.1E-5</v>
          </cell>
          <cell r="AB26">
            <v>1.1E-5</v>
          </cell>
          <cell r="AC26">
            <v>1.1E-5</v>
          </cell>
          <cell r="AD26">
            <v>1.1E-5</v>
          </cell>
          <cell r="AE26">
            <v>1.1E-5</v>
          </cell>
          <cell r="AF26">
            <v>1.1E-5</v>
          </cell>
          <cell r="AG26">
            <v>1.1E-5</v>
          </cell>
          <cell r="AH26">
            <v>1.1E-5</v>
          </cell>
          <cell r="AI26">
            <v>1.1E-5</v>
          </cell>
          <cell r="AJ26">
            <v>1.1E-5</v>
          </cell>
          <cell r="AK26">
            <v>1.1E-5</v>
          </cell>
          <cell r="AL26">
            <v>1.1E-5</v>
          </cell>
          <cell r="AM26">
            <v>1.1E-5</v>
          </cell>
          <cell r="AN26">
            <v>1.1E-5</v>
          </cell>
          <cell r="AO26">
            <v>1.1E-5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7.4999999999999993E-5</v>
          </cell>
          <cell r="AV26">
            <v>7.4999999999999993E-5</v>
          </cell>
          <cell r="AW26">
            <v>7.4999999999999993E-5</v>
          </cell>
          <cell r="AX26">
            <v>7.4999999999999993E-5</v>
          </cell>
          <cell r="AY26">
            <v>7.4999999999999993E-5</v>
          </cell>
          <cell r="AZ26">
            <v>3.79E-4</v>
          </cell>
          <cell r="BA26">
            <v>3.79E-4</v>
          </cell>
          <cell r="BB26">
            <v>3.79E-4</v>
          </cell>
          <cell r="BC26">
            <v>3.79E-4</v>
          </cell>
          <cell r="BD26">
            <v>3.79E-4</v>
          </cell>
          <cell r="BE26">
            <v>3.9300000000000001E-4</v>
          </cell>
          <cell r="BF26">
            <v>3.9300000000000001E-4</v>
          </cell>
          <cell r="BG26">
            <v>3.9300000000000001E-4</v>
          </cell>
          <cell r="BH26">
            <v>3.9300000000000001E-4</v>
          </cell>
          <cell r="BI26">
            <v>3.9300000000000001E-4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5.44E-4</v>
          </cell>
          <cell r="BU26">
            <v>5.44E-4</v>
          </cell>
          <cell r="BV26">
            <v>5.44E-4</v>
          </cell>
          <cell r="BW26">
            <v>5.44E-4</v>
          </cell>
          <cell r="BX26">
            <v>5.44E-4</v>
          </cell>
          <cell r="BY26">
            <v>2.9399999999999999E-4</v>
          </cell>
          <cell r="BZ26">
            <v>2.9399999999999999E-4</v>
          </cell>
          <cell r="CA26">
            <v>2.9399999999999999E-4</v>
          </cell>
          <cell r="CB26">
            <v>2.9399999999999999E-4</v>
          </cell>
          <cell r="CC26">
            <v>2.9399999999999999E-4</v>
          </cell>
          <cell r="CD26">
            <v>2.9399999999999999E-4</v>
          </cell>
          <cell r="CE26">
            <v>2.9399999999999999E-4</v>
          </cell>
          <cell r="CF26">
            <v>2.9399999999999999E-4</v>
          </cell>
          <cell r="CG26">
            <v>2.9399999999999999E-4</v>
          </cell>
          <cell r="CH26">
            <v>2.9399999999999999E-4</v>
          </cell>
          <cell r="CI26">
            <v>2.9399999999999999E-4</v>
          </cell>
          <cell r="CJ26">
            <v>2.9399999999999999E-4</v>
          </cell>
          <cell r="CK26">
            <v>2.9399999999999999E-4</v>
          </cell>
          <cell r="CL26">
            <v>2.9399999999999999E-4</v>
          </cell>
          <cell r="CM26">
            <v>2.9399999999999999E-4</v>
          </cell>
          <cell r="CN26">
            <v>2.9399999999999999E-4</v>
          </cell>
          <cell r="CO26">
            <v>2.9399999999999999E-4</v>
          </cell>
          <cell r="CP26">
            <v>2.9399999999999999E-4</v>
          </cell>
          <cell r="CQ26">
            <v>2.9399999999999999E-4</v>
          </cell>
          <cell r="CR26">
            <v>2.9399999999999999E-4</v>
          </cell>
          <cell r="CS26">
            <v>2.9399999999999999E-4</v>
          </cell>
          <cell r="CT26">
            <v>2.9399999999999999E-4</v>
          </cell>
          <cell r="CU26">
            <v>2.9399999999999999E-4</v>
          </cell>
          <cell r="CV26">
            <v>2.9399999999999999E-4</v>
          </cell>
          <cell r="CW26">
            <v>2.9399999999999999E-4</v>
          </cell>
        </row>
        <row r="27">
          <cell r="A27" t="str">
            <v>BULGARIA</v>
          </cell>
          <cell r="B27" t="e">
            <v>#VALUE!</v>
          </cell>
          <cell r="C27" t="e">
            <v>#VALUE!</v>
          </cell>
          <cell r="D27" t="e">
            <v>#VALUE!</v>
          </cell>
          <cell r="E27" t="e">
            <v>#VALUE!</v>
          </cell>
          <cell r="F27" t="e">
            <v>#VALUE!</v>
          </cell>
          <cell r="G27" t="e">
            <v>#VALUE!</v>
          </cell>
          <cell r="H27" t="e">
            <v>#VALUE!</v>
          </cell>
          <cell r="I27" t="e">
            <v>#VALUE!</v>
          </cell>
          <cell r="J27" t="e">
            <v>#VALUE!</v>
          </cell>
          <cell r="K27" t="e">
            <v>#VALUE!</v>
          </cell>
          <cell r="L27" t="e">
            <v>#VALUE!</v>
          </cell>
          <cell r="M27" t="e">
            <v>#VALUE!</v>
          </cell>
          <cell r="N27" t="e">
            <v>#VALUE!</v>
          </cell>
          <cell r="O27" t="e">
            <v>#VALUE!</v>
          </cell>
          <cell r="P27" t="e">
            <v>#VALUE!</v>
          </cell>
          <cell r="Q27">
            <v>4.0000000000000003E-5</v>
          </cell>
          <cell r="R27">
            <v>4.0000000000000003E-5</v>
          </cell>
          <cell r="S27">
            <v>4.0000000000000003E-5</v>
          </cell>
          <cell r="T27">
            <v>4.0000000000000003E-5</v>
          </cell>
          <cell r="U27">
            <v>4.0000000000000003E-5</v>
          </cell>
          <cell r="V27">
            <v>4.0000000000000003E-5</v>
          </cell>
          <cell r="W27">
            <v>4.0000000000000003E-5</v>
          </cell>
          <cell r="X27">
            <v>4.0000000000000003E-5</v>
          </cell>
          <cell r="Y27">
            <v>4.0000000000000003E-5</v>
          </cell>
          <cell r="Z27">
            <v>4.0000000000000003E-5</v>
          </cell>
          <cell r="AA27">
            <v>4.0000000000000003E-5</v>
          </cell>
          <cell r="AB27">
            <v>4.0000000000000003E-5</v>
          </cell>
          <cell r="AC27">
            <v>4.0000000000000003E-5</v>
          </cell>
          <cell r="AD27">
            <v>4.0000000000000003E-5</v>
          </cell>
          <cell r="AE27">
            <v>4.0000000000000003E-5</v>
          </cell>
          <cell r="AF27">
            <v>4.0000000000000003E-5</v>
          </cell>
          <cell r="AG27">
            <v>4.0000000000000003E-5</v>
          </cell>
          <cell r="AH27">
            <v>4.0000000000000003E-5</v>
          </cell>
          <cell r="AI27">
            <v>4.0000000000000003E-5</v>
          </cell>
          <cell r="AJ27">
            <v>4.0000000000000003E-5</v>
          </cell>
          <cell r="AK27">
            <v>4.0000000000000003E-5</v>
          </cell>
          <cell r="AL27">
            <v>4.0000000000000003E-5</v>
          </cell>
          <cell r="AM27">
            <v>4.0000000000000003E-5</v>
          </cell>
          <cell r="AN27">
            <v>4.0000000000000003E-5</v>
          </cell>
          <cell r="AO27">
            <v>4.0000000000000003E-5</v>
          </cell>
          <cell r="AP27">
            <v>1.26E-4</v>
          </cell>
          <cell r="AQ27">
            <v>1.26E-4</v>
          </cell>
          <cell r="AR27">
            <v>1.26E-4</v>
          </cell>
          <cell r="AS27">
            <v>1.26E-4</v>
          </cell>
          <cell r="AT27">
            <v>1.26E-4</v>
          </cell>
          <cell r="AU27">
            <v>1.5699999999999999E-4</v>
          </cell>
          <cell r="AV27">
            <v>1.5699999999999999E-4</v>
          </cell>
          <cell r="AW27">
            <v>1.5699999999999999E-4</v>
          </cell>
          <cell r="AX27">
            <v>1.5699999999999999E-4</v>
          </cell>
          <cell r="AY27">
            <v>1.5699999999999999E-4</v>
          </cell>
          <cell r="AZ27">
            <v>1.75E-4</v>
          </cell>
          <cell r="BA27">
            <v>1.75E-4</v>
          </cell>
          <cell r="BB27">
            <v>1.75E-4</v>
          </cell>
          <cell r="BC27">
            <v>1.75E-4</v>
          </cell>
          <cell r="BD27">
            <v>1.75E-4</v>
          </cell>
          <cell r="BE27">
            <v>1.8599999999999999E-4</v>
          </cell>
          <cell r="BF27">
            <v>1.8599999999999999E-4</v>
          </cell>
          <cell r="BG27">
            <v>1.8599999999999999E-4</v>
          </cell>
          <cell r="BH27">
            <v>1.8599999999999999E-4</v>
          </cell>
          <cell r="BI27">
            <v>1.8599999999999999E-4</v>
          </cell>
          <cell r="BJ27">
            <v>1.9000000000000001E-4</v>
          </cell>
          <cell r="BK27">
            <v>1.9000000000000001E-4</v>
          </cell>
          <cell r="BL27">
            <v>1.9000000000000001E-4</v>
          </cell>
          <cell r="BM27">
            <v>1.9000000000000001E-4</v>
          </cell>
          <cell r="BN27">
            <v>1.9000000000000001E-4</v>
          </cell>
          <cell r="BO27">
            <v>2.02E-4</v>
          </cell>
          <cell r="BP27">
            <v>2.02E-4</v>
          </cell>
          <cell r="BQ27">
            <v>2.02E-4</v>
          </cell>
          <cell r="BR27">
            <v>2.02E-4</v>
          </cell>
          <cell r="BS27">
            <v>2.02E-4</v>
          </cell>
          <cell r="BT27">
            <v>2.14E-4</v>
          </cell>
          <cell r="BU27">
            <v>2.14E-4</v>
          </cell>
          <cell r="BV27">
            <v>2.14E-4</v>
          </cell>
          <cell r="BW27">
            <v>2.14E-4</v>
          </cell>
          <cell r="BX27">
            <v>2.14E-4</v>
          </cell>
          <cell r="BY27">
            <v>2.13E-4</v>
          </cell>
          <cell r="BZ27">
            <v>2.13E-4</v>
          </cell>
          <cell r="CA27">
            <v>2.13E-4</v>
          </cell>
          <cell r="CB27">
            <v>2.13E-4</v>
          </cell>
          <cell r="CC27">
            <v>2.13E-4</v>
          </cell>
          <cell r="CD27">
            <v>2.13E-4</v>
          </cell>
          <cell r="CE27">
            <v>2.13E-4</v>
          </cell>
          <cell r="CF27">
            <v>2.13E-4</v>
          </cell>
          <cell r="CG27">
            <v>2.13E-4</v>
          </cell>
          <cell r="CH27">
            <v>2.13E-4</v>
          </cell>
          <cell r="CI27">
            <v>2.13E-4</v>
          </cell>
          <cell r="CJ27">
            <v>2.13E-4</v>
          </cell>
          <cell r="CK27">
            <v>2.13E-4</v>
          </cell>
          <cell r="CL27">
            <v>2.13E-4</v>
          </cell>
          <cell r="CM27">
            <v>2.13E-4</v>
          </cell>
          <cell r="CN27">
            <v>2.13E-4</v>
          </cell>
          <cell r="CO27">
            <v>2.13E-4</v>
          </cell>
          <cell r="CP27">
            <v>2.13E-4</v>
          </cell>
          <cell r="CQ27">
            <v>2.13E-4</v>
          </cell>
          <cell r="CR27">
            <v>2.13E-4</v>
          </cell>
          <cell r="CS27">
            <v>2.13E-4</v>
          </cell>
          <cell r="CT27">
            <v>2.13E-4</v>
          </cell>
          <cell r="CU27">
            <v>2.13E-4</v>
          </cell>
          <cell r="CV27">
            <v>2.13E-4</v>
          </cell>
          <cell r="CW27">
            <v>2.13E-4</v>
          </cell>
        </row>
        <row r="28">
          <cell r="A28" t="str">
            <v>BURKINA FASO</v>
          </cell>
          <cell r="B28">
            <v>1.9999999999999999E-6</v>
          </cell>
          <cell r="C28">
            <v>1.9999999999999999E-6</v>
          </cell>
          <cell r="D28">
            <v>1.9999999999999999E-6</v>
          </cell>
          <cell r="E28">
            <v>1.9999999999999999E-6</v>
          </cell>
          <cell r="F28">
            <v>1.9999999999999999E-6</v>
          </cell>
          <cell r="G28">
            <v>1.9999999999999999E-6</v>
          </cell>
          <cell r="H28">
            <v>1.9999999999999999E-6</v>
          </cell>
          <cell r="I28">
            <v>1.9999999999999999E-6</v>
          </cell>
          <cell r="J28">
            <v>1.9999999999999999E-6</v>
          </cell>
          <cell r="K28">
            <v>1.9999999999999999E-6</v>
          </cell>
          <cell r="L28">
            <v>1.9999999999999999E-6</v>
          </cell>
          <cell r="M28">
            <v>1.9999999999999999E-6</v>
          </cell>
          <cell r="N28">
            <v>1.9999999999999999E-6</v>
          </cell>
          <cell r="O28">
            <v>1.9999999999999999E-6</v>
          </cell>
          <cell r="P28">
            <v>1.9999999999999999E-6</v>
          </cell>
          <cell r="Q28">
            <v>3.4999999999999997E-5</v>
          </cell>
          <cell r="R28">
            <v>3.4999999999999997E-5</v>
          </cell>
          <cell r="S28">
            <v>3.4999999999999997E-5</v>
          </cell>
          <cell r="T28">
            <v>3.4999999999999997E-5</v>
          </cell>
          <cell r="U28">
            <v>3.4999999999999997E-5</v>
          </cell>
          <cell r="V28">
            <v>3.4999999999999997E-5</v>
          </cell>
          <cell r="W28">
            <v>3.4999999999999997E-5</v>
          </cell>
          <cell r="X28">
            <v>3.4999999999999997E-5</v>
          </cell>
          <cell r="Y28">
            <v>3.4999999999999997E-5</v>
          </cell>
          <cell r="Z28">
            <v>3.4999999999999997E-5</v>
          </cell>
          <cell r="AA28">
            <v>3.4999999999999997E-5</v>
          </cell>
          <cell r="AB28">
            <v>3.4999999999999997E-5</v>
          </cell>
          <cell r="AC28">
            <v>3.4999999999999997E-5</v>
          </cell>
          <cell r="AD28">
            <v>3.4999999999999997E-5</v>
          </cell>
          <cell r="AE28">
            <v>3.4999999999999997E-5</v>
          </cell>
          <cell r="AF28">
            <v>3.4999999999999997E-5</v>
          </cell>
          <cell r="AG28">
            <v>3.4999999999999997E-5</v>
          </cell>
          <cell r="AH28">
            <v>3.4999999999999997E-5</v>
          </cell>
          <cell r="AI28">
            <v>3.4999999999999997E-5</v>
          </cell>
          <cell r="AJ28">
            <v>3.4999999999999997E-5</v>
          </cell>
          <cell r="AK28">
            <v>3.4999999999999997E-5</v>
          </cell>
          <cell r="AL28">
            <v>3.4999999999999997E-5</v>
          </cell>
          <cell r="AM28">
            <v>3.4999999999999997E-5</v>
          </cell>
          <cell r="AN28">
            <v>3.4999999999999997E-5</v>
          </cell>
          <cell r="AO28">
            <v>3.4999999999999997E-5</v>
          </cell>
          <cell r="AP28">
            <v>2.3000000000000001E-4</v>
          </cell>
          <cell r="AQ28">
            <v>2.3000000000000001E-4</v>
          </cell>
          <cell r="AR28">
            <v>2.3000000000000001E-4</v>
          </cell>
          <cell r="AS28">
            <v>2.3000000000000001E-4</v>
          </cell>
          <cell r="AT28">
            <v>2.3000000000000001E-4</v>
          </cell>
          <cell r="AU28">
            <v>3.57E-4</v>
          </cell>
          <cell r="AV28">
            <v>3.57E-4</v>
          </cell>
          <cell r="AW28">
            <v>3.57E-4</v>
          </cell>
          <cell r="AX28">
            <v>3.57E-4</v>
          </cell>
          <cell r="AY28">
            <v>3.57E-4</v>
          </cell>
          <cell r="AZ28">
            <v>4.7100000000000001E-4</v>
          </cell>
          <cell r="BA28">
            <v>4.7100000000000001E-4</v>
          </cell>
          <cell r="BB28">
            <v>4.7100000000000001E-4</v>
          </cell>
          <cell r="BC28">
            <v>4.7100000000000001E-4</v>
          </cell>
          <cell r="BD28">
            <v>4.7100000000000001E-4</v>
          </cell>
          <cell r="BE28">
            <v>5.4199999999999995E-4</v>
          </cell>
          <cell r="BF28">
            <v>5.4199999999999995E-4</v>
          </cell>
          <cell r="BG28">
            <v>5.4199999999999995E-4</v>
          </cell>
          <cell r="BH28">
            <v>5.4199999999999995E-4</v>
          </cell>
          <cell r="BI28">
            <v>5.4199999999999995E-4</v>
          </cell>
          <cell r="BJ28">
            <v>6.2200000000000005E-4</v>
          </cell>
          <cell r="BK28">
            <v>6.2200000000000005E-4</v>
          </cell>
          <cell r="BL28">
            <v>6.2200000000000005E-4</v>
          </cell>
          <cell r="BM28">
            <v>6.2200000000000005E-4</v>
          </cell>
          <cell r="BN28">
            <v>6.2200000000000005E-4</v>
          </cell>
          <cell r="BO28">
            <v>7.6300000000000001E-4</v>
          </cell>
          <cell r="BP28">
            <v>7.6300000000000001E-4</v>
          </cell>
          <cell r="BQ28">
            <v>7.6300000000000001E-4</v>
          </cell>
          <cell r="BR28">
            <v>7.6300000000000001E-4</v>
          </cell>
          <cell r="BS28">
            <v>7.6300000000000001E-4</v>
          </cell>
          <cell r="BT28">
            <v>9.7400000000000004E-4</v>
          </cell>
          <cell r="BU28">
            <v>9.7400000000000004E-4</v>
          </cell>
          <cell r="BV28">
            <v>9.7400000000000004E-4</v>
          </cell>
          <cell r="BW28">
            <v>9.7400000000000004E-4</v>
          </cell>
          <cell r="BX28">
            <v>9.7400000000000004E-4</v>
          </cell>
          <cell r="BY28">
            <v>1.237E-3</v>
          </cell>
          <cell r="BZ28">
            <v>1.237E-3</v>
          </cell>
          <cell r="CA28">
            <v>1.237E-3</v>
          </cell>
          <cell r="CB28">
            <v>1.237E-3</v>
          </cell>
          <cell r="CC28">
            <v>1.237E-3</v>
          </cell>
          <cell r="CD28">
            <v>1.237E-3</v>
          </cell>
          <cell r="CE28">
            <v>1.237E-3</v>
          </cell>
          <cell r="CF28">
            <v>1.237E-3</v>
          </cell>
          <cell r="CG28">
            <v>1.237E-3</v>
          </cell>
          <cell r="CH28">
            <v>1.237E-3</v>
          </cell>
          <cell r="CI28">
            <v>1.237E-3</v>
          </cell>
          <cell r="CJ28">
            <v>1.237E-3</v>
          </cell>
          <cell r="CK28">
            <v>1.237E-3</v>
          </cell>
          <cell r="CL28">
            <v>1.237E-3</v>
          </cell>
          <cell r="CM28">
            <v>1.237E-3</v>
          </cell>
          <cell r="CN28">
            <v>1.237E-3</v>
          </cell>
          <cell r="CO28">
            <v>1.237E-3</v>
          </cell>
          <cell r="CP28">
            <v>1.237E-3</v>
          </cell>
          <cell r="CQ28">
            <v>1.237E-3</v>
          </cell>
          <cell r="CR28">
            <v>1.237E-3</v>
          </cell>
          <cell r="CS28">
            <v>1.237E-3</v>
          </cell>
          <cell r="CT28">
            <v>1.237E-3</v>
          </cell>
          <cell r="CU28">
            <v>1.237E-3</v>
          </cell>
          <cell r="CV28">
            <v>1.237E-3</v>
          </cell>
          <cell r="CW28">
            <v>1.237E-3</v>
          </cell>
        </row>
        <row r="29">
          <cell r="A29" t="str">
            <v>BURUNDI</v>
          </cell>
          <cell r="B29" t="e">
            <v>#VALUE!</v>
          </cell>
          <cell r="C29" t="e">
            <v>#VALUE!</v>
          </cell>
          <cell r="D29" t="e">
            <v>#VALUE!</v>
          </cell>
          <cell r="E29" t="e">
            <v>#VALUE!</v>
          </cell>
          <cell r="F29" t="e">
            <v>#VALUE!</v>
          </cell>
          <cell r="G29" t="e">
            <v>#VALUE!</v>
          </cell>
          <cell r="H29" t="e">
            <v>#VALUE!</v>
          </cell>
          <cell r="I29" t="e">
            <v>#VALUE!</v>
          </cell>
          <cell r="J29" t="e">
            <v>#VALUE!</v>
          </cell>
          <cell r="K29" t="e">
            <v>#VALUE!</v>
          </cell>
          <cell r="L29" t="e">
            <v>#VALUE!</v>
          </cell>
          <cell r="M29" t="e">
            <v>#VALUE!</v>
          </cell>
          <cell r="N29" t="e">
            <v>#VALUE!</v>
          </cell>
          <cell r="O29" t="e">
            <v>#VALUE!</v>
          </cell>
          <cell r="P29" t="e">
            <v>#VALUE!</v>
          </cell>
          <cell r="Q29">
            <v>7.7999999999999999E-5</v>
          </cell>
          <cell r="R29">
            <v>7.7999999999999999E-5</v>
          </cell>
          <cell r="S29">
            <v>7.7999999999999999E-5</v>
          </cell>
          <cell r="T29">
            <v>7.7999999999999999E-5</v>
          </cell>
          <cell r="U29">
            <v>7.7999999999999999E-5</v>
          </cell>
          <cell r="V29">
            <v>7.7999999999999999E-5</v>
          </cell>
          <cell r="W29">
            <v>7.7999999999999999E-5</v>
          </cell>
          <cell r="X29">
            <v>7.7999999999999999E-5</v>
          </cell>
          <cell r="Y29">
            <v>7.7999999999999999E-5</v>
          </cell>
          <cell r="Z29">
            <v>7.7999999999999999E-5</v>
          </cell>
          <cell r="AA29">
            <v>7.7999999999999999E-5</v>
          </cell>
          <cell r="AB29">
            <v>7.7999999999999999E-5</v>
          </cell>
          <cell r="AC29">
            <v>7.7999999999999999E-5</v>
          </cell>
          <cell r="AD29">
            <v>7.7999999999999999E-5</v>
          </cell>
          <cell r="AE29">
            <v>7.7999999999999999E-5</v>
          </cell>
          <cell r="AF29">
            <v>7.7999999999999999E-5</v>
          </cell>
          <cell r="AG29">
            <v>7.7999999999999999E-5</v>
          </cell>
          <cell r="AH29">
            <v>7.7999999999999999E-5</v>
          </cell>
          <cell r="AI29">
            <v>7.7999999999999999E-5</v>
          </cell>
          <cell r="AJ29">
            <v>7.7999999999999999E-5</v>
          </cell>
          <cell r="AK29">
            <v>7.7999999999999999E-5</v>
          </cell>
          <cell r="AL29">
            <v>7.7999999999999999E-5</v>
          </cell>
          <cell r="AM29">
            <v>7.7999999999999999E-5</v>
          </cell>
          <cell r="AN29">
            <v>7.7999999999999999E-5</v>
          </cell>
          <cell r="AO29">
            <v>7.7999999999999999E-5</v>
          </cell>
          <cell r="AP29">
            <v>4.6900000000000002E-4</v>
          </cell>
          <cell r="AQ29">
            <v>4.6900000000000002E-4</v>
          </cell>
          <cell r="AR29">
            <v>4.6900000000000002E-4</v>
          </cell>
          <cell r="AS29">
            <v>4.6900000000000002E-4</v>
          </cell>
          <cell r="AT29">
            <v>4.6900000000000002E-4</v>
          </cell>
          <cell r="AU29">
            <v>7.2199999999999999E-4</v>
          </cell>
          <cell r="AV29">
            <v>7.2199999999999999E-4</v>
          </cell>
          <cell r="AW29">
            <v>7.2199999999999999E-4</v>
          </cell>
          <cell r="AX29">
            <v>7.2199999999999999E-4</v>
          </cell>
          <cell r="AY29">
            <v>7.2199999999999999E-4</v>
          </cell>
          <cell r="AZ29">
            <v>1.0020000000000001E-3</v>
          </cell>
          <cell r="BA29">
            <v>1.0020000000000001E-3</v>
          </cell>
          <cell r="BB29">
            <v>1.0020000000000001E-3</v>
          </cell>
          <cell r="BC29">
            <v>1.0020000000000001E-3</v>
          </cell>
          <cell r="BD29">
            <v>1.0020000000000001E-3</v>
          </cell>
          <cell r="BE29">
            <v>1.212E-3</v>
          </cell>
          <cell r="BF29">
            <v>1.212E-3</v>
          </cell>
          <cell r="BG29">
            <v>1.212E-3</v>
          </cell>
          <cell r="BH29">
            <v>1.212E-3</v>
          </cell>
          <cell r="BI29">
            <v>1.212E-3</v>
          </cell>
          <cell r="BJ29">
            <v>1.4270000000000001E-3</v>
          </cell>
          <cell r="BK29">
            <v>1.4270000000000001E-3</v>
          </cell>
          <cell r="BL29">
            <v>1.4270000000000001E-3</v>
          </cell>
          <cell r="BM29">
            <v>1.4270000000000001E-3</v>
          </cell>
          <cell r="BN29">
            <v>1.4270000000000001E-3</v>
          </cell>
          <cell r="BO29">
            <v>1.714E-3</v>
          </cell>
          <cell r="BP29">
            <v>1.714E-3</v>
          </cell>
          <cell r="BQ29">
            <v>1.714E-3</v>
          </cell>
          <cell r="BR29">
            <v>1.714E-3</v>
          </cell>
          <cell r="BS29">
            <v>1.714E-3</v>
          </cell>
          <cell r="BT29">
            <v>1.9880000000000002E-3</v>
          </cell>
          <cell r="BU29">
            <v>1.9880000000000002E-3</v>
          </cell>
          <cell r="BV29">
            <v>1.9880000000000002E-3</v>
          </cell>
          <cell r="BW29">
            <v>1.9880000000000002E-3</v>
          </cell>
          <cell r="BX29">
            <v>1.9880000000000002E-3</v>
          </cell>
          <cell r="BY29">
            <v>2.3E-3</v>
          </cell>
          <cell r="BZ29">
            <v>2.3E-3</v>
          </cell>
          <cell r="CA29">
            <v>2.3E-3</v>
          </cell>
          <cell r="CB29">
            <v>2.3E-3</v>
          </cell>
          <cell r="CC29">
            <v>2.3E-3</v>
          </cell>
          <cell r="CD29">
            <v>2.3E-3</v>
          </cell>
          <cell r="CE29">
            <v>2.3E-3</v>
          </cell>
          <cell r="CF29">
            <v>2.3E-3</v>
          </cell>
          <cell r="CG29">
            <v>2.3E-3</v>
          </cell>
          <cell r="CH29">
            <v>2.3E-3</v>
          </cell>
          <cell r="CI29">
            <v>2.3E-3</v>
          </cell>
          <cell r="CJ29">
            <v>2.3E-3</v>
          </cell>
          <cell r="CK29">
            <v>2.3E-3</v>
          </cell>
          <cell r="CL29">
            <v>2.3E-3</v>
          </cell>
          <cell r="CM29">
            <v>2.3E-3</v>
          </cell>
          <cell r="CN29">
            <v>2.3E-3</v>
          </cell>
          <cell r="CO29">
            <v>2.3E-3</v>
          </cell>
          <cell r="CP29">
            <v>2.3E-3</v>
          </cell>
          <cell r="CQ29">
            <v>2.3E-3</v>
          </cell>
          <cell r="CR29">
            <v>2.3E-3</v>
          </cell>
          <cell r="CS29">
            <v>2.3E-3</v>
          </cell>
          <cell r="CT29">
            <v>2.3E-3</v>
          </cell>
          <cell r="CU29">
            <v>2.3E-3</v>
          </cell>
          <cell r="CV29">
            <v>2.3E-3</v>
          </cell>
          <cell r="CW29">
            <v>2.3E-3</v>
          </cell>
        </row>
        <row r="30">
          <cell r="A30" t="str">
            <v>CAMBODIA</v>
          </cell>
          <cell r="B30" t="e">
            <v>#VALUE!</v>
          </cell>
          <cell r="C30" t="e">
            <v>#VALUE!</v>
          </cell>
          <cell r="D30" t="e">
            <v>#VALUE!</v>
          </cell>
          <cell r="E30" t="e">
            <v>#VALUE!</v>
          </cell>
          <cell r="F30" t="e">
            <v>#VALUE!</v>
          </cell>
          <cell r="G30" t="e">
            <v>#VALUE!</v>
          </cell>
          <cell r="H30" t="e">
            <v>#VALUE!</v>
          </cell>
          <cell r="I30" t="e">
            <v>#VALUE!</v>
          </cell>
          <cell r="J30" t="e">
            <v>#VALUE!</v>
          </cell>
          <cell r="K30" t="e">
            <v>#VALUE!</v>
          </cell>
          <cell r="L30" t="e">
            <v>#VALUE!</v>
          </cell>
          <cell r="M30" t="e">
            <v>#VALUE!</v>
          </cell>
          <cell r="N30" t="e">
            <v>#VALUE!</v>
          </cell>
          <cell r="O30" t="e">
            <v>#VALUE!</v>
          </cell>
          <cell r="P30" t="e">
            <v>#VALUE!</v>
          </cell>
          <cell r="Q30">
            <v>1.1E-5</v>
          </cell>
          <cell r="R30">
            <v>1.1E-5</v>
          </cell>
          <cell r="S30">
            <v>1.1E-5</v>
          </cell>
          <cell r="T30">
            <v>1.1E-5</v>
          </cell>
          <cell r="U30">
            <v>1.1E-5</v>
          </cell>
          <cell r="V30">
            <v>1.1E-5</v>
          </cell>
          <cell r="W30">
            <v>1.1E-5</v>
          </cell>
          <cell r="X30">
            <v>1.1E-5</v>
          </cell>
          <cell r="Y30">
            <v>1.1E-5</v>
          </cell>
          <cell r="Z30">
            <v>1.1E-5</v>
          </cell>
          <cell r="AA30">
            <v>1.1E-5</v>
          </cell>
          <cell r="AB30">
            <v>1.1E-5</v>
          </cell>
          <cell r="AC30">
            <v>1.1E-5</v>
          </cell>
          <cell r="AD30">
            <v>1.1E-5</v>
          </cell>
          <cell r="AE30">
            <v>1.1E-5</v>
          </cell>
          <cell r="AF30">
            <v>1.1E-5</v>
          </cell>
          <cell r="AG30">
            <v>1.1E-5</v>
          </cell>
          <cell r="AH30">
            <v>1.1E-5</v>
          </cell>
          <cell r="AI30">
            <v>1.1E-5</v>
          </cell>
          <cell r="AJ30">
            <v>1.1E-5</v>
          </cell>
          <cell r="AK30">
            <v>1.1E-5</v>
          </cell>
          <cell r="AL30">
            <v>1.1E-5</v>
          </cell>
          <cell r="AM30">
            <v>1.1E-5</v>
          </cell>
          <cell r="AN30">
            <v>1.1E-5</v>
          </cell>
          <cell r="AO30">
            <v>1.1E-5</v>
          </cell>
          <cell r="AP30">
            <v>1.2899999999999999E-4</v>
          </cell>
          <cell r="AQ30">
            <v>1.2899999999999999E-4</v>
          </cell>
          <cell r="AR30">
            <v>1.2899999999999999E-4</v>
          </cell>
          <cell r="AS30">
            <v>1.2899999999999999E-4</v>
          </cell>
          <cell r="AT30">
            <v>1.2899999999999999E-4</v>
          </cell>
          <cell r="AU30">
            <v>2.3000000000000001E-4</v>
          </cell>
          <cell r="AV30">
            <v>2.3000000000000001E-4</v>
          </cell>
          <cell r="AW30">
            <v>2.3000000000000001E-4</v>
          </cell>
          <cell r="AX30">
            <v>2.3000000000000001E-4</v>
          </cell>
          <cell r="AY30">
            <v>2.3000000000000001E-4</v>
          </cell>
          <cell r="AZ30">
            <v>3.3300000000000002E-4</v>
          </cell>
          <cell r="BA30">
            <v>3.3300000000000002E-4</v>
          </cell>
          <cell r="BB30">
            <v>3.3300000000000002E-4</v>
          </cell>
          <cell r="BC30">
            <v>3.3300000000000002E-4</v>
          </cell>
          <cell r="BD30">
            <v>3.3300000000000002E-4</v>
          </cell>
          <cell r="BE30">
            <v>4.2499999999999998E-4</v>
          </cell>
          <cell r="BF30">
            <v>4.2499999999999998E-4</v>
          </cell>
          <cell r="BG30">
            <v>4.2499999999999998E-4</v>
          </cell>
          <cell r="BH30">
            <v>4.2499999999999998E-4</v>
          </cell>
          <cell r="BI30">
            <v>4.2499999999999998E-4</v>
          </cell>
          <cell r="BJ30">
            <v>5.13E-4</v>
          </cell>
          <cell r="BK30">
            <v>5.13E-4</v>
          </cell>
          <cell r="BL30">
            <v>5.13E-4</v>
          </cell>
          <cell r="BM30">
            <v>5.13E-4</v>
          </cell>
          <cell r="BN30">
            <v>5.13E-4</v>
          </cell>
          <cell r="BO30">
            <v>6.3299999999999999E-4</v>
          </cell>
          <cell r="BP30">
            <v>6.3299999999999999E-4</v>
          </cell>
          <cell r="BQ30">
            <v>6.3299999999999999E-4</v>
          </cell>
          <cell r="BR30">
            <v>6.3299999999999999E-4</v>
          </cell>
          <cell r="BS30">
            <v>6.3299999999999999E-4</v>
          </cell>
          <cell r="BT30">
            <v>7.7999999999999999E-4</v>
          </cell>
          <cell r="BU30">
            <v>7.7999999999999999E-4</v>
          </cell>
          <cell r="BV30">
            <v>7.7999999999999999E-4</v>
          </cell>
          <cell r="BW30">
            <v>7.7999999999999999E-4</v>
          </cell>
          <cell r="BX30">
            <v>7.7999999999999999E-4</v>
          </cell>
          <cell r="BY30">
            <v>9.5699999999999995E-4</v>
          </cell>
          <cell r="BZ30">
            <v>9.5699999999999995E-4</v>
          </cell>
          <cell r="CA30">
            <v>9.5699999999999995E-4</v>
          </cell>
          <cell r="CB30">
            <v>9.5699999999999995E-4</v>
          </cell>
          <cell r="CC30">
            <v>9.5699999999999995E-4</v>
          </cell>
          <cell r="CD30">
            <v>9.5699999999999995E-4</v>
          </cell>
          <cell r="CE30">
            <v>9.5699999999999995E-4</v>
          </cell>
          <cell r="CF30">
            <v>9.5699999999999995E-4</v>
          </cell>
          <cell r="CG30">
            <v>9.5699999999999995E-4</v>
          </cell>
          <cell r="CH30">
            <v>9.5699999999999995E-4</v>
          </cell>
          <cell r="CI30">
            <v>9.5699999999999995E-4</v>
          </cell>
          <cell r="CJ30">
            <v>9.5699999999999995E-4</v>
          </cell>
          <cell r="CK30">
            <v>9.5699999999999995E-4</v>
          </cell>
          <cell r="CL30">
            <v>9.5699999999999995E-4</v>
          </cell>
          <cell r="CM30">
            <v>9.5699999999999995E-4</v>
          </cell>
          <cell r="CN30">
            <v>9.5699999999999995E-4</v>
          </cell>
          <cell r="CO30">
            <v>9.5699999999999995E-4</v>
          </cell>
          <cell r="CP30">
            <v>9.5699999999999995E-4</v>
          </cell>
          <cell r="CQ30">
            <v>9.5699999999999995E-4</v>
          </cell>
          <cell r="CR30">
            <v>9.5699999999999995E-4</v>
          </cell>
          <cell r="CS30">
            <v>9.5699999999999995E-4</v>
          </cell>
          <cell r="CT30">
            <v>9.5699999999999995E-4</v>
          </cell>
          <cell r="CU30">
            <v>9.5699999999999995E-4</v>
          </cell>
          <cell r="CV30">
            <v>9.5699999999999995E-4</v>
          </cell>
          <cell r="CW30">
            <v>9.5699999999999995E-4</v>
          </cell>
        </row>
        <row r="31">
          <cell r="A31" t="str">
            <v>CAMEROON</v>
          </cell>
          <cell r="B31" t="e">
            <v>#VALUE!</v>
          </cell>
          <cell r="C31" t="e">
            <v>#VALUE!</v>
          </cell>
          <cell r="D31" t="e">
            <v>#VALUE!</v>
          </cell>
          <cell r="E31" t="e">
            <v>#VALUE!</v>
          </cell>
          <cell r="F31" t="e">
            <v>#VALUE!</v>
          </cell>
          <cell r="G31" t="e">
            <v>#VALUE!</v>
          </cell>
          <cell r="H31" t="e">
            <v>#VALUE!</v>
          </cell>
          <cell r="I31" t="e">
            <v>#VALUE!</v>
          </cell>
          <cell r="J31" t="e">
            <v>#VALUE!</v>
          </cell>
          <cell r="K31" t="e">
            <v>#VALUE!</v>
          </cell>
          <cell r="L31" t="e">
            <v>#VALUE!</v>
          </cell>
          <cell r="M31" t="e">
            <v>#VALUE!</v>
          </cell>
          <cell r="N31" t="e">
            <v>#VALUE!</v>
          </cell>
          <cell r="O31" t="e">
            <v>#VALUE!</v>
          </cell>
          <cell r="P31" t="e">
            <v>#VALUE!</v>
          </cell>
          <cell r="Q31">
            <v>4.1E-5</v>
          </cell>
          <cell r="R31">
            <v>4.1E-5</v>
          </cell>
          <cell r="S31">
            <v>4.1E-5</v>
          </cell>
          <cell r="T31">
            <v>4.1E-5</v>
          </cell>
          <cell r="U31">
            <v>4.1E-5</v>
          </cell>
          <cell r="V31">
            <v>4.1E-5</v>
          </cell>
          <cell r="W31">
            <v>4.1E-5</v>
          </cell>
          <cell r="X31">
            <v>4.1E-5</v>
          </cell>
          <cell r="Y31">
            <v>4.1E-5</v>
          </cell>
          <cell r="Z31">
            <v>4.1E-5</v>
          </cell>
          <cell r="AA31">
            <v>4.1E-5</v>
          </cell>
          <cell r="AB31">
            <v>4.1E-5</v>
          </cell>
          <cell r="AC31">
            <v>4.1E-5</v>
          </cell>
          <cell r="AD31">
            <v>4.1E-5</v>
          </cell>
          <cell r="AE31">
            <v>4.1E-5</v>
          </cell>
          <cell r="AF31">
            <v>4.1E-5</v>
          </cell>
          <cell r="AG31">
            <v>4.1E-5</v>
          </cell>
          <cell r="AH31">
            <v>4.1E-5</v>
          </cell>
          <cell r="AI31">
            <v>4.1E-5</v>
          </cell>
          <cell r="AJ31">
            <v>4.1E-5</v>
          </cell>
          <cell r="AK31">
            <v>4.1E-5</v>
          </cell>
          <cell r="AL31">
            <v>4.1E-5</v>
          </cell>
          <cell r="AM31">
            <v>4.1E-5</v>
          </cell>
          <cell r="AN31">
            <v>4.1E-5</v>
          </cell>
          <cell r="AO31">
            <v>4.1E-5</v>
          </cell>
          <cell r="AP31">
            <v>2.7099999999999997E-4</v>
          </cell>
          <cell r="AQ31">
            <v>2.7099999999999997E-4</v>
          </cell>
          <cell r="AR31">
            <v>2.7099999999999997E-4</v>
          </cell>
          <cell r="AS31">
            <v>2.7099999999999997E-4</v>
          </cell>
          <cell r="AT31">
            <v>2.7099999999999997E-4</v>
          </cell>
          <cell r="AU31">
            <v>3.8299999999999999E-4</v>
          </cell>
          <cell r="AV31">
            <v>3.8299999999999999E-4</v>
          </cell>
          <cell r="AW31">
            <v>3.8299999999999999E-4</v>
          </cell>
          <cell r="AX31">
            <v>3.8299999999999999E-4</v>
          </cell>
          <cell r="AY31">
            <v>3.8299999999999999E-4</v>
          </cell>
          <cell r="AZ31">
            <v>4.8299999999999998E-4</v>
          </cell>
          <cell r="BA31">
            <v>4.8299999999999998E-4</v>
          </cell>
          <cell r="BB31">
            <v>4.8299999999999998E-4</v>
          </cell>
          <cell r="BC31">
            <v>4.8299999999999998E-4</v>
          </cell>
          <cell r="BD31">
            <v>4.8299999999999998E-4</v>
          </cell>
          <cell r="BE31">
            <v>5.7499999999999999E-4</v>
          </cell>
          <cell r="BF31">
            <v>5.7499999999999999E-4</v>
          </cell>
          <cell r="BG31">
            <v>5.7499999999999999E-4</v>
          </cell>
          <cell r="BH31">
            <v>5.7499999999999999E-4</v>
          </cell>
          <cell r="BI31">
            <v>5.7499999999999999E-4</v>
          </cell>
          <cell r="BJ31">
            <v>6.5899999999999997E-4</v>
          </cell>
          <cell r="BK31">
            <v>6.5899999999999997E-4</v>
          </cell>
          <cell r="BL31">
            <v>6.5899999999999997E-4</v>
          </cell>
          <cell r="BM31">
            <v>6.5899999999999997E-4</v>
          </cell>
          <cell r="BN31">
            <v>6.5899999999999997E-4</v>
          </cell>
          <cell r="BO31">
            <v>6.96E-4</v>
          </cell>
          <cell r="BP31">
            <v>6.96E-4</v>
          </cell>
          <cell r="BQ31">
            <v>6.96E-4</v>
          </cell>
          <cell r="BR31">
            <v>6.96E-4</v>
          </cell>
          <cell r="BS31">
            <v>6.96E-4</v>
          </cell>
          <cell r="BT31">
            <v>6.8800000000000003E-4</v>
          </cell>
          <cell r="BU31">
            <v>6.8800000000000003E-4</v>
          </cell>
          <cell r="BV31">
            <v>6.8800000000000003E-4</v>
          </cell>
          <cell r="BW31">
            <v>6.8800000000000003E-4</v>
          </cell>
          <cell r="BX31">
            <v>6.8800000000000003E-4</v>
          </cell>
          <cell r="BY31">
            <v>6.4300000000000002E-4</v>
          </cell>
          <cell r="BZ31">
            <v>6.4300000000000002E-4</v>
          </cell>
          <cell r="CA31">
            <v>6.4300000000000002E-4</v>
          </cell>
          <cell r="CB31">
            <v>6.4300000000000002E-4</v>
          </cell>
          <cell r="CC31">
            <v>6.4300000000000002E-4</v>
          </cell>
          <cell r="CD31">
            <v>6.4300000000000002E-4</v>
          </cell>
          <cell r="CE31">
            <v>6.4300000000000002E-4</v>
          </cell>
          <cell r="CF31">
            <v>6.4300000000000002E-4</v>
          </cell>
          <cell r="CG31">
            <v>6.4300000000000002E-4</v>
          </cell>
          <cell r="CH31">
            <v>6.4300000000000002E-4</v>
          </cell>
          <cell r="CI31">
            <v>6.4300000000000002E-4</v>
          </cell>
          <cell r="CJ31">
            <v>6.4300000000000002E-4</v>
          </cell>
          <cell r="CK31">
            <v>6.4300000000000002E-4</v>
          </cell>
          <cell r="CL31">
            <v>6.4300000000000002E-4</v>
          </cell>
          <cell r="CM31">
            <v>6.4300000000000002E-4</v>
          </cell>
          <cell r="CN31">
            <v>6.4300000000000002E-4</v>
          </cell>
          <cell r="CO31">
            <v>6.4300000000000002E-4</v>
          </cell>
          <cell r="CP31">
            <v>6.4300000000000002E-4</v>
          </cell>
          <cell r="CQ31">
            <v>6.4300000000000002E-4</v>
          </cell>
          <cell r="CR31">
            <v>6.4300000000000002E-4</v>
          </cell>
          <cell r="CS31">
            <v>6.4300000000000002E-4</v>
          </cell>
          <cell r="CT31">
            <v>6.4300000000000002E-4</v>
          </cell>
          <cell r="CU31">
            <v>6.4300000000000002E-4</v>
          </cell>
          <cell r="CV31">
            <v>6.4300000000000002E-4</v>
          </cell>
          <cell r="CW31">
            <v>6.4300000000000002E-4</v>
          </cell>
        </row>
        <row r="32">
          <cell r="A32" t="str">
            <v>CANADA</v>
          </cell>
          <cell r="B32" t="e">
            <v>#VALUE!</v>
          </cell>
          <cell r="C32" t="e">
            <v>#VALUE!</v>
          </cell>
          <cell r="D32" t="e">
            <v>#VALUE!</v>
          </cell>
          <cell r="E32" t="e">
            <v>#VALUE!</v>
          </cell>
          <cell r="F32" t="e">
            <v>#VALUE!</v>
          </cell>
          <cell r="G32" t="e">
            <v>#VALUE!</v>
          </cell>
          <cell r="H32" t="e">
            <v>#VALUE!</v>
          </cell>
          <cell r="I32" t="e">
            <v>#VALUE!</v>
          </cell>
          <cell r="J32" t="e">
            <v>#VALUE!</v>
          </cell>
          <cell r="K32" t="e">
            <v>#VALUE!</v>
          </cell>
          <cell r="L32" t="e">
            <v>#VALUE!</v>
          </cell>
          <cell r="M32" t="e">
            <v>#VALUE!</v>
          </cell>
          <cell r="N32" t="e">
            <v>#VALUE!</v>
          </cell>
          <cell r="O32" t="e">
            <v>#VALUE!</v>
          </cell>
          <cell r="P32" t="e">
            <v>#VALUE!</v>
          </cell>
          <cell r="Q32">
            <v>6.9999999999999999E-6</v>
          </cell>
          <cell r="R32">
            <v>6.9999999999999999E-6</v>
          </cell>
          <cell r="S32">
            <v>6.9999999999999999E-6</v>
          </cell>
          <cell r="T32">
            <v>6.9999999999999999E-6</v>
          </cell>
          <cell r="U32">
            <v>6.9999999999999999E-6</v>
          </cell>
          <cell r="V32">
            <v>6.9999999999999999E-6</v>
          </cell>
          <cell r="W32">
            <v>6.9999999999999999E-6</v>
          </cell>
          <cell r="X32">
            <v>6.9999999999999999E-6</v>
          </cell>
          <cell r="Y32">
            <v>6.9999999999999999E-6</v>
          </cell>
          <cell r="Z32">
            <v>6.9999999999999999E-6</v>
          </cell>
          <cell r="AA32">
            <v>6.9999999999999999E-6</v>
          </cell>
          <cell r="AB32">
            <v>6.9999999999999999E-6</v>
          </cell>
          <cell r="AC32">
            <v>6.9999999999999999E-6</v>
          </cell>
          <cell r="AD32">
            <v>6.9999999999999999E-6</v>
          </cell>
          <cell r="AE32">
            <v>6.9999999999999999E-6</v>
          </cell>
          <cell r="AF32">
            <v>6.9999999999999999E-6</v>
          </cell>
          <cell r="AG32">
            <v>6.9999999999999999E-6</v>
          </cell>
          <cell r="AH32">
            <v>6.9999999999999999E-6</v>
          </cell>
          <cell r="AI32">
            <v>6.9999999999999999E-6</v>
          </cell>
          <cell r="AJ32">
            <v>6.9999999999999999E-6</v>
          </cell>
          <cell r="AK32">
            <v>6.9999999999999999E-6</v>
          </cell>
          <cell r="AL32">
            <v>6.9999999999999999E-6</v>
          </cell>
          <cell r="AM32">
            <v>6.9999999999999999E-6</v>
          </cell>
          <cell r="AN32">
            <v>6.9999999999999999E-6</v>
          </cell>
          <cell r="AO32">
            <v>6.9999999999999999E-6</v>
          </cell>
          <cell r="AP32">
            <v>2.4000000000000001E-5</v>
          </cell>
          <cell r="AQ32">
            <v>2.4000000000000001E-5</v>
          </cell>
          <cell r="AR32">
            <v>2.4000000000000001E-5</v>
          </cell>
          <cell r="AS32">
            <v>2.4000000000000001E-5</v>
          </cell>
          <cell r="AT32">
            <v>2.4000000000000001E-5</v>
          </cell>
          <cell r="AU32">
            <v>3.1999999999999999E-5</v>
          </cell>
          <cell r="AV32">
            <v>3.1999999999999999E-5</v>
          </cell>
          <cell r="AW32">
            <v>3.1999999999999999E-5</v>
          </cell>
          <cell r="AX32">
            <v>3.1999999999999999E-5</v>
          </cell>
          <cell r="AY32">
            <v>3.1999999999999999E-5</v>
          </cell>
          <cell r="AZ32">
            <v>4.0000000000000003E-5</v>
          </cell>
          <cell r="BA32">
            <v>4.0000000000000003E-5</v>
          </cell>
          <cell r="BB32">
            <v>4.0000000000000003E-5</v>
          </cell>
          <cell r="BC32">
            <v>4.0000000000000003E-5</v>
          </cell>
          <cell r="BD32">
            <v>4.0000000000000003E-5</v>
          </cell>
          <cell r="BE32">
            <v>4.6E-5</v>
          </cell>
          <cell r="BF32">
            <v>4.6E-5</v>
          </cell>
          <cell r="BG32">
            <v>4.6E-5</v>
          </cell>
          <cell r="BH32">
            <v>4.6E-5</v>
          </cell>
          <cell r="BI32">
            <v>4.6E-5</v>
          </cell>
          <cell r="BJ32">
            <v>5.0000000000000002E-5</v>
          </cell>
          <cell r="BK32">
            <v>5.0000000000000002E-5</v>
          </cell>
          <cell r="BL32">
            <v>5.0000000000000002E-5</v>
          </cell>
          <cell r="BM32">
            <v>5.0000000000000002E-5</v>
          </cell>
          <cell r="BN32">
            <v>5.0000000000000002E-5</v>
          </cell>
          <cell r="BO32">
            <v>5.3000000000000001E-5</v>
          </cell>
          <cell r="BP32">
            <v>5.3000000000000001E-5</v>
          </cell>
          <cell r="BQ32">
            <v>5.3000000000000001E-5</v>
          </cell>
          <cell r="BR32">
            <v>5.3000000000000001E-5</v>
          </cell>
          <cell r="BS32">
            <v>5.3000000000000001E-5</v>
          </cell>
          <cell r="BT32">
            <v>6.3E-5</v>
          </cell>
          <cell r="BU32">
            <v>6.3E-5</v>
          </cell>
          <cell r="BV32">
            <v>6.3E-5</v>
          </cell>
          <cell r="BW32">
            <v>6.3E-5</v>
          </cell>
          <cell r="BX32">
            <v>6.3E-5</v>
          </cell>
          <cell r="BY32">
            <v>1.06E-4</v>
          </cell>
          <cell r="BZ32">
            <v>1.06E-4</v>
          </cell>
          <cell r="CA32">
            <v>1.06E-4</v>
          </cell>
          <cell r="CB32">
            <v>1.06E-4</v>
          </cell>
          <cell r="CC32">
            <v>1.06E-4</v>
          </cell>
          <cell r="CD32">
            <v>1.06E-4</v>
          </cell>
          <cell r="CE32">
            <v>1.06E-4</v>
          </cell>
          <cell r="CF32">
            <v>1.06E-4</v>
          </cell>
          <cell r="CG32">
            <v>1.06E-4</v>
          </cell>
          <cell r="CH32">
            <v>1.06E-4</v>
          </cell>
          <cell r="CI32">
            <v>1.06E-4</v>
          </cell>
          <cell r="CJ32">
            <v>1.06E-4</v>
          </cell>
          <cell r="CK32">
            <v>1.06E-4</v>
          </cell>
          <cell r="CL32">
            <v>1.06E-4</v>
          </cell>
          <cell r="CM32">
            <v>1.06E-4</v>
          </cell>
          <cell r="CN32">
            <v>1.06E-4</v>
          </cell>
          <cell r="CO32">
            <v>1.06E-4</v>
          </cell>
          <cell r="CP32">
            <v>1.06E-4</v>
          </cell>
          <cell r="CQ32">
            <v>1.06E-4</v>
          </cell>
          <cell r="CR32">
            <v>1.06E-4</v>
          </cell>
          <cell r="CS32">
            <v>1.06E-4</v>
          </cell>
          <cell r="CT32">
            <v>1.06E-4</v>
          </cell>
          <cell r="CU32">
            <v>1.06E-4</v>
          </cell>
          <cell r="CV32">
            <v>1.06E-4</v>
          </cell>
          <cell r="CW32">
            <v>1.06E-4</v>
          </cell>
        </row>
        <row r="33">
          <cell r="A33" t="str">
            <v>CAPE VERDE</v>
          </cell>
          <cell r="B33" t="e">
            <v>#VALUE!</v>
          </cell>
          <cell r="C33" t="e">
            <v>#VALUE!</v>
          </cell>
          <cell r="D33" t="e">
            <v>#VALUE!</v>
          </cell>
          <cell r="E33" t="e">
            <v>#VALUE!</v>
          </cell>
          <cell r="F33" t="e">
            <v>#VALUE!</v>
          </cell>
          <cell r="G33" t="e">
            <v>#VALUE!</v>
          </cell>
          <cell r="H33" t="e">
            <v>#VALUE!</v>
          </cell>
          <cell r="I33" t="e">
            <v>#VALUE!</v>
          </cell>
          <cell r="J33" t="e">
            <v>#VALUE!</v>
          </cell>
          <cell r="K33" t="e">
            <v>#VALUE!</v>
          </cell>
          <cell r="L33" t="e">
            <v>#VALUE!</v>
          </cell>
          <cell r="M33" t="e">
            <v>#VALUE!</v>
          </cell>
          <cell r="N33" t="e">
            <v>#VALUE!</v>
          </cell>
          <cell r="O33" t="e">
            <v>#VALUE!</v>
          </cell>
          <cell r="P33" t="e">
            <v>#VALUE!</v>
          </cell>
          <cell r="Q33">
            <v>1.8E-5</v>
          </cell>
          <cell r="R33">
            <v>1.8E-5</v>
          </cell>
          <cell r="S33">
            <v>1.8E-5</v>
          </cell>
          <cell r="T33">
            <v>1.8E-5</v>
          </cell>
          <cell r="U33">
            <v>1.8E-5</v>
          </cell>
          <cell r="V33">
            <v>1.8E-5</v>
          </cell>
          <cell r="W33">
            <v>1.8E-5</v>
          </cell>
          <cell r="X33">
            <v>1.8E-5</v>
          </cell>
          <cell r="Y33">
            <v>1.8E-5</v>
          </cell>
          <cell r="Z33">
            <v>1.8E-5</v>
          </cell>
          <cell r="AA33">
            <v>1.8E-5</v>
          </cell>
          <cell r="AB33">
            <v>1.8E-5</v>
          </cell>
          <cell r="AC33">
            <v>1.8E-5</v>
          </cell>
          <cell r="AD33">
            <v>1.8E-5</v>
          </cell>
          <cell r="AE33">
            <v>1.8E-5</v>
          </cell>
          <cell r="AF33">
            <v>1.8E-5</v>
          </cell>
          <cell r="AG33">
            <v>1.8E-5</v>
          </cell>
          <cell r="AH33">
            <v>1.8E-5</v>
          </cell>
          <cell r="AI33">
            <v>1.8E-5</v>
          </cell>
          <cell r="AJ33">
            <v>1.8E-5</v>
          </cell>
          <cell r="AK33">
            <v>1.8E-5</v>
          </cell>
          <cell r="AL33">
            <v>1.8E-5</v>
          </cell>
          <cell r="AM33">
            <v>1.8E-5</v>
          </cell>
          <cell r="AN33">
            <v>1.8E-5</v>
          </cell>
          <cell r="AO33">
            <v>1.8E-5</v>
          </cell>
          <cell r="AP33">
            <v>1.5699999999999999E-4</v>
          </cell>
          <cell r="AQ33">
            <v>1.5699999999999999E-4</v>
          </cell>
          <cell r="AR33">
            <v>1.5699999999999999E-4</v>
          </cell>
          <cell r="AS33">
            <v>1.5699999999999999E-4</v>
          </cell>
          <cell r="AT33">
            <v>1.5699999999999999E-4</v>
          </cell>
          <cell r="AU33">
            <v>2.2499999999999999E-4</v>
          </cell>
          <cell r="AV33">
            <v>2.2499999999999999E-4</v>
          </cell>
          <cell r="AW33">
            <v>2.2499999999999999E-4</v>
          </cell>
          <cell r="AX33">
            <v>2.2499999999999999E-4</v>
          </cell>
          <cell r="AY33">
            <v>2.2499999999999999E-4</v>
          </cell>
          <cell r="AZ33">
            <v>2.6899999999999998E-4</v>
          </cell>
          <cell r="BA33">
            <v>2.6899999999999998E-4</v>
          </cell>
          <cell r="BB33">
            <v>2.6899999999999998E-4</v>
          </cell>
          <cell r="BC33">
            <v>2.6899999999999998E-4</v>
          </cell>
          <cell r="BD33">
            <v>2.6899999999999998E-4</v>
          </cell>
          <cell r="BE33">
            <v>3.4000000000000002E-4</v>
          </cell>
          <cell r="BF33">
            <v>3.4000000000000002E-4</v>
          </cell>
          <cell r="BG33">
            <v>3.4000000000000002E-4</v>
          </cell>
          <cell r="BH33">
            <v>3.4000000000000002E-4</v>
          </cell>
          <cell r="BI33">
            <v>3.4000000000000002E-4</v>
          </cell>
          <cell r="BJ33">
            <v>4.2000000000000002E-4</v>
          </cell>
          <cell r="BK33">
            <v>4.2000000000000002E-4</v>
          </cell>
          <cell r="BL33">
            <v>4.2000000000000002E-4</v>
          </cell>
          <cell r="BM33">
            <v>4.2000000000000002E-4</v>
          </cell>
          <cell r="BN33">
            <v>4.2000000000000002E-4</v>
          </cell>
          <cell r="BO33">
            <v>5.71E-4</v>
          </cell>
          <cell r="BP33">
            <v>5.71E-4</v>
          </cell>
          <cell r="BQ33">
            <v>5.71E-4</v>
          </cell>
          <cell r="BR33">
            <v>5.71E-4</v>
          </cell>
          <cell r="BS33">
            <v>5.71E-4</v>
          </cell>
          <cell r="BT33">
            <v>6.0400000000000004E-4</v>
          </cell>
          <cell r="BU33">
            <v>6.0400000000000004E-4</v>
          </cell>
          <cell r="BV33">
            <v>6.0400000000000004E-4</v>
          </cell>
          <cell r="BW33">
            <v>6.0400000000000004E-4</v>
          </cell>
          <cell r="BX33">
            <v>6.0400000000000004E-4</v>
          </cell>
          <cell r="BY33">
            <v>1.4580000000000001E-3</v>
          </cell>
          <cell r="BZ33">
            <v>1.4580000000000001E-3</v>
          </cell>
          <cell r="CA33">
            <v>1.4580000000000001E-3</v>
          </cell>
          <cell r="CB33">
            <v>1.4580000000000001E-3</v>
          </cell>
          <cell r="CC33">
            <v>1.4580000000000001E-3</v>
          </cell>
          <cell r="CD33">
            <v>1.4580000000000001E-3</v>
          </cell>
          <cell r="CE33">
            <v>1.4580000000000001E-3</v>
          </cell>
          <cell r="CF33">
            <v>1.4580000000000001E-3</v>
          </cell>
          <cell r="CG33">
            <v>1.4580000000000001E-3</v>
          </cell>
          <cell r="CH33">
            <v>1.4580000000000001E-3</v>
          </cell>
          <cell r="CI33">
            <v>1.4580000000000001E-3</v>
          </cell>
          <cell r="CJ33">
            <v>1.4580000000000001E-3</v>
          </cell>
          <cell r="CK33">
            <v>1.4580000000000001E-3</v>
          </cell>
          <cell r="CL33">
            <v>1.4580000000000001E-3</v>
          </cell>
          <cell r="CM33">
            <v>1.4580000000000001E-3</v>
          </cell>
          <cell r="CN33">
            <v>1.4580000000000001E-3</v>
          </cell>
          <cell r="CO33">
            <v>1.4580000000000001E-3</v>
          </cell>
          <cell r="CP33">
            <v>1.4580000000000001E-3</v>
          </cell>
          <cell r="CQ33">
            <v>1.4580000000000001E-3</v>
          </cell>
          <cell r="CR33">
            <v>1.4580000000000001E-3</v>
          </cell>
          <cell r="CS33">
            <v>1.4580000000000001E-3</v>
          </cell>
          <cell r="CT33">
            <v>1.4580000000000001E-3</v>
          </cell>
          <cell r="CU33">
            <v>1.4580000000000001E-3</v>
          </cell>
          <cell r="CV33">
            <v>1.4580000000000001E-3</v>
          </cell>
          <cell r="CW33">
            <v>1.4580000000000001E-3</v>
          </cell>
        </row>
        <row r="34">
          <cell r="A34" t="str">
            <v>CENTRAL AFRICAN REPUBLIC</v>
          </cell>
          <cell r="B34" t="e">
            <v>#VALUE!</v>
          </cell>
          <cell r="C34" t="e">
            <v>#VALUE!</v>
          </cell>
          <cell r="D34" t="e">
            <v>#VALUE!</v>
          </cell>
          <cell r="E34" t="e">
            <v>#VALUE!</v>
          </cell>
          <cell r="F34" t="e">
            <v>#VALUE!</v>
          </cell>
          <cell r="G34" t="e">
            <v>#VALUE!</v>
          </cell>
          <cell r="H34" t="e">
            <v>#VALUE!</v>
          </cell>
          <cell r="I34" t="e">
            <v>#VALUE!</v>
          </cell>
          <cell r="J34" t="e">
            <v>#VALUE!</v>
          </cell>
          <cell r="K34" t="e">
            <v>#VALUE!</v>
          </cell>
          <cell r="L34" t="e">
            <v>#VALUE!</v>
          </cell>
          <cell r="M34" t="e">
            <v>#VALUE!</v>
          </cell>
          <cell r="N34" t="e">
            <v>#VALUE!</v>
          </cell>
          <cell r="O34" t="e">
            <v>#VALUE!</v>
          </cell>
          <cell r="P34" t="e">
            <v>#VALUE!</v>
          </cell>
          <cell r="Q34">
            <v>1.8E-5</v>
          </cell>
          <cell r="R34">
            <v>1.8E-5</v>
          </cell>
          <cell r="S34">
            <v>1.8E-5</v>
          </cell>
          <cell r="T34">
            <v>1.8E-5</v>
          </cell>
          <cell r="U34">
            <v>1.8E-5</v>
          </cell>
          <cell r="V34">
            <v>1.8E-5</v>
          </cell>
          <cell r="W34">
            <v>1.8E-5</v>
          </cell>
          <cell r="X34">
            <v>1.8E-5</v>
          </cell>
          <cell r="Y34">
            <v>1.8E-5</v>
          </cell>
          <cell r="Z34">
            <v>1.8E-5</v>
          </cell>
          <cell r="AA34">
            <v>1.8E-5</v>
          </cell>
          <cell r="AB34">
            <v>1.8E-5</v>
          </cell>
          <cell r="AC34">
            <v>1.8E-5</v>
          </cell>
          <cell r="AD34">
            <v>1.8E-5</v>
          </cell>
          <cell r="AE34">
            <v>1.8E-5</v>
          </cell>
          <cell r="AF34">
            <v>1.8E-5</v>
          </cell>
          <cell r="AG34">
            <v>1.8E-5</v>
          </cell>
          <cell r="AH34">
            <v>1.8E-5</v>
          </cell>
          <cell r="AI34">
            <v>1.8E-5</v>
          </cell>
          <cell r="AJ34">
            <v>1.8E-5</v>
          </cell>
          <cell r="AK34">
            <v>1.8E-5</v>
          </cell>
          <cell r="AL34">
            <v>1.8E-5</v>
          </cell>
          <cell r="AM34">
            <v>1.8E-5</v>
          </cell>
          <cell r="AN34">
            <v>1.8E-5</v>
          </cell>
          <cell r="AO34">
            <v>1.8E-5</v>
          </cell>
          <cell r="AP34">
            <v>1.64E-4</v>
          </cell>
          <cell r="AQ34">
            <v>1.64E-4</v>
          </cell>
          <cell r="AR34">
            <v>1.64E-4</v>
          </cell>
          <cell r="AS34">
            <v>1.64E-4</v>
          </cell>
          <cell r="AT34">
            <v>1.64E-4</v>
          </cell>
          <cell r="AU34">
            <v>2.5599999999999999E-4</v>
          </cell>
          <cell r="AV34">
            <v>2.5599999999999999E-4</v>
          </cell>
          <cell r="AW34">
            <v>2.5599999999999999E-4</v>
          </cell>
          <cell r="AX34">
            <v>2.5599999999999999E-4</v>
          </cell>
          <cell r="AY34">
            <v>2.5599999999999999E-4</v>
          </cell>
          <cell r="AZ34">
            <v>3.9599999999999998E-4</v>
          </cell>
          <cell r="BA34">
            <v>3.9599999999999998E-4</v>
          </cell>
          <cell r="BB34">
            <v>3.9599999999999998E-4</v>
          </cell>
          <cell r="BC34">
            <v>3.9599999999999998E-4</v>
          </cell>
          <cell r="BD34">
            <v>3.9599999999999998E-4</v>
          </cell>
          <cell r="BE34">
            <v>5.53E-4</v>
          </cell>
          <cell r="BF34">
            <v>5.53E-4</v>
          </cell>
          <cell r="BG34">
            <v>5.53E-4</v>
          </cell>
          <cell r="BH34">
            <v>5.53E-4</v>
          </cell>
          <cell r="BI34">
            <v>5.53E-4</v>
          </cell>
          <cell r="BJ34">
            <v>7.0299999999999996E-4</v>
          </cell>
          <cell r="BK34">
            <v>7.0299999999999996E-4</v>
          </cell>
          <cell r="BL34">
            <v>7.0299999999999996E-4</v>
          </cell>
          <cell r="BM34">
            <v>7.0299999999999996E-4</v>
          </cell>
          <cell r="BN34">
            <v>7.0299999999999996E-4</v>
          </cell>
          <cell r="BO34">
            <v>7.8399999999999997E-4</v>
          </cell>
          <cell r="BP34">
            <v>7.8399999999999997E-4</v>
          </cell>
          <cell r="BQ34">
            <v>7.8399999999999997E-4</v>
          </cell>
          <cell r="BR34">
            <v>7.8399999999999997E-4</v>
          </cell>
          <cell r="BS34">
            <v>7.8399999999999997E-4</v>
          </cell>
          <cell r="BT34">
            <v>7.5299999999999998E-4</v>
          </cell>
          <cell r="BU34">
            <v>7.5299999999999998E-4</v>
          </cell>
          <cell r="BV34">
            <v>7.5299999999999998E-4</v>
          </cell>
          <cell r="BW34">
            <v>7.5299999999999998E-4</v>
          </cell>
          <cell r="BX34">
            <v>7.5299999999999998E-4</v>
          </cell>
          <cell r="BY34">
            <v>6.3599999999999996E-4</v>
          </cell>
          <cell r="BZ34">
            <v>6.3599999999999996E-4</v>
          </cell>
          <cell r="CA34">
            <v>6.3599999999999996E-4</v>
          </cell>
          <cell r="CB34">
            <v>6.3599999999999996E-4</v>
          </cell>
          <cell r="CC34">
            <v>6.3599999999999996E-4</v>
          </cell>
          <cell r="CD34">
            <v>6.3599999999999996E-4</v>
          </cell>
          <cell r="CE34">
            <v>6.3599999999999996E-4</v>
          </cell>
          <cell r="CF34">
            <v>6.3599999999999996E-4</v>
          </cell>
          <cell r="CG34">
            <v>6.3599999999999996E-4</v>
          </cell>
          <cell r="CH34">
            <v>6.3599999999999996E-4</v>
          </cell>
          <cell r="CI34">
            <v>6.3599999999999996E-4</v>
          </cell>
          <cell r="CJ34">
            <v>6.3599999999999996E-4</v>
          </cell>
          <cell r="CK34">
            <v>6.3599999999999996E-4</v>
          </cell>
          <cell r="CL34">
            <v>6.3599999999999996E-4</v>
          </cell>
          <cell r="CM34">
            <v>6.3599999999999996E-4</v>
          </cell>
          <cell r="CN34">
            <v>6.3599999999999996E-4</v>
          </cell>
          <cell r="CO34">
            <v>6.3599999999999996E-4</v>
          </cell>
          <cell r="CP34">
            <v>6.3599999999999996E-4</v>
          </cell>
          <cell r="CQ34">
            <v>6.3599999999999996E-4</v>
          </cell>
          <cell r="CR34">
            <v>6.3599999999999996E-4</v>
          </cell>
          <cell r="CS34">
            <v>6.3599999999999996E-4</v>
          </cell>
          <cell r="CT34">
            <v>6.3599999999999996E-4</v>
          </cell>
          <cell r="CU34">
            <v>6.3599999999999996E-4</v>
          </cell>
          <cell r="CV34">
            <v>6.3599999999999996E-4</v>
          </cell>
          <cell r="CW34">
            <v>6.3599999999999996E-4</v>
          </cell>
        </row>
        <row r="35">
          <cell r="A35" t="str">
            <v>CHAD</v>
          </cell>
          <cell r="B35" t="e">
            <v>#VALUE!</v>
          </cell>
          <cell r="C35" t="e">
            <v>#VALUE!</v>
          </cell>
          <cell r="D35" t="e">
            <v>#VALUE!</v>
          </cell>
          <cell r="E35" t="e">
            <v>#VALUE!</v>
          </cell>
          <cell r="F35" t="e">
            <v>#VALUE!</v>
          </cell>
          <cell r="G35" t="e">
            <v>#VALUE!</v>
          </cell>
          <cell r="H35" t="e">
            <v>#VALUE!</v>
          </cell>
          <cell r="I35" t="e">
            <v>#VALUE!</v>
          </cell>
          <cell r="J35" t="e">
            <v>#VALUE!</v>
          </cell>
          <cell r="K35" t="e">
            <v>#VALUE!</v>
          </cell>
          <cell r="L35" t="e">
            <v>#VALUE!</v>
          </cell>
          <cell r="M35" t="e">
            <v>#VALUE!</v>
          </cell>
          <cell r="N35" t="e">
            <v>#VALUE!</v>
          </cell>
          <cell r="O35" t="e">
            <v>#VALUE!</v>
          </cell>
          <cell r="P35" t="e">
            <v>#VALUE!</v>
          </cell>
          <cell r="Q35">
            <v>2.3E-5</v>
          </cell>
          <cell r="R35">
            <v>2.3E-5</v>
          </cell>
          <cell r="S35">
            <v>2.3E-5</v>
          </cell>
          <cell r="T35">
            <v>2.3E-5</v>
          </cell>
          <cell r="U35">
            <v>2.3E-5</v>
          </cell>
          <cell r="V35">
            <v>2.3E-5</v>
          </cell>
          <cell r="W35">
            <v>2.3E-5</v>
          </cell>
          <cell r="X35">
            <v>2.3E-5</v>
          </cell>
          <cell r="Y35">
            <v>2.3E-5</v>
          </cell>
          <cell r="Z35">
            <v>2.3E-5</v>
          </cell>
          <cell r="AA35">
            <v>2.3E-5</v>
          </cell>
          <cell r="AB35">
            <v>2.3E-5</v>
          </cell>
          <cell r="AC35">
            <v>2.3E-5</v>
          </cell>
          <cell r="AD35">
            <v>2.3E-5</v>
          </cell>
          <cell r="AE35">
            <v>2.3E-5</v>
          </cell>
          <cell r="AF35">
            <v>2.3E-5</v>
          </cell>
          <cell r="AG35">
            <v>2.3E-5</v>
          </cell>
          <cell r="AH35">
            <v>2.3E-5</v>
          </cell>
          <cell r="AI35">
            <v>2.3E-5</v>
          </cell>
          <cell r="AJ35">
            <v>2.3E-5</v>
          </cell>
          <cell r="AK35">
            <v>2.3E-5</v>
          </cell>
          <cell r="AL35">
            <v>2.3E-5</v>
          </cell>
          <cell r="AM35">
            <v>2.3E-5</v>
          </cell>
          <cell r="AN35">
            <v>2.3E-5</v>
          </cell>
          <cell r="AO35">
            <v>2.3E-5</v>
          </cell>
          <cell r="AP35">
            <v>1.74E-4</v>
          </cell>
          <cell r="AQ35">
            <v>1.74E-4</v>
          </cell>
          <cell r="AR35">
            <v>1.74E-4</v>
          </cell>
          <cell r="AS35">
            <v>1.74E-4</v>
          </cell>
          <cell r="AT35">
            <v>1.74E-4</v>
          </cell>
          <cell r="AU35">
            <v>2.6400000000000002E-4</v>
          </cell>
          <cell r="AV35">
            <v>2.6400000000000002E-4</v>
          </cell>
          <cell r="AW35">
            <v>2.6400000000000002E-4</v>
          </cell>
          <cell r="AX35">
            <v>2.6400000000000002E-4</v>
          </cell>
          <cell r="AY35">
            <v>2.6400000000000002E-4</v>
          </cell>
          <cell r="AZ35">
            <v>3.6200000000000002E-4</v>
          </cell>
          <cell r="BA35">
            <v>3.6200000000000002E-4</v>
          </cell>
          <cell r="BB35">
            <v>3.6200000000000002E-4</v>
          </cell>
          <cell r="BC35">
            <v>3.6200000000000002E-4</v>
          </cell>
          <cell r="BD35">
            <v>3.6200000000000002E-4</v>
          </cell>
          <cell r="BE35">
            <v>4.7399999999999997E-4</v>
          </cell>
          <cell r="BF35">
            <v>4.7399999999999997E-4</v>
          </cell>
          <cell r="BG35">
            <v>4.7399999999999997E-4</v>
          </cell>
          <cell r="BH35">
            <v>4.7399999999999997E-4</v>
          </cell>
          <cell r="BI35">
            <v>4.7399999999999997E-4</v>
          </cell>
          <cell r="BJ35">
            <v>5.9000000000000003E-4</v>
          </cell>
          <cell r="BK35">
            <v>5.9000000000000003E-4</v>
          </cell>
          <cell r="BL35">
            <v>5.9000000000000003E-4</v>
          </cell>
          <cell r="BM35">
            <v>5.9000000000000003E-4</v>
          </cell>
          <cell r="BN35">
            <v>5.9000000000000003E-4</v>
          </cell>
          <cell r="BO35">
            <v>6.8999999999999997E-4</v>
          </cell>
          <cell r="BP35">
            <v>6.8999999999999997E-4</v>
          </cell>
          <cell r="BQ35">
            <v>6.8999999999999997E-4</v>
          </cell>
          <cell r="BR35">
            <v>6.8999999999999997E-4</v>
          </cell>
          <cell r="BS35">
            <v>6.8999999999999997E-4</v>
          </cell>
          <cell r="BT35">
            <v>7.4799999999999997E-4</v>
          </cell>
          <cell r="BU35">
            <v>7.4799999999999997E-4</v>
          </cell>
          <cell r="BV35">
            <v>7.4799999999999997E-4</v>
          </cell>
          <cell r="BW35">
            <v>7.4799999999999997E-4</v>
          </cell>
          <cell r="BX35">
            <v>7.4799999999999997E-4</v>
          </cell>
          <cell r="BY35">
            <v>7.3899999999999997E-4</v>
          </cell>
          <cell r="BZ35">
            <v>7.3899999999999997E-4</v>
          </cell>
          <cell r="CA35">
            <v>7.3899999999999997E-4</v>
          </cell>
          <cell r="CB35">
            <v>7.3899999999999997E-4</v>
          </cell>
          <cell r="CC35">
            <v>7.3899999999999997E-4</v>
          </cell>
          <cell r="CD35">
            <v>7.3899999999999997E-4</v>
          </cell>
          <cell r="CE35">
            <v>7.3899999999999997E-4</v>
          </cell>
          <cell r="CF35">
            <v>7.3899999999999997E-4</v>
          </cell>
          <cell r="CG35">
            <v>7.3899999999999997E-4</v>
          </cell>
          <cell r="CH35">
            <v>7.3899999999999997E-4</v>
          </cell>
          <cell r="CI35">
            <v>7.3899999999999997E-4</v>
          </cell>
          <cell r="CJ35">
            <v>7.3899999999999997E-4</v>
          </cell>
          <cell r="CK35">
            <v>7.3899999999999997E-4</v>
          </cell>
          <cell r="CL35">
            <v>7.3899999999999997E-4</v>
          </cell>
          <cell r="CM35">
            <v>7.3899999999999997E-4</v>
          </cell>
          <cell r="CN35">
            <v>7.3899999999999997E-4</v>
          </cell>
          <cell r="CO35">
            <v>7.3899999999999997E-4</v>
          </cell>
          <cell r="CP35">
            <v>7.3899999999999997E-4</v>
          </cell>
          <cell r="CQ35">
            <v>7.3899999999999997E-4</v>
          </cell>
          <cell r="CR35">
            <v>7.3899999999999997E-4</v>
          </cell>
          <cell r="CS35">
            <v>7.3899999999999997E-4</v>
          </cell>
          <cell r="CT35">
            <v>7.3899999999999997E-4</v>
          </cell>
          <cell r="CU35">
            <v>7.3899999999999997E-4</v>
          </cell>
          <cell r="CV35">
            <v>7.3899999999999997E-4</v>
          </cell>
          <cell r="CW35">
            <v>7.3899999999999997E-4</v>
          </cell>
        </row>
        <row r="36">
          <cell r="A36" t="str">
            <v>CHILE</v>
          </cell>
          <cell r="B36" t="e">
            <v>#VALUE!</v>
          </cell>
          <cell r="C36" t="e">
            <v>#VALUE!</v>
          </cell>
          <cell r="D36" t="e">
            <v>#VALUE!</v>
          </cell>
          <cell r="E36" t="e">
            <v>#VALUE!</v>
          </cell>
          <cell r="F36" t="e">
            <v>#VALUE!</v>
          </cell>
          <cell r="G36" t="e">
            <v>#VALUE!</v>
          </cell>
          <cell r="H36" t="e">
            <v>#VALUE!</v>
          </cell>
          <cell r="I36" t="e">
            <v>#VALUE!</v>
          </cell>
          <cell r="J36" t="e">
            <v>#VALUE!</v>
          </cell>
          <cell r="K36" t="e">
            <v>#VALUE!</v>
          </cell>
          <cell r="L36" t="e">
            <v>#VALUE!</v>
          </cell>
          <cell r="M36" t="e">
            <v>#VALUE!</v>
          </cell>
          <cell r="N36" t="e">
            <v>#VALUE!</v>
          </cell>
          <cell r="O36" t="e">
            <v>#VALUE!</v>
          </cell>
          <cell r="P36" t="e">
            <v>#VALUE!</v>
          </cell>
          <cell r="Q36">
            <v>1.8E-5</v>
          </cell>
          <cell r="R36">
            <v>1.8E-5</v>
          </cell>
          <cell r="S36">
            <v>1.8E-5</v>
          </cell>
          <cell r="T36">
            <v>1.8E-5</v>
          </cell>
          <cell r="U36">
            <v>1.8E-5</v>
          </cell>
          <cell r="V36">
            <v>1.8E-5</v>
          </cell>
          <cell r="W36">
            <v>1.8E-5</v>
          </cell>
          <cell r="X36">
            <v>1.8E-5</v>
          </cell>
          <cell r="Y36">
            <v>1.8E-5</v>
          </cell>
          <cell r="Z36">
            <v>1.8E-5</v>
          </cell>
          <cell r="AA36">
            <v>1.8E-5</v>
          </cell>
          <cell r="AB36">
            <v>1.8E-5</v>
          </cell>
          <cell r="AC36">
            <v>1.8E-5</v>
          </cell>
          <cell r="AD36">
            <v>1.8E-5</v>
          </cell>
          <cell r="AE36">
            <v>1.8E-5</v>
          </cell>
          <cell r="AF36">
            <v>1.8E-5</v>
          </cell>
          <cell r="AG36">
            <v>1.8E-5</v>
          </cell>
          <cell r="AH36">
            <v>1.8E-5</v>
          </cell>
          <cell r="AI36">
            <v>1.8E-5</v>
          </cell>
          <cell r="AJ36">
            <v>1.8E-5</v>
          </cell>
          <cell r="AK36">
            <v>1.8E-5</v>
          </cell>
          <cell r="AL36">
            <v>1.8E-5</v>
          </cell>
          <cell r="AM36">
            <v>1.8E-5</v>
          </cell>
          <cell r="AN36">
            <v>1.8E-5</v>
          </cell>
          <cell r="AO36">
            <v>1.8E-5</v>
          </cell>
          <cell r="AP36">
            <v>7.2999999999999999E-5</v>
          </cell>
          <cell r="AQ36">
            <v>7.2999999999999999E-5</v>
          </cell>
          <cell r="AR36">
            <v>7.2999999999999999E-5</v>
          </cell>
          <cell r="AS36">
            <v>7.2999999999999999E-5</v>
          </cell>
          <cell r="AT36">
            <v>7.2999999999999999E-5</v>
          </cell>
          <cell r="AU36">
            <v>9.8999999999999994E-5</v>
          </cell>
          <cell r="AV36">
            <v>9.8999999999999994E-5</v>
          </cell>
          <cell r="AW36">
            <v>9.8999999999999994E-5</v>
          </cell>
          <cell r="AX36">
            <v>9.8999999999999994E-5</v>
          </cell>
          <cell r="AY36">
            <v>9.8999999999999994E-5</v>
          </cell>
          <cell r="AZ36">
            <v>1.27E-4</v>
          </cell>
          <cell r="BA36">
            <v>1.27E-4</v>
          </cell>
          <cell r="BB36">
            <v>1.27E-4</v>
          </cell>
          <cell r="BC36">
            <v>1.27E-4</v>
          </cell>
          <cell r="BD36">
            <v>1.27E-4</v>
          </cell>
          <cell r="BE36">
            <v>1.5899999999999999E-4</v>
          </cell>
          <cell r="BF36">
            <v>1.5899999999999999E-4</v>
          </cell>
          <cell r="BG36">
            <v>1.5899999999999999E-4</v>
          </cell>
          <cell r="BH36">
            <v>1.5899999999999999E-4</v>
          </cell>
          <cell r="BI36">
            <v>1.5899999999999999E-4</v>
          </cell>
          <cell r="BJ36">
            <v>1.8599999999999999E-4</v>
          </cell>
          <cell r="BK36">
            <v>1.8599999999999999E-4</v>
          </cell>
          <cell r="BL36">
            <v>1.8599999999999999E-4</v>
          </cell>
          <cell r="BM36">
            <v>1.8599999999999999E-4</v>
          </cell>
          <cell r="BN36">
            <v>1.8599999999999999E-4</v>
          </cell>
          <cell r="BO36">
            <v>2.4699999999999999E-4</v>
          </cell>
          <cell r="BP36">
            <v>2.4699999999999999E-4</v>
          </cell>
          <cell r="BQ36">
            <v>2.4699999999999999E-4</v>
          </cell>
          <cell r="BR36">
            <v>2.4699999999999999E-4</v>
          </cell>
          <cell r="BS36">
            <v>2.4699999999999999E-4</v>
          </cell>
          <cell r="BT36">
            <v>3.3599999999999998E-4</v>
          </cell>
          <cell r="BU36">
            <v>3.3599999999999998E-4</v>
          </cell>
          <cell r="BV36">
            <v>3.3599999999999998E-4</v>
          </cell>
          <cell r="BW36">
            <v>3.3599999999999998E-4</v>
          </cell>
          <cell r="BX36">
            <v>3.3599999999999998E-4</v>
          </cell>
          <cell r="BY36">
            <v>4.5199999999999998E-4</v>
          </cell>
          <cell r="BZ36">
            <v>4.5199999999999998E-4</v>
          </cell>
          <cell r="CA36">
            <v>4.5199999999999998E-4</v>
          </cell>
          <cell r="CB36">
            <v>4.5199999999999998E-4</v>
          </cell>
          <cell r="CC36">
            <v>4.5199999999999998E-4</v>
          </cell>
          <cell r="CD36">
            <v>4.5199999999999998E-4</v>
          </cell>
          <cell r="CE36">
            <v>4.5199999999999998E-4</v>
          </cell>
          <cell r="CF36">
            <v>4.5199999999999998E-4</v>
          </cell>
          <cell r="CG36">
            <v>4.5199999999999998E-4</v>
          </cell>
          <cell r="CH36">
            <v>4.5199999999999998E-4</v>
          </cell>
          <cell r="CI36">
            <v>4.5199999999999998E-4</v>
          </cell>
          <cell r="CJ36">
            <v>4.5199999999999998E-4</v>
          </cell>
          <cell r="CK36">
            <v>4.5199999999999998E-4</v>
          </cell>
          <cell r="CL36">
            <v>4.5199999999999998E-4</v>
          </cell>
          <cell r="CM36">
            <v>4.5199999999999998E-4</v>
          </cell>
          <cell r="CN36">
            <v>4.5199999999999998E-4</v>
          </cell>
          <cell r="CO36">
            <v>4.5199999999999998E-4</v>
          </cell>
          <cell r="CP36">
            <v>4.5199999999999998E-4</v>
          </cell>
          <cell r="CQ36">
            <v>4.5199999999999998E-4</v>
          </cell>
          <cell r="CR36">
            <v>4.5199999999999998E-4</v>
          </cell>
          <cell r="CS36">
            <v>4.5199999999999998E-4</v>
          </cell>
          <cell r="CT36">
            <v>4.5199999999999998E-4</v>
          </cell>
          <cell r="CU36">
            <v>4.5199999999999998E-4</v>
          </cell>
          <cell r="CV36">
            <v>4.5199999999999998E-4</v>
          </cell>
          <cell r="CW36">
            <v>4.5199999999999998E-4</v>
          </cell>
        </row>
        <row r="37">
          <cell r="A37" t="str">
            <v>CHINA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1.2E-5</v>
          </cell>
          <cell r="R37">
            <v>1.2E-5</v>
          </cell>
          <cell r="S37">
            <v>1.2E-5</v>
          </cell>
          <cell r="T37">
            <v>1.2E-5</v>
          </cell>
          <cell r="U37">
            <v>1.2E-5</v>
          </cell>
          <cell r="V37">
            <v>1.2E-5</v>
          </cell>
          <cell r="W37">
            <v>1.2E-5</v>
          </cell>
          <cell r="X37">
            <v>1.2E-5</v>
          </cell>
          <cell r="Y37">
            <v>1.2E-5</v>
          </cell>
          <cell r="Z37">
            <v>1.2E-5</v>
          </cell>
          <cell r="AA37">
            <v>1.2E-5</v>
          </cell>
          <cell r="AB37">
            <v>1.2E-5</v>
          </cell>
          <cell r="AC37">
            <v>1.2E-5</v>
          </cell>
          <cell r="AD37">
            <v>1.2E-5</v>
          </cell>
          <cell r="AE37">
            <v>1.2E-5</v>
          </cell>
          <cell r="AF37">
            <v>1.2E-5</v>
          </cell>
          <cell r="AG37">
            <v>1.2E-5</v>
          </cell>
          <cell r="AH37">
            <v>1.2E-5</v>
          </cell>
          <cell r="AI37">
            <v>1.2E-5</v>
          </cell>
          <cell r="AJ37">
            <v>1.2E-5</v>
          </cell>
          <cell r="AK37">
            <v>1.2E-5</v>
          </cell>
          <cell r="AL37">
            <v>1.2E-5</v>
          </cell>
          <cell r="AM37">
            <v>1.2E-5</v>
          </cell>
          <cell r="AN37">
            <v>1.2E-5</v>
          </cell>
          <cell r="AO37">
            <v>1.2E-5</v>
          </cell>
          <cell r="AP37">
            <v>4.8000000000000001E-5</v>
          </cell>
          <cell r="AQ37">
            <v>4.8000000000000001E-5</v>
          </cell>
          <cell r="AR37">
            <v>4.8000000000000001E-5</v>
          </cell>
          <cell r="AS37">
            <v>4.8000000000000001E-5</v>
          </cell>
          <cell r="AT37">
            <v>4.8000000000000001E-5</v>
          </cell>
          <cell r="AU37">
            <v>6.3999999999999997E-5</v>
          </cell>
          <cell r="AV37">
            <v>6.3999999999999997E-5</v>
          </cell>
          <cell r="AW37">
            <v>6.3999999999999997E-5</v>
          </cell>
          <cell r="AX37">
            <v>6.3999999999999997E-5</v>
          </cell>
          <cell r="AY37">
            <v>6.3999999999999997E-5</v>
          </cell>
          <cell r="AZ37">
            <v>7.7999999999999999E-5</v>
          </cell>
          <cell r="BA37">
            <v>7.7999999999999999E-5</v>
          </cell>
          <cell r="BB37">
            <v>7.7999999999999999E-5</v>
          </cell>
          <cell r="BC37">
            <v>7.7999999999999999E-5</v>
          </cell>
          <cell r="BD37">
            <v>7.7999999999999999E-5</v>
          </cell>
          <cell r="BE37">
            <v>8.7999999999999998E-5</v>
          </cell>
          <cell r="BF37">
            <v>8.7999999999999998E-5</v>
          </cell>
          <cell r="BG37">
            <v>8.7999999999999998E-5</v>
          </cell>
          <cell r="BH37">
            <v>8.7999999999999998E-5</v>
          </cell>
          <cell r="BI37">
            <v>8.7999999999999998E-5</v>
          </cell>
          <cell r="BJ37">
            <v>9.8999999999999994E-5</v>
          </cell>
          <cell r="BK37">
            <v>9.8999999999999994E-5</v>
          </cell>
          <cell r="BL37">
            <v>9.8999999999999994E-5</v>
          </cell>
          <cell r="BM37">
            <v>9.8999999999999994E-5</v>
          </cell>
          <cell r="BN37">
            <v>9.8999999999999994E-5</v>
          </cell>
          <cell r="BO37">
            <v>1.15E-4</v>
          </cell>
          <cell r="BP37">
            <v>1.15E-4</v>
          </cell>
          <cell r="BQ37">
            <v>1.15E-4</v>
          </cell>
          <cell r="BR37">
            <v>1.15E-4</v>
          </cell>
          <cell r="BS37">
            <v>1.15E-4</v>
          </cell>
          <cell r="BT37">
            <v>1.4100000000000001E-4</v>
          </cell>
          <cell r="BU37">
            <v>1.4100000000000001E-4</v>
          </cell>
          <cell r="BV37">
            <v>1.4100000000000001E-4</v>
          </cell>
          <cell r="BW37">
            <v>1.4100000000000001E-4</v>
          </cell>
          <cell r="BX37">
            <v>1.4100000000000001E-4</v>
          </cell>
          <cell r="BY37">
            <v>2.31E-4</v>
          </cell>
          <cell r="BZ37">
            <v>2.31E-4</v>
          </cell>
          <cell r="CA37">
            <v>2.31E-4</v>
          </cell>
          <cell r="CB37">
            <v>2.31E-4</v>
          </cell>
          <cell r="CC37">
            <v>2.31E-4</v>
          </cell>
          <cell r="CD37">
            <v>2.31E-4</v>
          </cell>
          <cell r="CE37">
            <v>2.31E-4</v>
          </cell>
          <cell r="CF37">
            <v>2.31E-4</v>
          </cell>
          <cell r="CG37">
            <v>2.31E-4</v>
          </cell>
          <cell r="CH37">
            <v>2.31E-4</v>
          </cell>
          <cell r="CI37">
            <v>2.31E-4</v>
          </cell>
          <cell r="CJ37">
            <v>2.31E-4</v>
          </cell>
          <cell r="CK37">
            <v>2.31E-4</v>
          </cell>
          <cell r="CL37">
            <v>2.31E-4</v>
          </cell>
          <cell r="CM37">
            <v>2.31E-4</v>
          </cell>
          <cell r="CN37">
            <v>2.31E-4</v>
          </cell>
          <cell r="CO37">
            <v>2.31E-4</v>
          </cell>
          <cell r="CP37">
            <v>2.31E-4</v>
          </cell>
          <cell r="CQ37">
            <v>2.31E-4</v>
          </cell>
          <cell r="CR37">
            <v>2.31E-4</v>
          </cell>
          <cell r="CS37">
            <v>2.31E-4</v>
          </cell>
          <cell r="CT37">
            <v>2.31E-4</v>
          </cell>
          <cell r="CU37">
            <v>2.31E-4</v>
          </cell>
          <cell r="CV37">
            <v>2.31E-4</v>
          </cell>
          <cell r="CW37">
            <v>2.31E-4</v>
          </cell>
        </row>
        <row r="38">
          <cell r="A38" t="str">
            <v>COLOMBIA</v>
          </cell>
          <cell r="B38" t="e">
            <v>#VALUE!</v>
          </cell>
          <cell r="C38" t="e">
            <v>#VALUE!</v>
          </cell>
          <cell r="D38" t="e">
            <v>#VALUE!</v>
          </cell>
          <cell r="E38" t="e">
            <v>#VALUE!</v>
          </cell>
          <cell r="F38" t="e">
            <v>#VALUE!</v>
          </cell>
          <cell r="G38" t="e">
            <v>#VALUE!</v>
          </cell>
          <cell r="H38" t="e">
            <v>#VALUE!</v>
          </cell>
          <cell r="I38" t="e">
            <v>#VALUE!</v>
          </cell>
          <cell r="J38" t="e">
            <v>#VALUE!</v>
          </cell>
          <cell r="K38" t="e">
            <v>#VALUE!</v>
          </cell>
          <cell r="L38" t="e">
            <v>#VALUE!</v>
          </cell>
          <cell r="M38" t="e">
            <v>#VALUE!</v>
          </cell>
          <cell r="N38" t="e">
            <v>#VALUE!</v>
          </cell>
          <cell r="O38" t="e">
            <v>#VALUE!</v>
          </cell>
          <cell r="P38" t="e">
            <v>#VALUE!</v>
          </cell>
          <cell r="Q38">
            <v>2.4000000000000001E-5</v>
          </cell>
          <cell r="R38">
            <v>2.4000000000000001E-5</v>
          </cell>
          <cell r="S38">
            <v>2.4000000000000001E-5</v>
          </cell>
          <cell r="T38">
            <v>2.4000000000000001E-5</v>
          </cell>
          <cell r="U38">
            <v>2.4000000000000001E-5</v>
          </cell>
          <cell r="V38">
            <v>2.4000000000000001E-5</v>
          </cell>
          <cell r="W38">
            <v>2.4000000000000001E-5</v>
          </cell>
          <cell r="X38">
            <v>2.4000000000000001E-5</v>
          </cell>
          <cell r="Y38">
            <v>2.4000000000000001E-5</v>
          </cell>
          <cell r="Z38">
            <v>2.4000000000000001E-5</v>
          </cell>
          <cell r="AA38">
            <v>2.4000000000000001E-5</v>
          </cell>
          <cell r="AB38">
            <v>2.4000000000000001E-5</v>
          </cell>
          <cell r="AC38">
            <v>2.4000000000000001E-5</v>
          </cell>
          <cell r="AD38">
            <v>2.4000000000000001E-5</v>
          </cell>
          <cell r="AE38">
            <v>2.4000000000000001E-5</v>
          </cell>
          <cell r="AF38">
            <v>2.4000000000000001E-5</v>
          </cell>
          <cell r="AG38">
            <v>2.4000000000000001E-5</v>
          </cell>
          <cell r="AH38">
            <v>2.4000000000000001E-5</v>
          </cell>
          <cell r="AI38">
            <v>2.4000000000000001E-5</v>
          </cell>
          <cell r="AJ38">
            <v>2.4000000000000001E-5</v>
          </cell>
          <cell r="AK38">
            <v>2.4000000000000001E-5</v>
          </cell>
          <cell r="AL38">
            <v>2.4000000000000001E-5</v>
          </cell>
          <cell r="AM38">
            <v>2.4000000000000001E-5</v>
          </cell>
          <cell r="AN38">
            <v>2.4000000000000001E-5</v>
          </cell>
          <cell r="AO38">
            <v>2.4000000000000001E-5</v>
          </cell>
          <cell r="AP38">
            <v>9.5000000000000005E-5</v>
          </cell>
          <cell r="AQ38">
            <v>9.5000000000000005E-5</v>
          </cell>
          <cell r="AR38">
            <v>9.5000000000000005E-5</v>
          </cell>
          <cell r="AS38">
            <v>9.5000000000000005E-5</v>
          </cell>
          <cell r="AT38">
            <v>9.5000000000000005E-5</v>
          </cell>
          <cell r="AU38">
            <v>1.27E-4</v>
          </cell>
          <cell r="AV38">
            <v>1.27E-4</v>
          </cell>
          <cell r="AW38">
            <v>1.27E-4</v>
          </cell>
          <cell r="AX38">
            <v>1.27E-4</v>
          </cell>
          <cell r="AY38">
            <v>1.27E-4</v>
          </cell>
          <cell r="AZ38">
            <v>1.5899999999999999E-4</v>
          </cell>
          <cell r="BA38">
            <v>1.5899999999999999E-4</v>
          </cell>
          <cell r="BB38">
            <v>1.5899999999999999E-4</v>
          </cell>
          <cell r="BC38">
            <v>1.5899999999999999E-4</v>
          </cell>
          <cell r="BD38">
            <v>1.5899999999999999E-4</v>
          </cell>
          <cell r="BE38">
            <v>1.9799999999999999E-4</v>
          </cell>
          <cell r="BF38">
            <v>1.9799999999999999E-4</v>
          </cell>
          <cell r="BG38">
            <v>1.9799999999999999E-4</v>
          </cell>
          <cell r="BH38">
            <v>1.9799999999999999E-4</v>
          </cell>
          <cell r="BI38">
            <v>1.9799999999999999E-4</v>
          </cell>
          <cell r="BJ38">
            <v>2.4000000000000001E-4</v>
          </cell>
          <cell r="BK38">
            <v>2.4000000000000001E-4</v>
          </cell>
          <cell r="BL38">
            <v>2.4000000000000001E-4</v>
          </cell>
          <cell r="BM38">
            <v>2.4000000000000001E-4</v>
          </cell>
          <cell r="BN38">
            <v>2.4000000000000001E-4</v>
          </cell>
          <cell r="BO38">
            <v>3.3300000000000002E-4</v>
          </cell>
          <cell r="BP38">
            <v>3.3300000000000002E-4</v>
          </cell>
          <cell r="BQ38">
            <v>3.3300000000000002E-4</v>
          </cell>
          <cell r="BR38">
            <v>3.3300000000000002E-4</v>
          </cell>
          <cell r="BS38">
            <v>3.3300000000000002E-4</v>
          </cell>
          <cell r="BT38">
            <v>4.7100000000000001E-4</v>
          </cell>
          <cell r="BU38">
            <v>4.7100000000000001E-4</v>
          </cell>
          <cell r="BV38">
            <v>4.7100000000000001E-4</v>
          </cell>
          <cell r="BW38">
            <v>4.7100000000000001E-4</v>
          </cell>
          <cell r="BX38">
            <v>4.7100000000000001E-4</v>
          </cell>
          <cell r="BY38">
            <v>6.5600000000000001E-4</v>
          </cell>
          <cell r="BZ38">
            <v>6.5600000000000001E-4</v>
          </cell>
          <cell r="CA38">
            <v>6.5600000000000001E-4</v>
          </cell>
          <cell r="CB38">
            <v>6.5600000000000001E-4</v>
          </cell>
          <cell r="CC38">
            <v>6.5600000000000001E-4</v>
          </cell>
          <cell r="CD38">
            <v>6.5600000000000001E-4</v>
          </cell>
          <cell r="CE38">
            <v>6.5600000000000001E-4</v>
          </cell>
          <cell r="CF38">
            <v>6.5600000000000001E-4</v>
          </cell>
          <cell r="CG38">
            <v>6.5600000000000001E-4</v>
          </cell>
          <cell r="CH38">
            <v>6.5600000000000001E-4</v>
          </cell>
          <cell r="CI38">
            <v>6.5600000000000001E-4</v>
          </cell>
          <cell r="CJ38">
            <v>6.5600000000000001E-4</v>
          </cell>
          <cell r="CK38">
            <v>6.5600000000000001E-4</v>
          </cell>
          <cell r="CL38">
            <v>6.5600000000000001E-4</v>
          </cell>
          <cell r="CM38">
            <v>6.5600000000000001E-4</v>
          </cell>
          <cell r="CN38">
            <v>6.5600000000000001E-4</v>
          </cell>
          <cell r="CO38">
            <v>6.5600000000000001E-4</v>
          </cell>
          <cell r="CP38">
            <v>6.5600000000000001E-4</v>
          </cell>
          <cell r="CQ38">
            <v>6.5600000000000001E-4</v>
          </cell>
          <cell r="CR38">
            <v>6.5600000000000001E-4</v>
          </cell>
          <cell r="CS38">
            <v>6.5600000000000001E-4</v>
          </cell>
          <cell r="CT38">
            <v>6.5600000000000001E-4</v>
          </cell>
          <cell r="CU38">
            <v>6.5600000000000001E-4</v>
          </cell>
          <cell r="CV38">
            <v>6.5600000000000001E-4</v>
          </cell>
          <cell r="CW38">
            <v>6.5600000000000001E-4</v>
          </cell>
        </row>
        <row r="39">
          <cell r="A39" t="str">
            <v>COMOROS</v>
          </cell>
          <cell r="B39" t="e">
            <v>#VALUE!</v>
          </cell>
          <cell r="C39" t="e">
            <v>#VALUE!</v>
          </cell>
          <cell r="D39" t="e">
            <v>#VALUE!</v>
          </cell>
          <cell r="E39" t="e">
            <v>#VALUE!</v>
          </cell>
          <cell r="F39" t="e">
            <v>#VALUE!</v>
          </cell>
          <cell r="G39" t="e">
            <v>#VALUE!</v>
          </cell>
          <cell r="H39" t="e">
            <v>#VALUE!</v>
          </cell>
          <cell r="I39" t="e">
            <v>#VALUE!</v>
          </cell>
          <cell r="J39" t="e">
            <v>#VALUE!</v>
          </cell>
          <cell r="K39" t="e">
            <v>#VALUE!</v>
          </cell>
          <cell r="L39" t="e">
            <v>#VALUE!</v>
          </cell>
          <cell r="M39" t="e">
            <v>#VALUE!</v>
          </cell>
          <cell r="N39" t="e">
            <v>#VALUE!</v>
          </cell>
          <cell r="O39" t="e">
            <v>#VALUE!</v>
          </cell>
          <cell r="P39" t="e">
            <v>#VALUE!</v>
          </cell>
          <cell r="Q39">
            <v>1.46E-4</v>
          </cell>
          <cell r="R39">
            <v>1.46E-4</v>
          </cell>
          <cell r="S39">
            <v>1.46E-4</v>
          </cell>
          <cell r="T39">
            <v>1.46E-4</v>
          </cell>
          <cell r="U39">
            <v>1.46E-4</v>
          </cell>
          <cell r="V39">
            <v>1.46E-4</v>
          </cell>
          <cell r="W39">
            <v>1.46E-4</v>
          </cell>
          <cell r="X39">
            <v>1.46E-4</v>
          </cell>
          <cell r="Y39">
            <v>1.46E-4</v>
          </cell>
          <cell r="Z39">
            <v>1.46E-4</v>
          </cell>
          <cell r="AA39">
            <v>1.46E-4</v>
          </cell>
          <cell r="AB39">
            <v>1.46E-4</v>
          </cell>
          <cell r="AC39">
            <v>1.46E-4</v>
          </cell>
          <cell r="AD39">
            <v>1.46E-4</v>
          </cell>
          <cell r="AE39">
            <v>1.46E-4</v>
          </cell>
          <cell r="AF39">
            <v>1.46E-4</v>
          </cell>
          <cell r="AG39">
            <v>1.46E-4</v>
          </cell>
          <cell r="AH39">
            <v>1.46E-4</v>
          </cell>
          <cell r="AI39">
            <v>1.46E-4</v>
          </cell>
          <cell r="AJ39">
            <v>1.46E-4</v>
          </cell>
          <cell r="AK39">
            <v>1.46E-4</v>
          </cell>
          <cell r="AL39">
            <v>1.46E-4</v>
          </cell>
          <cell r="AM39">
            <v>1.46E-4</v>
          </cell>
          <cell r="AN39">
            <v>1.46E-4</v>
          </cell>
          <cell r="AO39">
            <v>1.46E-4</v>
          </cell>
          <cell r="AP39">
            <v>4.5300000000000001E-4</v>
          </cell>
          <cell r="AQ39">
            <v>4.5300000000000001E-4</v>
          </cell>
          <cell r="AR39">
            <v>4.5300000000000001E-4</v>
          </cell>
          <cell r="AS39">
            <v>4.5300000000000001E-4</v>
          </cell>
          <cell r="AT39">
            <v>4.5300000000000001E-4</v>
          </cell>
          <cell r="AU39">
            <v>6.2E-4</v>
          </cell>
          <cell r="AV39">
            <v>6.2E-4</v>
          </cell>
          <cell r="AW39">
            <v>6.2E-4</v>
          </cell>
          <cell r="AX39">
            <v>6.2E-4</v>
          </cell>
          <cell r="AY39">
            <v>6.2E-4</v>
          </cell>
          <cell r="AZ39">
            <v>9.19E-4</v>
          </cell>
          <cell r="BA39">
            <v>9.19E-4</v>
          </cell>
          <cell r="BB39">
            <v>9.19E-4</v>
          </cell>
          <cell r="BC39">
            <v>9.19E-4</v>
          </cell>
          <cell r="BD39">
            <v>9.19E-4</v>
          </cell>
          <cell r="BE39">
            <v>1.1670000000000001E-3</v>
          </cell>
          <cell r="BF39">
            <v>1.1670000000000001E-3</v>
          </cell>
          <cell r="BG39">
            <v>1.1670000000000001E-3</v>
          </cell>
          <cell r="BH39">
            <v>1.1670000000000001E-3</v>
          </cell>
          <cell r="BI39">
            <v>1.1670000000000001E-3</v>
          </cell>
          <cell r="BJ39">
            <v>1.4430000000000001E-3</v>
          </cell>
          <cell r="BK39">
            <v>1.4430000000000001E-3</v>
          </cell>
          <cell r="BL39">
            <v>1.4430000000000001E-3</v>
          </cell>
          <cell r="BM39">
            <v>1.4430000000000001E-3</v>
          </cell>
          <cell r="BN39">
            <v>1.4430000000000001E-3</v>
          </cell>
          <cell r="BO39">
            <v>1.8289999999999999E-3</v>
          </cell>
          <cell r="BP39">
            <v>1.8289999999999999E-3</v>
          </cell>
          <cell r="BQ39">
            <v>1.8289999999999999E-3</v>
          </cell>
          <cell r="BR39">
            <v>1.8289999999999999E-3</v>
          </cell>
          <cell r="BS39">
            <v>1.8289999999999999E-3</v>
          </cell>
          <cell r="BT39">
            <v>2.104E-3</v>
          </cell>
          <cell r="BU39">
            <v>2.104E-3</v>
          </cell>
          <cell r="BV39">
            <v>2.104E-3</v>
          </cell>
          <cell r="BW39">
            <v>2.104E-3</v>
          </cell>
          <cell r="BX39">
            <v>2.104E-3</v>
          </cell>
          <cell r="BY39">
            <v>1.8890000000000001E-3</v>
          </cell>
          <cell r="BZ39">
            <v>1.8890000000000001E-3</v>
          </cell>
          <cell r="CA39">
            <v>1.8890000000000001E-3</v>
          </cell>
          <cell r="CB39">
            <v>1.8890000000000001E-3</v>
          </cell>
          <cell r="CC39">
            <v>1.8890000000000001E-3</v>
          </cell>
          <cell r="CD39">
            <v>1.8890000000000001E-3</v>
          </cell>
          <cell r="CE39">
            <v>1.8890000000000001E-3</v>
          </cell>
          <cell r="CF39">
            <v>1.8890000000000001E-3</v>
          </cell>
          <cell r="CG39">
            <v>1.8890000000000001E-3</v>
          </cell>
          <cell r="CH39">
            <v>1.8890000000000001E-3</v>
          </cell>
          <cell r="CI39">
            <v>1.8890000000000001E-3</v>
          </cell>
          <cell r="CJ39">
            <v>1.8890000000000001E-3</v>
          </cell>
          <cell r="CK39">
            <v>1.8890000000000001E-3</v>
          </cell>
          <cell r="CL39">
            <v>1.8890000000000001E-3</v>
          </cell>
          <cell r="CM39">
            <v>1.8890000000000001E-3</v>
          </cell>
          <cell r="CN39">
            <v>1.8890000000000001E-3</v>
          </cell>
          <cell r="CO39">
            <v>1.8890000000000001E-3</v>
          </cell>
          <cell r="CP39">
            <v>1.8890000000000001E-3</v>
          </cell>
          <cell r="CQ39">
            <v>1.8890000000000001E-3</v>
          </cell>
          <cell r="CR39">
            <v>1.8890000000000001E-3</v>
          </cell>
          <cell r="CS39">
            <v>1.8890000000000001E-3</v>
          </cell>
          <cell r="CT39">
            <v>1.8890000000000001E-3</v>
          </cell>
          <cell r="CU39">
            <v>1.8890000000000001E-3</v>
          </cell>
          <cell r="CV39">
            <v>1.8890000000000001E-3</v>
          </cell>
          <cell r="CW39">
            <v>1.8890000000000001E-3</v>
          </cell>
        </row>
        <row r="40">
          <cell r="A40" t="str">
            <v>CONGO</v>
          </cell>
          <cell r="B40">
            <v>9.9999999999999995E-7</v>
          </cell>
          <cell r="C40">
            <v>9.9999999999999995E-7</v>
          </cell>
          <cell r="D40">
            <v>9.9999999999999995E-7</v>
          </cell>
          <cell r="E40">
            <v>9.9999999999999995E-7</v>
          </cell>
          <cell r="F40">
            <v>9.9999999999999995E-7</v>
          </cell>
          <cell r="G40">
            <v>9.9999999999999995E-7</v>
          </cell>
          <cell r="H40">
            <v>9.9999999999999995E-7</v>
          </cell>
          <cell r="I40">
            <v>9.9999999999999995E-7</v>
          </cell>
          <cell r="J40">
            <v>9.9999999999999995E-7</v>
          </cell>
          <cell r="K40">
            <v>9.9999999999999995E-7</v>
          </cell>
          <cell r="L40">
            <v>9.9999999999999995E-7</v>
          </cell>
          <cell r="M40">
            <v>9.9999999999999995E-7</v>
          </cell>
          <cell r="N40">
            <v>9.9999999999999995E-7</v>
          </cell>
          <cell r="O40">
            <v>9.9999999999999995E-7</v>
          </cell>
          <cell r="P40">
            <v>9.9999999999999995E-7</v>
          </cell>
          <cell r="Q40">
            <v>3.9999999999999998E-6</v>
          </cell>
          <cell r="R40">
            <v>3.9999999999999998E-6</v>
          </cell>
          <cell r="S40">
            <v>3.9999999999999998E-6</v>
          </cell>
          <cell r="T40">
            <v>3.9999999999999998E-6</v>
          </cell>
          <cell r="U40">
            <v>3.9999999999999998E-6</v>
          </cell>
          <cell r="V40">
            <v>3.9999999999999998E-6</v>
          </cell>
          <cell r="W40">
            <v>3.9999999999999998E-6</v>
          </cell>
          <cell r="X40">
            <v>3.9999999999999998E-6</v>
          </cell>
          <cell r="Y40">
            <v>3.9999999999999998E-6</v>
          </cell>
          <cell r="Z40">
            <v>3.9999999999999998E-6</v>
          </cell>
          <cell r="AA40">
            <v>3.9999999999999998E-6</v>
          </cell>
          <cell r="AB40">
            <v>3.9999999999999998E-6</v>
          </cell>
          <cell r="AC40">
            <v>3.9999999999999998E-6</v>
          </cell>
          <cell r="AD40">
            <v>3.9999999999999998E-6</v>
          </cell>
          <cell r="AE40">
            <v>3.9999999999999998E-6</v>
          </cell>
          <cell r="AF40">
            <v>3.9999999999999998E-6</v>
          </cell>
          <cell r="AG40">
            <v>3.9999999999999998E-6</v>
          </cell>
          <cell r="AH40">
            <v>3.9999999999999998E-6</v>
          </cell>
          <cell r="AI40">
            <v>3.9999999999999998E-6</v>
          </cell>
          <cell r="AJ40">
            <v>3.9999999999999998E-6</v>
          </cell>
          <cell r="AK40">
            <v>3.9999999999999998E-6</v>
          </cell>
          <cell r="AL40">
            <v>3.9999999999999998E-6</v>
          </cell>
          <cell r="AM40">
            <v>3.9999999999999998E-6</v>
          </cell>
          <cell r="AN40">
            <v>3.9999999999999998E-6</v>
          </cell>
          <cell r="AO40">
            <v>3.9999999999999998E-6</v>
          </cell>
          <cell r="AP40">
            <v>6.0000000000000002E-5</v>
          </cell>
          <cell r="AQ40">
            <v>6.0000000000000002E-5</v>
          </cell>
          <cell r="AR40">
            <v>6.0000000000000002E-5</v>
          </cell>
          <cell r="AS40">
            <v>6.0000000000000002E-5</v>
          </cell>
          <cell r="AT40">
            <v>6.0000000000000002E-5</v>
          </cell>
          <cell r="AU40">
            <v>1.56E-4</v>
          </cell>
          <cell r="AV40">
            <v>1.56E-4</v>
          </cell>
          <cell r="AW40">
            <v>1.56E-4</v>
          </cell>
          <cell r="AX40">
            <v>1.56E-4</v>
          </cell>
          <cell r="AY40">
            <v>1.56E-4</v>
          </cell>
          <cell r="AZ40">
            <v>3.4000000000000002E-4</v>
          </cell>
          <cell r="BA40">
            <v>3.4000000000000002E-4</v>
          </cell>
          <cell r="BB40">
            <v>3.4000000000000002E-4</v>
          </cell>
          <cell r="BC40">
            <v>3.4000000000000002E-4</v>
          </cell>
          <cell r="BD40">
            <v>3.4000000000000002E-4</v>
          </cell>
          <cell r="BE40">
            <v>5.6800000000000004E-4</v>
          </cell>
          <cell r="BF40">
            <v>5.6800000000000004E-4</v>
          </cell>
          <cell r="BG40">
            <v>5.6800000000000004E-4</v>
          </cell>
          <cell r="BH40">
            <v>5.6800000000000004E-4</v>
          </cell>
          <cell r="BI40">
            <v>5.6800000000000004E-4</v>
          </cell>
          <cell r="BJ40">
            <v>7.6599999999999997E-4</v>
          </cell>
          <cell r="BK40">
            <v>7.6599999999999997E-4</v>
          </cell>
          <cell r="BL40">
            <v>7.6599999999999997E-4</v>
          </cell>
          <cell r="BM40">
            <v>7.6599999999999997E-4</v>
          </cell>
          <cell r="BN40">
            <v>7.6599999999999997E-4</v>
          </cell>
          <cell r="BO40">
            <v>8.2299999999999995E-4</v>
          </cell>
          <cell r="BP40">
            <v>8.2299999999999995E-4</v>
          </cell>
          <cell r="BQ40">
            <v>8.2299999999999995E-4</v>
          </cell>
          <cell r="BR40">
            <v>8.2299999999999995E-4</v>
          </cell>
          <cell r="BS40">
            <v>8.2299999999999995E-4</v>
          </cell>
          <cell r="BT40">
            <v>6.7100000000000005E-4</v>
          </cell>
          <cell r="BU40">
            <v>6.7100000000000005E-4</v>
          </cell>
          <cell r="BV40">
            <v>6.7100000000000005E-4</v>
          </cell>
          <cell r="BW40">
            <v>6.7100000000000005E-4</v>
          </cell>
          <cell r="BX40">
            <v>6.7100000000000005E-4</v>
          </cell>
          <cell r="BY40">
            <v>3.5599999999999998E-4</v>
          </cell>
          <cell r="BZ40">
            <v>3.5599999999999998E-4</v>
          </cell>
          <cell r="CA40">
            <v>3.5599999999999998E-4</v>
          </cell>
          <cell r="CB40">
            <v>3.5599999999999998E-4</v>
          </cell>
          <cell r="CC40">
            <v>3.5599999999999998E-4</v>
          </cell>
          <cell r="CD40">
            <v>3.5599999999999998E-4</v>
          </cell>
          <cell r="CE40">
            <v>3.5599999999999998E-4</v>
          </cell>
          <cell r="CF40">
            <v>3.5599999999999998E-4</v>
          </cell>
          <cell r="CG40">
            <v>3.5599999999999998E-4</v>
          </cell>
          <cell r="CH40">
            <v>3.5599999999999998E-4</v>
          </cell>
          <cell r="CI40">
            <v>3.5599999999999998E-4</v>
          </cell>
          <cell r="CJ40">
            <v>3.5599999999999998E-4</v>
          </cell>
          <cell r="CK40">
            <v>3.5599999999999998E-4</v>
          </cell>
          <cell r="CL40">
            <v>3.5599999999999998E-4</v>
          </cell>
          <cell r="CM40">
            <v>3.5599999999999998E-4</v>
          </cell>
          <cell r="CN40">
            <v>3.5599999999999998E-4</v>
          </cell>
          <cell r="CO40">
            <v>3.5599999999999998E-4</v>
          </cell>
          <cell r="CP40">
            <v>3.5599999999999998E-4</v>
          </cell>
          <cell r="CQ40">
            <v>3.5599999999999998E-4</v>
          </cell>
          <cell r="CR40">
            <v>3.5599999999999998E-4</v>
          </cell>
          <cell r="CS40">
            <v>3.5599999999999998E-4</v>
          </cell>
          <cell r="CT40">
            <v>3.5599999999999998E-4</v>
          </cell>
          <cell r="CU40">
            <v>3.5599999999999998E-4</v>
          </cell>
          <cell r="CV40">
            <v>3.5599999999999998E-4</v>
          </cell>
          <cell r="CW40">
            <v>3.5599999999999998E-4</v>
          </cell>
        </row>
        <row r="41">
          <cell r="A41" t="str">
            <v>CONGO, THE DEMOCRATIC REPUBLIC OF THE</v>
          </cell>
          <cell r="B41">
            <v>9.9999999999999995E-7</v>
          </cell>
          <cell r="C41">
            <v>9.9999999999999995E-7</v>
          </cell>
          <cell r="D41">
            <v>9.9999999999999995E-7</v>
          </cell>
          <cell r="E41">
            <v>9.9999999999999995E-7</v>
          </cell>
          <cell r="F41">
            <v>9.9999999999999995E-7</v>
          </cell>
          <cell r="G41">
            <v>9.9999999999999995E-7</v>
          </cell>
          <cell r="H41">
            <v>9.9999999999999995E-7</v>
          </cell>
          <cell r="I41">
            <v>9.9999999999999995E-7</v>
          </cell>
          <cell r="J41">
            <v>9.9999999999999995E-7</v>
          </cell>
          <cell r="K41">
            <v>9.9999999999999995E-7</v>
          </cell>
          <cell r="L41">
            <v>9.9999999999999995E-7</v>
          </cell>
          <cell r="M41">
            <v>9.9999999999999995E-7</v>
          </cell>
          <cell r="N41">
            <v>9.9999999999999995E-7</v>
          </cell>
          <cell r="O41">
            <v>9.9999999999999995E-7</v>
          </cell>
          <cell r="P41">
            <v>9.9999999999999995E-7</v>
          </cell>
          <cell r="Q41">
            <v>2.5999999999999998E-5</v>
          </cell>
          <cell r="R41">
            <v>2.5999999999999998E-5</v>
          </cell>
          <cell r="S41">
            <v>2.5999999999999998E-5</v>
          </cell>
          <cell r="T41">
            <v>2.5999999999999998E-5</v>
          </cell>
          <cell r="U41">
            <v>2.5999999999999998E-5</v>
          </cell>
          <cell r="V41">
            <v>2.5999999999999998E-5</v>
          </cell>
          <cell r="W41">
            <v>2.5999999999999998E-5</v>
          </cell>
          <cell r="X41">
            <v>2.5999999999999998E-5</v>
          </cell>
          <cell r="Y41">
            <v>2.5999999999999998E-5</v>
          </cell>
          <cell r="Z41">
            <v>2.5999999999999998E-5</v>
          </cell>
          <cell r="AA41">
            <v>2.5999999999999998E-5</v>
          </cell>
          <cell r="AB41">
            <v>2.5999999999999998E-5</v>
          </cell>
          <cell r="AC41">
            <v>2.5999999999999998E-5</v>
          </cell>
          <cell r="AD41">
            <v>2.5999999999999998E-5</v>
          </cell>
          <cell r="AE41">
            <v>2.5999999999999998E-5</v>
          </cell>
          <cell r="AF41">
            <v>2.5999999999999998E-5</v>
          </cell>
          <cell r="AG41">
            <v>2.5999999999999998E-5</v>
          </cell>
          <cell r="AH41">
            <v>2.5999999999999998E-5</v>
          </cell>
          <cell r="AI41">
            <v>2.5999999999999998E-5</v>
          </cell>
          <cell r="AJ41">
            <v>2.5999999999999998E-5</v>
          </cell>
          <cell r="AK41">
            <v>2.5999999999999998E-5</v>
          </cell>
          <cell r="AL41">
            <v>2.5999999999999998E-5</v>
          </cell>
          <cell r="AM41">
            <v>2.5999999999999998E-5</v>
          </cell>
          <cell r="AN41">
            <v>2.5999999999999998E-5</v>
          </cell>
          <cell r="AO41">
            <v>2.5999999999999998E-5</v>
          </cell>
          <cell r="AP41">
            <v>2.7799999999999998E-4</v>
          </cell>
          <cell r="AQ41">
            <v>2.7799999999999998E-4</v>
          </cell>
          <cell r="AR41">
            <v>2.7799999999999998E-4</v>
          </cell>
          <cell r="AS41">
            <v>2.7799999999999998E-4</v>
          </cell>
          <cell r="AT41">
            <v>2.7799999999999998E-4</v>
          </cell>
          <cell r="AU41">
            <v>5.0299999999999997E-4</v>
          </cell>
          <cell r="AV41">
            <v>5.0299999999999997E-4</v>
          </cell>
          <cell r="AW41">
            <v>5.0299999999999997E-4</v>
          </cell>
          <cell r="AX41">
            <v>5.0299999999999997E-4</v>
          </cell>
          <cell r="AY41">
            <v>5.0299999999999997E-4</v>
          </cell>
          <cell r="AZ41">
            <v>7.9500000000000003E-4</v>
          </cell>
          <cell r="BA41">
            <v>7.9500000000000003E-4</v>
          </cell>
          <cell r="BB41">
            <v>7.9500000000000003E-4</v>
          </cell>
          <cell r="BC41">
            <v>7.9500000000000003E-4</v>
          </cell>
          <cell r="BD41">
            <v>7.9500000000000003E-4</v>
          </cell>
          <cell r="BE41">
            <v>1.0920000000000001E-3</v>
          </cell>
          <cell r="BF41">
            <v>1.0920000000000001E-3</v>
          </cell>
          <cell r="BG41">
            <v>1.0920000000000001E-3</v>
          </cell>
          <cell r="BH41">
            <v>1.0920000000000001E-3</v>
          </cell>
          <cell r="BI41">
            <v>1.0920000000000001E-3</v>
          </cell>
          <cell r="BJ41">
            <v>1.297E-3</v>
          </cell>
          <cell r="BK41">
            <v>1.297E-3</v>
          </cell>
          <cell r="BL41">
            <v>1.297E-3</v>
          </cell>
          <cell r="BM41">
            <v>1.297E-3</v>
          </cell>
          <cell r="BN41">
            <v>1.297E-3</v>
          </cell>
          <cell r="BO41">
            <v>1.322E-3</v>
          </cell>
          <cell r="BP41">
            <v>1.322E-3</v>
          </cell>
          <cell r="BQ41">
            <v>1.322E-3</v>
          </cell>
          <cell r="BR41">
            <v>1.322E-3</v>
          </cell>
          <cell r="BS41">
            <v>1.322E-3</v>
          </cell>
          <cell r="BT41">
            <v>1.193E-3</v>
          </cell>
          <cell r="BU41">
            <v>1.193E-3</v>
          </cell>
          <cell r="BV41">
            <v>1.193E-3</v>
          </cell>
          <cell r="BW41">
            <v>1.193E-3</v>
          </cell>
          <cell r="BX41">
            <v>1.193E-3</v>
          </cell>
          <cell r="BY41">
            <v>9.0399999999999996E-4</v>
          </cell>
          <cell r="BZ41">
            <v>9.0399999999999996E-4</v>
          </cell>
          <cell r="CA41">
            <v>9.0399999999999996E-4</v>
          </cell>
          <cell r="CB41">
            <v>9.0399999999999996E-4</v>
          </cell>
          <cell r="CC41">
            <v>9.0399999999999996E-4</v>
          </cell>
          <cell r="CD41">
            <v>9.0399999999999996E-4</v>
          </cell>
          <cell r="CE41">
            <v>9.0399999999999996E-4</v>
          </cell>
          <cell r="CF41">
            <v>9.0399999999999996E-4</v>
          </cell>
          <cell r="CG41">
            <v>9.0399999999999996E-4</v>
          </cell>
          <cell r="CH41">
            <v>9.0399999999999996E-4</v>
          </cell>
          <cell r="CI41">
            <v>9.0399999999999996E-4</v>
          </cell>
          <cell r="CJ41">
            <v>9.0399999999999996E-4</v>
          </cell>
          <cell r="CK41">
            <v>9.0399999999999996E-4</v>
          </cell>
          <cell r="CL41">
            <v>9.0399999999999996E-4</v>
          </cell>
          <cell r="CM41">
            <v>9.0399999999999996E-4</v>
          </cell>
          <cell r="CN41">
            <v>9.0399999999999996E-4</v>
          </cell>
          <cell r="CO41">
            <v>9.0399999999999996E-4</v>
          </cell>
          <cell r="CP41">
            <v>9.0399999999999996E-4</v>
          </cell>
          <cell r="CQ41">
            <v>9.0399999999999996E-4</v>
          </cell>
          <cell r="CR41">
            <v>9.0399999999999996E-4</v>
          </cell>
          <cell r="CS41">
            <v>9.0399999999999996E-4</v>
          </cell>
          <cell r="CT41">
            <v>9.0399999999999996E-4</v>
          </cell>
          <cell r="CU41">
            <v>9.0399999999999996E-4</v>
          </cell>
          <cell r="CV41">
            <v>9.0399999999999996E-4</v>
          </cell>
          <cell r="CW41">
            <v>9.0399999999999996E-4</v>
          </cell>
        </row>
        <row r="42">
          <cell r="A42" t="str">
            <v>COOK ISLANDS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1.2999999999999999E-5</v>
          </cell>
          <cell r="R42">
            <v>1.2999999999999999E-5</v>
          </cell>
          <cell r="S42">
            <v>1.2999999999999999E-5</v>
          </cell>
          <cell r="T42">
            <v>1.2999999999999999E-5</v>
          </cell>
          <cell r="U42">
            <v>1.2999999999999999E-5</v>
          </cell>
          <cell r="V42">
            <v>1.2999999999999999E-5</v>
          </cell>
          <cell r="W42">
            <v>1.2999999999999999E-5</v>
          </cell>
          <cell r="X42">
            <v>1.2999999999999999E-5</v>
          </cell>
          <cell r="Y42">
            <v>1.2999999999999999E-5</v>
          </cell>
          <cell r="Z42">
            <v>1.2999999999999999E-5</v>
          </cell>
          <cell r="AA42">
            <v>1.2999999999999999E-5</v>
          </cell>
          <cell r="AB42">
            <v>1.2999999999999999E-5</v>
          </cell>
          <cell r="AC42">
            <v>1.2999999999999999E-5</v>
          </cell>
          <cell r="AD42">
            <v>1.2999999999999999E-5</v>
          </cell>
          <cell r="AE42">
            <v>1.2999999999999999E-5</v>
          </cell>
          <cell r="AF42">
            <v>1.2999999999999999E-5</v>
          </cell>
          <cell r="AG42">
            <v>1.2999999999999999E-5</v>
          </cell>
          <cell r="AH42">
            <v>1.2999999999999999E-5</v>
          </cell>
          <cell r="AI42">
            <v>1.2999999999999999E-5</v>
          </cell>
          <cell r="AJ42">
            <v>1.2999999999999999E-5</v>
          </cell>
          <cell r="AK42">
            <v>1.2999999999999999E-5</v>
          </cell>
          <cell r="AL42">
            <v>1.2999999999999999E-5</v>
          </cell>
          <cell r="AM42">
            <v>1.2999999999999999E-5</v>
          </cell>
          <cell r="AN42">
            <v>1.2999999999999999E-5</v>
          </cell>
          <cell r="AO42">
            <v>1.2999999999999999E-5</v>
          </cell>
          <cell r="AP42">
            <v>5.1E-5</v>
          </cell>
          <cell r="AQ42">
            <v>5.1E-5</v>
          </cell>
          <cell r="AR42">
            <v>5.1E-5</v>
          </cell>
          <cell r="AS42">
            <v>5.1E-5</v>
          </cell>
          <cell r="AT42">
            <v>5.1E-5</v>
          </cell>
          <cell r="AU42">
            <v>6.9999999999999994E-5</v>
          </cell>
          <cell r="AV42">
            <v>6.9999999999999994E-5</v>
          </cell>
          <cell r="AW42">
            <v>6.9999999999999994E-5</v>
          </cell>
          <cell r="AX42">
            <v>6.9999999999999994E-5</v>
          </cell>
          <cell r="AY42">
            <v>6.9999999999999994E-5</v>
          </cell>
          <cell r="AZ42">
            <v>8.7999999999999998E-5</v>
          </cell>
          <cell r="BA42">
            <v>8.7999999999999998E-5</v>
          </cell>
          <cell r="BB42">
            <v>8.7999999999999998E-5</v>
          </cell>
          <cell r="BC42">
            <v>8.7999999999999998E-5</v>
          </cell>
          <cell r="BD42">
            <v>8.7999999999999998E-5</v>
          </cell>
          <cell r="BE42">
            <v>9.7E-5</v>
          </cell>
          <cell r="BF42">
            <v>9.7E-5</v>
          </cell>
          <cell r="BG42">
            <v>9.7E-5</v>
          </cell>
          <cell r="BH42">
            <v>9.7E-5</v>
          </cell>
          <cell r="BI42">
            <v>9.7E-5</v>
          </cell>
          <cell r="BJ42">
            <v>1.06E-4</v>
          </cell>
          <cell r="BK42">
            <v>1.06E-4</v>
          </cell>
          <cell r="BL42">
            <v>1.06E-4</v>
          </cell>
          <cell r="BM42">
            <v>1.06E-4</v>
          </cell>
          <cell r="BN42">
            <v>1.06E-4</v>
          </cell>
          <cell r="BO42">
            <v>1.2E-4</v>
          </cell>
          <cell r="BP42">
            <v>1.2E-4</v>
          </cell>
          <cell r="BQ42">
            <v>1.2E-4</v>
          </cell>
          <cell r="BR42">
            <v>1.2E-4</v>
          </cell>
          <cell r="BS42">
            <v>1.2E-4</v>
          </cell>
          <cell r="BT42">
            <v>1.4300000000000001E-4</v>
          </cell>
          <cell r="BU42">
            <v>1.4300000000000001E-4</v>
          </cell>
          <cell r="BV42">
            <v>1.4300000000000001E-4</v>
          </cell>
          <cell r="BW42">
            <v>1.4300000000000001E-4</v>
          </cell>
          <cell r="BX42">
            <v>1.4300000000000001E-4</v>
          </cell>
          <cell r="BY42">
            <v>2.2100000000000001E-4</v>
          </cell>
          <cell r="BZ42">
            <v>2.2100000000000001E-4</v>
          </cell>
          <cell r="CA42">
            <v>2.2100000000000001E-4</v>
          </cell>
          <cell r="CB42">
            <v>2.2100000000000001E-4</v>
          </cell>
          <cell r="CC42">
            <v>2.2100000000000001E-4</v>
          </cell>
          <cell r="CD42">
            <v>2.2100000000000001E-4</v>
          </cell>
          <cell r="CE42">
            <v>2.2100000000000001E-4</v>
          </cell>
          <cell r="CF42">
            <v>2.2100000000000001E-4</v>
          </cell>
          <cell r="CG42">
            <v>2.2100000000000001E-4</v>
          </cell>
          <cell r="CH42">
            <v>2.2100000000000001E-4</v>
          </cell>
          <cell r="CI42">
            <v>2.2100000000000001E-4</v>
          </cell>
          <cell r="CJ42">
            <v>2.2100000000000001E-4</v>
          </cell>
          <cell r="CK42">
            <v>2.2100000000000001E-4</v>
          </cell>
          <cell r="CL42">
            <v>2.2100000000000001E-4</v>
          </cell>
          <cell r="CM42">
            <v>2.2100000000000001E-4</v>
          </cell>
          <cell r="CN42">
            <v>2.2100000000000001E-4</v>
          </cell>
          <cell r="CO42">
            <v>2.2100000000000001E-4</v>
          </cell>
          <cell r="CP42">
            <v>2.2100000000000001E-4</v>
          </cell>
          <cell r="CQ42">
            <v>2.2100000000000001E-4</v>
          </cell>
          <cell r="CR42">
            <v>2.2100000000000001E-4</v>
          </cell>
          <cell r="CS42">
            <v>2.2100000000000001E-4</v>
          </cell>
          <cell r="CT42">
            <v>2.2100000000000001E-4</v>
          </cell>
          <cell r="CU42">
            <v>2.2100000000000001E-4</v>
          </cell>
          <cell r="CV42">
            <v>2.2100000000000001E-4</v>
          </cell>
          <cell r="CW42">
            <v>2.2100000000000001E-4</v>
          </cell>
        </row>
        <row r="43">
          <cell r="A43" t="str">
            <v>COSTA RICA</v>
          </cell>
          <cell r="B43" t="e">
            <v>#VALUE!</v>
          </cell>
          <cell r="C43" t="e">
            <v>#VALUE!</v>
          </cell>
          <cell r="D43" t="e">
            <v>#VALUE!</v>
          </cell>
          <cell r="E43" t="e">
            <v>#VALUE!</v>
          </cell>
          <cell r="F43" t="e">
            <v>#VALUE!</v>
          </cell>
          <cell r="G43" t="e">
            <v>#VALUE!</v>
          </cell>
          <cell r="H43" t="e">
            <v>#VALUE!</v>
          </cell>
          <cell r="I43" t="e">
            <v>#VALUE!</v>
          </cell>
          <cell r="J43" t="e">
            <v>#VALUE!</v>
          </cell>
          <cell r="K43" t="e">
            <v>#VALUE!</v>
          </cell>
          <cell r="L43" t="e">
            <v>#VALUE!</v>
          </cell>
          <cell r="M43" t="e">
            <v>#VALUE!</v>
          </cell>
          <cell r="N43" t="e">
            <v>#VALUE!</v>
          </cell>
          <cell r="O43" t="e">
            <v>#VALUE!</v>
          </cell>
          <cell r="P43" t="e">
            <v>#VALUE!</v>
          </cell>
          <cell r="Q43">
            <v>1.2999999999999999E-5</v>
          </cell>
          <cell r="R43">
            <v>1.2999999999999999E-5</v>
          </cell>
          <cell r="S43">
            <v>1.2999999999999999E-5</v>
          </cell>
          <cell r="T43">
            <v>1.2999999999999999E-5</v>
          </cell>
          <cell r="U43">
            <v>1.2999999999999999E-5</v>
          </cell>
          <cell r="V43">
            <v>1.2999999999999999E-5</v>
          </cell>
          <cell r="W43">
            <v>1.2999999999999999E-5</v>
          </cell>
          <cell r="X43">
            <v>1.2999999999999999E-5</v>
          </cell>
          <cell r="Y43">
            <v>1.2999999999999999E-5</v>
          </cell>
          <cell r="Z43">
            <v>1.2999999999999999E-5</v>
          </cell>
          <cell r="AA43">
            <v>1.2999999999999999E-5</v>
          </cell>
          <cell r="AB43">
            <v>1.2999999999999999E-5</v>
          </cell>
          <cell r="AC43">
            <v>1.2999999999999999E-5</v>
          </cell>
          <cell r="AD43">
            <v>1.2999999999999999E-5</v>
          </cell>
          <cell r="AE43">
            <v>1.2999999999999999E-5</v>
          </cell>
          <cell r="AF43">
            <v>1.2999999999999999E-5</v>
          </cell>
          <cell r="AG43">
            <v>1.2999999999999999E-5</v>
          </cell>
          <cell r="AH43">
            <v>1.2999999999999999E-5</v>
          </cell>
          <cell r="AI43">
            <v>1.2999999999999999E-5</v>
          </cell>
          <cell r="AJ43">
            <v>1.2999999999999999E-5</v>
          </cell>
          <cell r="AK43">
            <v>1.2999999999999999E-5</v>
          </cell>
          <cell r="AL43">
            <v>1.2999999999999999E-5</v>
          </cell>
          <cell r="AM43">
            <v>1.2999999999999999E-5</v>
          </cell>
          <cell r="AN43">
            <v>1.2999999999999999E-5</v>
          </cell>
          <cell r="AO43">
            <v>1.2999999999999999E-5</v>
          </cell>
          <cell r="AP43">
            <v>5.1999999999999997E-5</v>
          </cell>
          <cell r="AQ43">
            <v>5.1999999999999997E-5</v>
          </cell>
          <cell r="AR43">
            <v>5.1999999999999997E-5</v>
          </cell>
          <cell r="AS43">
            <v>5.1999999999999997E-5</v>
          </cell>
          <cell r="AT43">
            <v>5.1999999999999997E-5</v>
          </cell>
          <cell r="AU43">
            <v>6.9999999999999994E-5</v>
          </cell>
          <cell r="AV43">
            <v>6.9999999999999994E-5</v>
          </cell>
          <cell r="AW43">
            <v>6.9999999999999994E-5</v>
          </cell>
          <cell r="AX43">
            <v>6.9999999999999994E-5</v>
          </cell>
          <cell r="AY43">
            <v>6.9999999999999994E-5</v>
          </cell>
          <cell r="AZ43">
            <v>8.7999999999999998E-5</v>
          </cell>
          <cell r="BA43">
            <v>8.7999999999999998E-5</v>
          </cell>
          <cell r="BB43">
            <v>8.7999999999999998E-5</v>
          </cell>
          <cell r="BC43">
            <v>8.7999999999999998E-5</v>
          </cell>
          <cell r="BD43">
            <v>8.7999999999999998E-5</v>
          </cell>
          <cell r="BE43">
            <v>1.11E-4</v>
          </cell>
          <cell r="BF43">
            <v>1.11E-4</v>
          </cell>
          <cell r="BG43">
            <v>1.11E-4</v>
          </cell>
          <cell r="BH43">
            <v>1.11E-4</v>
          </cell>
          <cell r="BI43">
            <v>1.11E-4</v>
          </cell>
          <cell r="BJ43">
            <v>1.26E-4</v>
          </cell>
          <cell r="BK43">
            <v>1.26E-4</v>
          </cell>
          <cell r="BL43">
            <v>1.26E-4</v>
          </cell>
          <cell r="BM43">
            <v>1.26E-4</v>
          </cell>
          <cell r="BN43">
            <v>1.26E-4</v>
          </cell>
          <cell r="BO43">
            <v>1.74E-4</v>
          </cell>
          <cell r="BP43">
            <v>1.74E-4</v>
          </cell>
          <cell r="BQ43">
            <v>1.74E-4</v>
          </cell>
          <cell r="BR43">
            <v>1.74E-4</v>
          </cell>
          <cell r="BS43">
            <v>1.74E-4</v>
          </cell>
          <cell r="BT43">
            <v>2.5099999999999998E-4</v>
          </cell>
          <cell r="BU43">
            <v>2.5099999999999998E-4</v>
          </cell>
          <cell r="BV43">
            <v>2.5099999999999998E-4</v>
          </cell>
          <cell r="BW43">
            <v>2.5099999999999998E-4</v>
          </cell>
          <cell r="BX43">
            <v>2.5099999999999998E-4</v>
          </cell>
          <cell r="BY43">
            <v>3.8900000000000002E-4</v>
          </cell>
          <cell r="BZ43">
            <v>3.8900000000000002E-4</v>
          </cell>
          <cell r="CA43">
            <v>3.8900000000000002E-4</v>
          </cell>
          <cell r="CB43">
            <v>3.8900000000000002E-4</v>
          </cell>
          <cell r="CC43">
            <v>3.8900000000000002E-4</v>
          </cell>
          <cell r="CD43">
            <v>3.8900000000000002E-4</v>
          </cell>
          <cell r="CE43">
            <v>3.8900000000000002E-4</v>
          </cell>
          <cell r="CF43">
            <v>3.8900000000000002E-4</v>
          </cell>
          <cell r="CG43">
            <v>3.8900000000000002E-4</v>
          </cell>
          <cell r="CH43">
            <v>3.8900000000000002E-4</v>
          </cell>
          <cell r="CI43">
            <v>3.8900000000000002E-4</v>
          </cell>
          <cell r="CJ43">
            <v>3.8900000000000002E-4</v>
          </cell>
          <cell r="CK43">
            <v>3.8900000000000002E-4</v>
          </cell>
          <cell r="CL43">
            <v>3.8900000000000002E-4</v>
          </cell>
          <cell r="CM43">
            <v>3.8900000000000002E-4</v>
          </cell>
          <cell r="CN43">
            <v>3.8900000000000002E-4</v>
          </cell>
          <cell r="CO43">
            <v>3.8900000000000002E-4</v>
          </cell>
          <cell r="CP43">
            <v>3.8900000000000002E-4</v>
          </cell>
          <cell r="CQ43">
            <v>3.8900000000000002E-4</v>
          </cell>
          <cell r="CR43">
            <v>3.8900000000000002E-4</v>
          </cell>
          <cell r="CS43">
            <v>3.8900000000000002E-4</v>
          </cell>
          <cell r="CT43">
            <v>3.8900000000000002E-4</v>
          </cell>
          <cell r="CU43">
            <v>3.8900000000000002E-4</v>
          </cell>
          <cell r="CV43">
            <v>3.8900000000000002E-4</v>
          </cell>
          <cell r="CW43">
            <v>3.8900000000000002E-4</v>
          </cell>
        </row>
        <row r="44">
          <cell r="A44" t="str">
            <v>CÔTE D'IVOIRE</v>
          </cell>
          <cell r="B44" t="e">
            <v>#VALUE!</v>
          </cell>
          <cell r="C44" t="e">
            <v>#VALUE!</v>
          </cell>
          <cell r="D44" t="e">
            <v>#VALUE!</v>
          </cell>
          <cell r="E44" t="e">
            <v>#VALUE!</v>
          </cell>
          <cell r="F44" t="e">
            <v>#VALUE!</v>
          </cell>
          <cell r="G44" t="e">
            <v>#VALUE!</v>
          </cell>
          <cell r="H44" t="e">
            <v>#VALUE!</v>
          </cell>
          <cell r="I44" t="e">
            <v>#VALUE!</v>
          </cell>
          <cell r="J44" t="e">
            <v>#VALUE!</v>
          </cell>
          <cell r="K44" t="e">
            <v>#VALUE!</v>
          </cell>
          <cell r="L44" t="e">
            <v>#VALUE!</v>
          </cell>
          <cell r="M44" t="e">
            <v>#VALUE!</v>
          </cell>
          <cell r="N44" t="e">
            <v>#VALUE!</v>
          </cell>
          <cell r="O44" t="e">
            <v>#VALUE!</v>
          </cell>
          <cell r="P44" t="e">
            <v>#VALUE!</v>
          </cell>
          <cell r="Q44">
            <v>2.4000000000000001E-5</v>
          </cell>
          <cell r="R44">
            <v>2.4000000000000001E-5</v>
          </cell>
          <cell r="S44">
            <v>2.4000000000000001E-5</v>
          </cell>
          <cell r="T44">
            <v>2.4000000000000001E-5</v>
          </cell>
          <cell r="U44">
            <v>2.4000000000000001E-5</v>
          </cell>
          <cell r="V44">
            <v>2.4000000000000001E-5</v>
          </cell>
          <cell r="W44">
            <v>2.4000000000000001E-5</v>
          </cell>
          <cell r="X44">
            <v>2.4000000000000001E-5</v>
          </cell>
          <cell r="Y44">
            <v>2.4000000000000001E-5</v>
          </cell>
          <cell r="Z44">
            <v>2.4000000000000001E-5</v>
          </cell>
          <cell r="AA44">
            <v>2.4000000000000001E-5</v>
          </cell>
          <cell r="AB44">
            <v>2.4000000000000001E-5</v>
          </cell>
          <cell r="AC44">
            <v>2.4000000000000001E-5</v>
          </cell>
          <cell r="AD44">
            <v>2.4000000000000001E-5</v>
          </cell>
          <cell r="AE44">
            <v>2.4000000000000001E-5</v>
          </cell>
          <cell r="AF44">
            <v>2.4000000000000001E-5</v>
          </cell>
          <cell r="AG44">
            <v>2.4000000000000001E-5</v>
          </cell>
          <cell r="AH44">
            <v>2.4000000000000001E-5</v>
          </cell>
          <cell r="AI44">
            <v>2.4000000000000001E-5</v>
          </cell>
          <cell r="AJ44">
            <v>2.4000000000000001E-5</v>
          </cell>
          <cell r="AK44">
            <v>2.4000000000000001E-5</v>
          </cell>
          <cell r="AL44">
            <v>2.4000000000000001E-5</v>
          </cell>
          <cell r="AM44">
            <v>2.4000000000000001E-5</v>
          </cell>
          <cell r="AN44">
            <v>2.4000000000000001E-5</v>
          </cell>
          <cell r="AO44">
            <v>2.4000000000000001E-5</v>
          </cell>
          <cell r="AP44">
            <v>1.45E-4</v>
          </cell>
          <cell r="AQ44">
            <v>1.45E-4</v>
          </cell>
          <cell r="AR44">
            <v>1.45E-4</v>
          </cell>
          <cell r="AS44">
            <v>1.45E-4</v>
          </cell>
          <cell r="AT44">
            <v>1.45E-4</v>
          </cell>
          <cell r="AU44">
            <v>2.2900000000000001E-4</v>
          </cell>
          <cell r="AV44">
            <v>2.2900000000000001E-4</v>
          </cell>
          <cell r="AW44">
            <v>2.2900000000000001E-4</v>
          </cell>
          <cell r="AX44">
            <v>2.2900000000000001E-4</v>
          </cell>
          <cell r="AY44">
            <v>2.2900000000000001E-4</v>
          </cell>
          <cell r="AZ44">
            <v>3.28E-4</v>
          </cell>
          <cell r="BA44">
            <v>3.28E-4</v>
          </cell>
          <cell r="BB44">
            <v>3.28E-4</v>
          </cell>
          <cell r="BC44">
            <v>3.28E-4</v>
          </cell>
          <cell r="BD44">
            <v>3.28E-4</v>
          </cell>
          <cell r="BE44">
            <v>4.2200000000000001E-4</v>
          </cell>
          <cell r="BF44">
            <v>4.2200000000000001E-4</v>
          </cell>
          <cell r="BG44">
            <v>4.2200000000000001E-4</v>
          </cell>
          <cell r="BH44">
            <v>4.2200000000000001E-4</v>
          </cell>
          <cell r="BI44">
            <v>4.2200000000000001E-4</v>
          </cell>
          <cell r="BJ44">
            <v>5.22E-4</v>
          </cell>
          <cell r="BK44">
            <v>5.22E-4</v>
          </cell>
          <cell r="BL44">
            <v>5.22E-4</v>
          </cell>
          <cell r="BM44">
            <v>5.22E-4</v>
          </cell>
          <cell r="BN44">
            <v>5.22E-4</v>
          </cell>
          <cell r="BO44">
            <v>6.8099999999999996E-4</v>
          </cell>
          <cell r="BP44">
            <v>6.8099999999999996E-4</v>
          </cell>
          <cell r="BQ44">
            <v>6.8099999999999996E-4</v>
          </cell>
          <cell r="BR44">
            <v>6.8099999999999996E-4</v>
          </cell>
          <cell r="BS44">
            <v>6.8099999999999996E-4</v>
          </cell>
          <cell r="BT44">
            <v>8.8199999999999997E-4</v>
          </cell>
          <cell r="BU44">
            <v>8.8199999999999997E-4</v>
          </cell>
          <cell r="BV44">
            <v>8.8199999999999997E-4</v>
          </cell>
          <cell r="BW44">
            <v>8.8199999999999997E-4</v>
          </cell>
          <cell r="BX44">
            <v>8.8199999999999997E-4</v>
          </cell>
          <cell r="BY44">
            <v>1.145E-3</v>
          </cell>
          <cell r="BZ44">
            <v>1.145E-3</v>
          </cell>
          <cell r="CA44">
            <v>1.145E-3</v>
          </cell>
          <cell r="CB44">
            <v>1.145E-3</v>
          </cell>
          <cell r="CC44">
            <v>1.145E-3</v>
          </cell>
          <cell r="CD44">
            <v>1.145E-3</v>
          </cell>
          <cell r="CE44">
            <v>1.145E-3</v>
          </cell>
          <cell r="CF44">
            <v>1.145E-3</v>
          </cell>
          <cell r="CG44">
            <v>1.145E-3</v>
          </cell>
          <cell r="CH44">
            <v>1.145E-3</v>
          </cell>
          <cell r="CI44">
            <v>1.145E-3</v>
          </cell>
          <cell r="CJ44">
            <v>1.145E-3</v>
          </cell>
          <cell r="CK44">
            <v>1.145E-3</v>
          </cell>
          <cell r="CL44">
            <v>1.145E-3</v>
          </cell>
          <cell r="CM44">
            <v>1.145E-3</v>
          </cell>
          <cell r="CN44">
            <v>1.145E-3</v>
          </cell>
          <cell r="CO44">
            <v>1.145E-3</v>
          </cell>
          <cell r="CP44">
            <v>1.145E-3</v>
          </cell>
          <cell r="CQ44">
            <v>1.145E-3</v>
          </cell>
          <cell r="CR44">
            <v>1.145E-3</v>
          </cell>
          <cell r="CS44">
            <v>1.145E-3</v>
          </cell>
          <cell r="CT44">
            <v>1.145E-3</v>
          </cell>
          <cell r="CU44">
            <v>1.145E-3</v>
          </cell>
          <cell r="CV44">
            <v>1.145E-3</v>
          </cell>
          <cell r="CW44">
            <v>1.145E-3</v>
          </cell>
        </row>
        <row r="45">
          <cell r="A45" t="str">
            <v>CROATIA</v>
          </cell>
          <cell r="B45" t="e">
            <v>#VALUE!</v>
          </cell>
          <cell r="C45" t="e">
            <v>#VALUE!</v>
          </cell>
          <cell r="D45" t="e">
            <v>#VALUE!</v>
          </cell>
          <cell r="E45" t="e">
            <v>#VALUE!</v>
          </cell>
          <cell r="F45" t="e">
            <v>#VALUE!</v>
          </cell>
          <cell r="G45" t="e">
            <v>#VALUE!</v>
          </cell>
          <cell r="H45" t="e">
            <v>#VALUE!</v>
          </cell>
          <cell r="I45" t="e">
            <v>#VALUE!</v>
          </cell>
          <cell r="J45" t="e">
            <v>#VALUE!</v>
          </cell>
          <cell r="K45" t="e">
            <v>#VALUE!</v>
          </cell>
          <cell r="L45" t="e">
            <v>#VALUE!</v>
          </cell>
          <cell r="M45" t="e">
            <v>#VALUE!</v>
          </cell>
          <cell r="N45" t="e">
            <v>#VALUE!</v>
          </cell>
          <cell r="O45" t="e">
            <v>#VALUE!</v>
          </cell>
          <cell r="P45" t="e">
            <v>#VALUE!</v>
          </cell>
          <cell r="Q45">
            <v>1.0000000000000001E-5</v>
          </cell>
          <cell r="R45">
            <v>1.0000000000000001E-5</v>
          </cell>
          <cell r="S45">
            <v>1.0000000000000001E-5</v>
          </cell>
          <cell r="T45">
            <v>1.0000000000000001E-5</v>
          </cell>
          <cell r="U45">
            <v>1.0000000000000001E-5</v>
          </cell>
          <cell r="V45">
            <v>1.0000000000000001E-5</v>
          </cell>
          <cell r="W45">
            <v>1.0000000000000001E-5</v>
          </cell>
          <cell r="X45">
            <v>1.0000000000000001E-5</v>
          </cell>
          <cell r="Y45">
            <v>1.0000000000000001E-5</v>
          </cell>
          <cell r="Z45">
            <v>1.0000000000000001E-5</v>
          </cell>
          <cell r="AA45">
            <v>1.0000000000000001E-5</v>
          </cell>
          <cell r="AB45">
            <v>1.0000000000000001E-5</v>
          </cell>
          <cell r="AC45">
            <v>1.0000000000000001E-5</v>
          </cell>
          <cell r="AD45">
            <v>1.0000000000000001E-5</v>
          </cell>
          <cell r="AE45">
            <v>1.0000000000000001E-5</v>
          </cell>
          <cell r="AF45">
            <v>1.0000000000000001E-5</v>
          </cell>
          <cell r="AG45">
            <v>1.0000000000000001E-5</v>
          </cell>
          <cell r="AH45">
            <v>1.0000000000000001E-5</v>
          </cell>
          <cell r="AI45">
            <v>1.0000000000000001E-5</v>
          </cell>
          <cell r="AJ45">
            <v>1.0000000000000001E-5</v>
          </cell>
          <cell r="AK45">
            <v>1.0000000000000001E-5</v>
          </cell>
          <cell r="AL45">
            <v>1.0000000000000001E-5</v>
          </cell>
          <cell r="AM45">
            <v>1.0000000000000001E-5</v>
          </cell>
          <cell r="AN45">
            <v>1.0000000000000001E-5</v>
          </cell>
          <cell r="AO45">
            <v>1.0000000000000001E-5</v>
          </cell>
          <cell r="AP45">
            <v>4.6999999999999997E-5</v>
          </cell>
          <cell r="AQ45">
            <v>4.6999999999999997E-5</v>
          </cell>
          <cell r="AR45">
            <v>4.6999999999999997E-5</v>
          </cell>
          <cell r="AS45">
            <v>4.6999999999999997E-5</v>
          </cell>
          <cell r="AT45">
            <v>4.6999999999999997E-5</v>
          </cell>
          <cell r="AU45">
            <v>6.3999999999999997E-5</v>
          </cell>
          <cell r="AV45">
            <v>6.3999999999999997E-5</v>
          </cell>
          <cell r="AW45">
            <v>6.3999999999999997E-5</v>
          </cell>
          <cell r="AX45">
            <v>6.3999999999999997E-5</v>
          </cell>
          <cell r="AY45">
            <v>6.3999999999999997E-5</v>
          </cell>
          <cell r="AZ45">
            <v>8.5000000000000006E-5</v>
          </cell>
          <cell r="BA45">
            <v>8.5000000000000006E-5</v>
          </cell>
          <cell r="BB45">
            <v>8.5000000000000006E-5</v>
          </cell>
          <cell r="BC45">
            <v>8.5000000000000006E-5</v>
          </cell>
          <cell r="BD45">
            <v>8.5000000000000006E-5</v>
          </cell>
          <cell r="BE45">
            <v>9.2E-5</v>
          </cell>
          <cell r="BF45">
            <v>9.2E-5</v>
          </cell>
          <cell r="BG45">
            <v>9.2E-5</v>
          </cell>
          <cell r="BH45">
            <v>9.2E-5</v>
          </cell>
          <cell r="BI45">
            <v>9.2E-5</v>
          </cell>
          <cell r="BJ45">
            <v>1E-4</v>
          </cell>
          <cell r="BK45">
            <v>1E-4</v>
          </cell>
          <cell r="BL45">
            <v>1E-4</v>
          </cell>
          <cell r="BM45">
            <v>1E-4</v>
          </cell>
          <cell r="BN45">
            <v>1E-4</v>
          </cell>
          <cell r="BO45">
            <v>1.11E-4</v>
          </cell>
          <cell r="BP45">
            <v>1.11E-4</v>
          </cell>
          <cell r="BQ45">
            <v>1.11E-4</v>
          </cell>
          <cell r="BR45">
            <v>1.11E-4</v>
          </cell>
          <cell r="BS45">
            <v>1.11E-4</v>
          </cell>
          <cell r="BT45">
            <v>1.2999999999999999E-4</v>
          </cell>
          <cell r="BU45">
            <v>1.2999999999999999E-4</v>
          </cell>
          <cell r="BV45">
            <v>1.2999999999999999E-4</v>
          </cell>
          <cell r="BW45">
            <v>1.2999999999999999E-4</v>
          </cell>
          <cell r="BX45">
            <v>1.2999999999999999E-4</v>
          </cell>
          <cell r="BY45">
            <v>1.84E-4</v>
          </cell>
          <cell r="BZ45">
            <v>1.84E-4</v>
          </cell>
          <cell r="CA45">
            <v>1.84E-4</v>
          </cell>
          <cell r="CB45">
            <v>1.84E-4</v>
          </cell>
          <cell r="CC45">
            <v>1.84E-4</v>
          </cell>
          <cell r="CD45">
            <v>1.84E-4</v>
          </cell>
          <cell r="CE45">
            <v>1.84E-4</v>
          </cell>
          <cell r="CF45">
            <v>1.84E-4</v>
          </cell>
          <cell r="CG45">
            <v>1.84E-4</v>
          </cell>
          <cell r="CH45">
            <v>1.84E-4</v>
          </cell>
          <cell r="CI45">
            <v>1.84E-4</v>
          </cell>
          <cell r="CJ45">
            <v>1.84E-4</v>
          </cell>
          <cell r="CK45">
            <v>1.84E-4</v>
          </cell>
          <cell r="CL45">
            <v>1.84E-4</v>
          </cell>
          <cell r="CM45">
            <v>1.84E-4</v>
          </cell>
          <cell r="CN45">
            <v>1.84E-4</v>
          </cell>
          <cell r="CO45">
            <v>1.84E-4</v>
          </cell>
          <cell r="CP45">
            <v>1.84E-4</v>
          </cell>
          <cell r="CQ45">
            <v>1.84E-4</v>
          </cell>
          <cell r="CR45">
            <v>1.84E-4</v>
          </cell>
          <cell r="CS45">
            <v>1.84E-4</v>
          </cell>
          <cell r="CT45">
            <v>1.84E-4</v>
          </cell>
          <cell r="CU45">
            <v>1.84E-4</v>
          </cell>
          <cell r="CV45">
            <v>1.84E-4</v>
          </cell>
          <cell r="CW45">
            <v>1.84E-4</v>
          </cell>
        </row>
        <row r="46">
          <cell r="A46" t="str">
            <v>CUBA</v>
          </cell>
          <cell r="B46" t="e">
            <v>#VALUE!</v>
          </cell>
          <cell r="C46" t="e">
            <v>#VALUE!</v>
          </cell>
          <cell r="D46" t="e">
            <v>#VALUE!</v>
          </cell>
          <cell r="E46" t="e">
            <v>#VALUE!</v>
          </cell>
          <cell r="F46" t="e">
            <v>#VALUE!</v>
          </cell>
          <cell r="G46" t="e">
            <v>#VALUE!</v>
          </cell>
          <cell r="H46" t="e">
            <v>#VALUE!</v>
          </cell>
          <cell r="I46" t="e">
            <v>#VALUE!</v>
          </cell>
          <cell r="J46" t="e">
            <v>#VALUE!</v>
          </cell>
          <cell r="K46" t="e">
            <v>#VALUE!</v>
          </cell>
          <cell r="L46" t="e">
            <v>#VALUE!</v>
          </cell>
          <cell r="M46" t="e">
            <v>#VALUE!</v>
          </cell>
          <cell r="N46" t="e">
            <v>#VALUE!</v>
          </cell>
          <cell r="O46" t="e">
            <v>#VALUE!</v>
          </cell>
          <cell r="P46" t="e">
            <v>#VALUE!</v>
          </cell>
          <cell r="Q46">
            <v>2.9E-5</v>
          </cell>
          <cell r="R46">
            <v>2.9E-5</v>
          </cell>
          <cell r="S46">
            <v>2.9E-5</v>
          </cell>
          <cell r="T46">
            <v>2.9E-5</v>
          </cell>
          <cell r="U46">
            <v>2.9E-5</v>
          </cell>
          <cell r="V46">
            <v>2.9E-5</v>
          </cell>
          <cell r="W46">
            <v>2.9E-5</v>
          </cell>
          <cell r="X46">
            <v>2.9E-5</v>
          </cell>
          <cell r="Y46">
            <v>2.9E-5</v>
          </cell>
          <cell r="Z46">
            <v>2.9E-5</v>
          </cell>
          <cell r="AA46">
            <v>2.9E-5</v>
          </cell>
          <cell r="AB46">
            <v>2.9E-5</v>
          </cell>
          <cell r="AC46">
            <v>2.9E-5</v>
          </cell>
          <cell r="AD46">
            <v>2.9E-5</v>
          </cell>
          <cell r="AE46">
            <v>2.9E-5</v>
          </cell>
          <cell r="AF46">
            <v>2.9E-5</v>
          </cell>
          <cell r="AG46">
            <v>2.9E-5</v>
          </cell>
          <cell r="AH46">
            <v>2.9E-5</v>
          </cell>
          <cell r="AI46">
            <v>2.9E-5</v>
          </cell>
          <cell r="AJ46">
            <v>2.9E-5</v>
          </cell>
          <cell r="AK46">
            <v>2.9E-5</v>
          </cell>
          <cell r="AL46">
            <v>2.9E-5</v>
          </cell>
          <cell r="AM46">
            <v>2.9E-5</v>
          </cell>
          <cell r="AN46">
            <v>2.9E-5</v>
          </cell>
          <cell r="AO46">
            <v>2.9E-5</v>
          </cell>
          <cell r="AP46">
            <v>1.0900000000000001E-4</v>
          </cell>
          <cell r="AQ46">
            <v>1.0900000000000001E-4</v>
          </cell>
          <cell r="AR46">
            <v>1.0900000000000001E-4</v>
          </cell>
          <cell r="AS46">
            <v>1.0900000000000001E-4</v>
          </cell>
          <cell r="AT46">
            <v>1.0900000000000001E-4</v>
          </cell>
          <cell r="AU46">
            <v>1.3999999999999999E-4</v>
          </cell>
          <cell r="AV46">
            <v>1.3999999999999999E-4</v>
          </cell>
          <cell r="AW46">
            <v>1.3999999999999999E-4</v>
          </cell>
          <cell r="AX46">
            <v>1.3999999999999999E-4</v>
          </cell>
          <cell r="AY46">
            <v>1.3999999999999999E-4</v>
          </cell>
          <cell r="AZ46">
            <v>1.66E-4</v>
          </cell>
          <cell r="BA46">
            <v>1.66E-4</v>
          </cell>
          <cell r="BB46">
            <v>1.66E-4</v>
          </cell>
          <cell r="BC46">
            <v>1.66E-4</v>
          </cell>
          <cell r="BD46">
            <v>1.66E-4</v>
          </cell>
          <cell r="BE46">
            <v>1.8699999999999999E-4</v>
          </cell>
          <cell r="BF46">
            <v>1.8699999999999999E-4</v>
          </cell>
          <cell r="BG46">
            <v>1.8699999999999999E-4</v>
          </cell>
          <cell r="BH46">
            <v>1.8699999999999999E-4</v>
          </cell>
          <cell r="BI46">
            <v>1.8699999999999999E-4</v>
          </cell>
          <cell r="BJ46">
            <v>2.03E-4</v>
          </cell>
          <cell r="BK46">
            <v>2.03E-4</v>
          </cell>
          <cell r="BL46">
            <v>2.03E-4</v>
          </cell>
          <cell r="BM46">
            <v>2.03E-4</v>
          </cell>
          <cell r="BN46">
            <v>2.03E-4</v>
          </cell>
          <cell r="BO46">
            <v>2.2499999999999999E-4</v>
          </cell>
          <cell r="BP46">
            <v>2.2499999999999999E-4</v>
          </cell>
          <cell r="BQ46">
            <v>2.2499999999999999E-4</v>
          </cell>
          <cell r="BR46">
            <v>2.2499999999999999E-4</v>
          </cell>
          <cell r="BS46">
            <v>2.2499999999999999E-4</v>
          </cell>
          <cell r="BT46">
            <v>2.5000000000000001E-4</v>
          </cell>
          <cell r="BU46">
            <v>2.5000000000000001E-4</v>
          </cell>
          <cell r="BV46">
            <v>2.5000000000000001E-4</v>
          </cell>
          <cell r="BW46">
            <v>2.5000000000000001E-4</v>
          </cell>
          <cell r="BX46">
            <v>2.5000000000000001E-4</v>
          </cell>
          <cell r="BY46">
            <v>2.8800000000000001E-4</v>
          </cell>
          <cell r="BZ46">
            <v>2.8800000000000001E-4</v>
          </cell>
          <cell r="CA46">
            <v>2.8800000000000001E-4</v>
          </cell>
          <cell r="CB46">
            <v>2.8800000000000001E-4</v>
          </cell>
          <cell r="CC46">
            <v>2.8800000000000001E-4</v>
          </cell>
          <cell r="CD46">
            <v>2.8800000000000001E-4</v>
          </cell>
          <cell r="CE46">
            <v>2.8800000000000001E-4</v>
          </cell>
          <cell r="CF46">
            <v>2.8800000000000001E-4</v>
          </cell>
          <cell r="CG46">
            <v>2.8800000000000001E-4</v>
          </cell>
          <cell r="CH46">
            <v>2.8800000000000001E-4</v>
          </cell>
          <cell r="CI46">
            <v>2.8800000000000001E-4</v>
          </cell>
          <cell r="CJ46">
            <v>2.8800000000000001E-4</v>
          </cell>
          <cell r="CK46">
            <v>2.8800000000000001E-4</v>
          </cell>
          <cell r="CL46">
            <v>2.8800000000000001E-4</v>
          </cell>
          <cell r="CM46">
            <v>2.8800000000000001E-4</v>
          </cell>
          <cell r="CN46">
            <v>2.8800000000000001E-4</v>
          </cell>
          <cell r="CO46">
            <v>2.8800000000000001E-4</v>
          </cell>
          <cell r="CP46">
            <v>2.8800000000000001E-4</v>
          </cell>
          <cell r="CQ46">
            <v>2.8800000000000001E-4</v>
          </cell>
          <cell r="CR46">
            <v>2.8800000000000001E-4</v>
          </cell>
          <cell r="CS46">
            <v>2.8800000000000001E-4</v>
          </cell>
          <cell r="CT46">
            <v>2.8800000000000001E-4</v>
          </cell>
          <cell r="CU46">
            <v>2.8800000000000001E-4</v>
          </cell>
          <cell r="CV46">
            <v>2.8800000000000001E-4</v>
          </cell>
          <cell r="CW46">
            <v>2.8800000000000001E-4</v>
          </cell>
        </row>
        <row r="47">
          <cell r="A47" t="str">
            <v>CYPRUS</v>
          </cell>
          <cell r="B47" t="e">
            <v>#VALUE!</v>
          </cell>
          <cell r="C47" t="e">
            <v>#VALUE!</v>
          </cell>
          <cell r="D47" t="e">
            <v>#VALUE!</v>
          </cell>
          <cell r="E47" t="e">
            <v>#VALUE!</v>
          </cell>
          <cell r="F47" t="e">
            <v>#VALUE!</v>
          </cell>
          <cell r="G47" t="e">
            <v>#VALUE!</v>
          </cell>
          <cell r="H47" t="e">
            <v>#VALUE!</v>
          </cell>
          <cell r="I47" t="e">
            <v>#VALUE!</v>
          </cell>
          <cell r="J47" t="e">
            <v>#VALUE!</v>
          </cell>
          <cell r="K47" t="e">
            <v>#VALUE!</v>
          </cell>
          <cell r="L47" t="e">
            <v>#VALUE!</v>
          </cell>
          <cell r="M47" t="e">
            <v>#VALUE!</v>
          </cell>
          <cell r="N47" t="e">
            <v>#VALUE!</v>
          </cell>
          <cell r="O47" t="e">
            <v>#VALUE!</v>
          </cell>
          <cell r="P47" t="e">
            <v>#VALUE!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2.6999999999999999E-5</v>
          </cell>
          <cell r="AQ47">
            <v>2.6999999999999999E-5</v>
          </cell>
          <cell r="AR47">
            <v>2.6999999999999999E-5</v>
          </cell>
          <cell r="AS47">
            <v>2.6999999999999999E-5</v>
          </cell>
          <cell r="AT47">
            <v>2.6999999999999999E-5</v>
          </cell>
          <cell r="AU47" t="e">
            <v>#VALUE!</v>
          </cell>
          <cell r="AV47" t="e">
            <v>#VALUE!</v>
          </cell>
          <cell r="AW47" t="e">
            <v>#VALUE!</v>
          </cell>
          <cell r="AX47" t="e">
            <v>#VALUE!</v>
          </cell>
          <cell r="AY47" t="e">
            <v>#VALUE!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6.2000000000000003E-5</v>
          </cell>
          <cell r="BF47">
            <v>6.2000000000000003E-5</v>
          </cell>
          <cell r="BG47">
            <v>6.2000000000000003E-5</v>
          </cell>
          <cell r="BH47">
            <v>6.2000000000000003E-5</v>
          </cell>
          <cell r="BI47">
            <v>6.2000000000000003E-5</v>
          </cell>
          <cell r="BJ47">
            <v>3.6000000000000001E-5</v>
          </cell>
          <cell r="BK47">
            <v>3.6000000000000001E-5</v>
          </cell>
          <cell r="BL47">
            <v>3.6000000000000001E-5</v>
          </cell>
          <cell r="BM47">
            <v>3.6000000000000001E-5</v>
          </cell>
          <cell r="BN47">
            <v>3.6000000000000001E-5</v>
          </cell>
          <cell r="BO47" t="e">
            <v>#VALUE!</v>
          </cell>
          <cell r="BP47" t="e">
            <v>#VALUE!</v>
          </cell>
          <cell r="BQ47" t="e">
            <v>#VALUE!</v>
          </cell>
          <cell r="BR47" t="e">
            <v>#VALUE!</v>
          </cell>
          <cell r="BS47" t="e">
            <v>#VALUE!</v>
          </cell>
          <cell r="BT47">
            <v>5.3999999999999998E-5</v>
          </cell>
          <cell r="BU47">
            <v>5.3999999999999998E-5</v>
          </cell>
          <cell r="BV47">
            <v>5.3999999999999998E-5</v>
          </cell>
          <cell r="BW47">
            <v>5.3999999999999998E-5</v>
          </cell>
          <cell r="BX47">
            <v>5.3999999999999998E-5</v>
          </cell>
          <cell r="BY47">
            <v>3.4099999999999999E-4</v>
          </cell>
          <cell r="BZ47">
            <v>3.4099999999999999E-4</v>
          </cell>
          <cell r="CA47">
            <v>3.4099999999999999E-4</v>
          </cell>
          <cell r="CB47">
            <v>3.4099999999999999E-4</v>
          </cell>
          <cell r="CC47">
            <v>3.4099999999999999E-4</v>
          </cell>
          <cell r="CD47">
            <v>3.4099999999999999E-4</v>
          </cell>
          <cell r="CE47">
            <v>3.4099999999999999E-4</v>
          </cell>
          <cell r="CF47">
            <v>3.4099999999999999E-4</v>
          </cell>
          <cell r="CG47">
            <v>3.4099999999999999E-4</v>
          </cell>
          <cell r="CH47">
            <v>3.4099999999999999E-4</v>
          </cell>
          <cell r="CI47">
            <v>3.4099999999999999E-4</v>
          </cell>
          <cell r="CJ47">
            <v>3.4099999999999999E-4</v>
          </cell>
          <cell r="CK47">
            <v>3.4099999999999999E-4</v>
          </cell>
          <cell r="CL47">
            <v>3.4099999999999999E-4</v>
          </cell>
          <cell r="CM47">
            <v>3.4099999999999999E-4</v>
          </cell>
          <cell r="CN47">
            <v>3.4099999999999999E-4</v>
          </cell>
          <cell r="CO47">
            <v>3.4099999999999999E-4</v>
          </cell>
          <cell r="CP47">
            <v>3.4099999999999999E-4</v>
          </cell>
          <cell r="CQ47">
            <v>3.4099999999999999E-4</v>
          </cell>
          <cell r="CR47">
            <v>3.4099999999999999E-4</v>
          </cell>
          <cell r="CS47">
            <v>3.4099999999999999E-4</v>
          </cell>
          <cell r="CT47">
            <v>3.4099999999999999E-4</v>
          </cell>
          <cell r="CU47">
            <v>3.4099999999999999E-4</v>
          </cell>
          <cell r="CV47">
            <v>3.4099999999999999E-4</v>
          </cell>
          <cell r="CW47">
            <v>3.4099999999999999E-4</v>
          </cell>
        </row>
        <row r="48">
          <cell r="A48" t="str">
            <v>CZECH REPUBLIC</v>
          </cell>
          <cell r="B48" t="e">
            <v>#VALUE!</v>
          </cell>
          <cell r="C48" t="e">
            <v>#VALUE!</v>
          </cell>
          <cell r="D48" t="e">
            <v>#VALUE!</v>
          </cell>
          <cell r="E48" t="e">
            <v>#VALUE!</v>
          </cell>
          <cell r="F48" t="e">
            <v>#VALUE!</v>
          </cell>
          <cell r="G48" t="e">
            <v>#VALUE!</v>
          </cell>
          <cell r="H48" t="e">
            <v>#VALUE!</v>
          </cell>
          <cell r="I48" t="e">
            <v>#VALUE!</v>
          </cell>
          <cell r="J48" t="e">
            <v>#VALUE!</v>
          </cell>
          <cell r="K48" t="e">
            <v>#VALUE!</v>
          </cell>
          <cell r="L48" t="e">
            <v>#VALUE!</v>
          </cell>
          <cell r="M48" t="e">
            <v>#VALUE!</v>
          </cell>
          <cell r="N48" t="e">
            <v>#VALUE!</v>
          </cell>
          <cell r="O48" t="e">
            <v>#VALUE!</v>
          </cell>
          <cell r="P48" t="e">
            <v>#VALUE!</v>
          </cell>
          <cell r="Q48">
            <v>9.0000000000000002E-6</v>
          </cell>
          <cell r="R48">
            <v>9.0000000000000002E-6</v>
          </cell>
          <cell r="S48">
            <v>9.0000000000000002E-6</v>
          </cell>
          <cell r="T48">
            <v>9.0000000000000002E-6</v>
          </cell>
          <cell r="U48">
            <v>9.0000000000000002E-6</v>
          </cell>
          <cell r="V48">
            <v>9.0000000000000002E-6</v>
          </cell>
          <cell r="W48">
            <v>9.0000000000000002E-6</v>
          </cell>
          <cell r="X48">
            <v>9.0000000000000002E-6</v>
          </cell>
          <cell r="Y48">
            <v>9.0000000000000002E-6</v>
          </cell>
          <cell r="Z48">
            <v>9.0000000000000002E-6</v>
          </cell>
          <cell r="AA48">
            <v>9.0000000000000002E-6</v>
          </cell>
          <cell r="AB48">
            <v>9.0000000000000002E-6</v>
          </cell>
          <cell r="AC48">
            <v>9.0000000000000002E-6</v>
          </cell>
          <cell r="AD48">
            <v>9.0000000000000002E-6</v>
          </cell>
          <cell r="AE48">
            <v>9.0000000000000002E-6</v>
          </cell>
          <cell r="AF48">
            <v>9.0000000000000002E-6</v>
          </cell>
          <cell r="AG48">
            <v>9.0000000000000002E-6</v>
          </cell>
          <cell r="AH48">
            <v>9.0000000000000002E-6</v>
          </cell>
          <cell r="AI48">
            <v>9.0000000000000002E-6</v>
          </cell>
          <cell r="AJ48">
            <v>9.0000000000000002E-6</v>
          </cell>
          <cell r="AK48">
            <v>9.0000000000000002E-6</v>
          </cell>
          <cell r="AL48">
            <v>9.0000000000000002E-6</v>
          </cell>
          <cell r="AM48">
            <v>9.0000000000000002E-6</v>
          </cell>
          <cell r="AN48">
            <v>9.0000000000000002E-6</v>
          </cell>
          <cell r="AO48">
            <v>9.0000000000000002E-6</v>
          </cell>
          <cell r="AP48">
            <v>4.1E-5</v>
          </cell>
          <cell r="AQ48">
            <v>4.1E-5</v>
          </cell>
          <cell r="AR48">
            <v>4.1E-5</v>
          </cell>
          <cell r="AS48">
            <v>4.1E-5</v>
          </cell>
          <cell r="AT48">
            <v>4.1E-5</v>
          </cell>
          <cell r="AU48">
            <v>6.0000000000000002E-5</v>
          </cell>
          <cell r="AV48">
            <v>6.0000000000000002E-5</v>
          </cell>
          <cell r="AW48">
            <v>6.0000000000000002E-5</v>
          </cell>
          <cell r="AX48">
            <v>6.0000000000000002E-5</v>
          </cell>
          <cell r="AY48">
            <v>6.0000000000000002E-5</v>
          </cell>
          <cell r="AZ48">
            <v>7.7000000000000001E-5</v>
          </cell>
          <cell r="BA48">
            <v>7.7000000000000001E-5</v>
          </cell>
          <cell r="BB48">
            <v>7.7000000000000001E-5</v>
          </cell>
          <cell r="BC48">
            <v>7.7000000000000001E-5</v>
          </cell>
          <cell r="BD48">
            <v>7.7000000000000001E-5</v>
          </cell>
          <cell r="BE48">
            <v>9.5000000000000005E-5</v>
          </cell>
          <cell r="BF48">
            <v>9.5000000000000005E-5</v>
          </cell>
          <cell r="BG48">
            <v>9.5000000000000005E-5</v>
          </cell>
          <cell r="BH48">
            <v>9.5000000000000005E-5</v>
          </cell>
          <cell r="BI48">
            <v>9.5000000000000005E-5</v>
          </cell>
          <cell r="BJ48">
            <v>1.16E-4</v>
          </cell>
          <cell r="BK48">
            <v>1.16E-4</v>
          </cell>
          <cell r="BL48">
            <v>1.16E-4</v>
          </cell>
          <cell r="BM48">
            <v>1.16E-4</v>
          </cell>
          <cell r="BN48">
            <v>1.16E-4</v>
          </cell>
          <cell r="BO48">
            <v>1.2999999999999999E-4</v>
          </cell>
          <cell r="BP48">
            <v>1.2999999999999999E-4</v>
          </cell>
          <cell r="BQ48">
            <v>1.2999999999999999E-4</v>
          </cell>
          <cell r="BR48">
            <v>1.2999999999999999E-4</v>
          </cell>
          <cell r="BS48">
            <v>1.2999999999999999E-4</v>
          </cell>
          <cell r="BT48">
            <v>1.4100000000000001E-4</v>
          </cell>
          <cell r="BU48">
            <v>1.4100000000000001E-4</v>
          </cell>
          <cell r="BV48">
            <v>1.4100000000000001E-4</v>
          </cell>
          <cell r="BW48">
            <v>1.4100000000000001E-4</v>
          </cell>
          <cell r="BX48">
            <v>1.4100000000000001E-4</v>
          </cell>
          <cell r="BY48">
            <v>1.8100000000000001E-4</v>
          </cell>
          <cell r="BZ48">
            <v>1.8100000000000001E-4</v>
          </cell>
          <cell r="CA48">
            <v>1.8100000000000001E-4</v>
          </cell>
          <cell r="CB48">
            <v>1.8100000000000001E-4</v>
          </cell>
          <cell r="CC48">
            <v>1.8100000000000001E-4</v>
          </cell>
          <cell r="CD48">
            <v>1.8100000000000001E-4</v>
          </cell>
          <cell r="CE48">
            <v>1.8100000000000001E-4</v>
          </cell>
          <cell r="CF48">
            <v>1.8100000000000001E-4</v>
          </cell>
          <cell r="CG48">
            <v>1.8100000000000001E-4</v>
          </cell>
          <cell r="CH48">
            <v>1.8100000000000001E-4</v>
          </cell>
          <cell r="CI48">
            <v>1.8100000000000001E-4</v>
          </cell>
          <cell r="CJ48">
            <v>1.8100000000000001E-4</v>
          </cell>
          <cell r="CK48">
            <v>1.8100000000000001E-4</v>
          </cell>
          <cell r="CL48">
            <v>1.8100000000000001E-4</v>
          </cell>
          <cell r="CM48">
            <v>1.8100000000000001E-4</v>
          </cell>
          <cell r="CN48">
            <v>1.8100000000000001E-4</v>
          </cell>
          <cell r="CO48">
            <v>1.8100000000000001E-4</v>
          </cell>
          <cell r="CP48">
            <v>1.8100000000000001E-4</v>
          </cell>
          <cell r="CQ48">
            <v>1.8100000000000001E-4</v>
          </cell>
          <cell r="CR48">
            <v>1.8100000000000001E-4</v>
          </cell>
          <cell r="CS48">
            <v>1.8100000000000001E-4</v>
          </cell>
          <cell r="CT48">
            <v>1.8100000000000001E-4</v>
          </cell>
          <cell r="CU48">
            <v>1.8100000000000001E-4</v>
          </cell>
          <cell r="CV48">
            <v>1.8100000000000001E-4</v>
          </cell>
          <cell r="CW48">
            <v>1.8100000000000001E-4</v>
          </cell>
        </row>
        <row r="49">
          <cell r="A49" t="str">
            <v>DENMARK</v>
          </cell>
          <cell r="B49" t="e">
            <v>#VALUE!</v>
          </cell>
          <cell r="C49" t="e">
            <v>#VALUE!</v>
          </cell>
          <cell r="D49" t="e">
            <v>#VALUE!</v>
          </cell>
          <cell r="E49" t="e">
            <v>#VALUE!</v>
          </cell>
          <cell r="F49" t="e">
            <v>#VALUE!</v>
          </cell>
          <cell r="G49" t="e">
            <v>#VALUE!</v>
          </cell>
          <cell r="H49" t="e">
            <v>#VALUE!</v>
          </cell>
          <cell r="I49" t="e">
            <v>#VALUE!</v>
          </cell>
          <cell r="J49" t="e">
            <v>#VALUE!</v>
          </cell>
          <cell r="K49" t="e">
            <v>#VALUE!</v>
          </cell>
          <cell r="L49" t="e">
            <v>#VALUE!</v>
          </cell>
          <cell r="M49" t="e">
            <v>#VALUE!</v>
          </cell>
          <cell r="N49" t="e">
            <v>#VALUE!</v>
          </cell>
          <cell r="O49" t="e">
            <v>#VALUE!</v>
          </cell>
          <cell r="P49" t="e">
            <v>#VALUE!</v>
          </cell>
          <cell r="Q49">
            <v>9.0000000000000002E-6</v>
          </cell>
          <cell r="R49">
            <v>9.0000000000000002E-6</v>
          </cell>
          <cell r="S49">
            <v>9.0000000000000002E-6</v>
          </cell>
          <cell r="T49">
            <v>9.0000000000000002E-6</v>
          </cell>
          <cell r="U49">
            <v>9.0000000000000002E-6</v>
          </cell>
          <cell r="V49">
            <v>9.0000000000000002E-6</v>
          </cell>
          <cell r="W49">
            <v>9.0000000000000002E-6</v>
          </cell>
          <cell r="X49">
            <v>9.0000000000000002E-6</v>
          </cell>
          <cell r="Y49">
            <v>9.0000000000000002E-6</v>
          </cell>
          <cell r="Z49">
            <v>9.0000000000000002E-6</v>
          </cell>
          <cell r="AA49">
            <v>9.0000000000000002E-6</v>
          </cell>
          <cell r="AB49">
            <v>9.0000000000000002E-6</v>
          </cell>
          <cell r="AC49">
            <v>9.0000000000000002E-6</v>
          </cell>
          <cell r="AD49">
            <v>9.0000000000000002E-6</v>
          </cell>
          <cell r="AE49">
            <v>9.0000000000000002E-6</v>
          </cell>
          <cell r="AF49">
            <v>9.0000000000000002E-6</v>
          </cell>
          <cell r="AG49">
            <v>9.0000000000000002E-6</v>
          </cell>
          <cell r="AH49">
            <v>9.0000000000000002E-6</v>
          </cell>
          <cell r="AI49">
            <v>9.0000000000000002E-6</v>
          </cell>
          <cell r="AJ49">
            <v>9.0000000000000002E-6</v>
          </cell>
          <cell r="AK49">
            <v>9.0000000000000002E-6</v>
          </cell>
          <cell r="AL49">
            <v>9.0000000000000002E-6</v>
          </cell>
          <cell r="AM49">
            <v>9.0000000000000002E-6</v>
          </cell>
          <cell r="AN49">
            <v>9.0000000000000002E-6</v>
          </cell>
          <cell r="AO49">
            <v>9.0000000000000002E-6</v>
          </cell>
          <cell r="AP49">
            <v>3.0000000000000001E-5</v>
          </cell>
          <cell r="AQ49">
            <v>3.0000000000000001E-5</v>
          </cell>
          <cell r="AR49">
            <v>3.0000000000000001E-5</v>
          </cell>
          <cell r="AS49">
            <v>3.0000000000000001E-5</v>
          </cell>
          <cell r="AT49">
            <v>3.0000000000000001E-5</v>
          </cell>
          <cell r="AU49">
            <v>3.8999999999999999E-5</v>
          </cell>
          <cell r="AV49">
            <v>3.8999999999999999E-5</v>
          </cell>
          <cell r="AW49">
            <v>3.8999999999999999E-5</v>
          </cell>
          <cell r="AX49">
            <v>3.8999999999999999E-5</v>
          </cell>
          <cell r="AY49">
            <v>3.8999999999999999E-5</v>
          </cell>
          <cell r="AZ49">
            <v>4.3000000000000002E-5</v>
          </cell>
          <cell r="BA49">
            <v>4.3000000000000002E-5</v>
          </cell>
          <cell r="BB49">
            <v>4.3000000000000002E-5</v>
          </cell>
          <cell r="BC49">
            <v>4.3000000000000002E-5</v>
          </cell>
          <cell r="BD49">
            <v>4.3000000000000002E-5</v>
          </cell>
          <cell r="BE49">
            <v>4.1E-5</v>
          </cell>
          <cell r="BF49">
            <v>4.1E-5</v>
          </cell>
          <cell r="BG49">
            <v>4.1E-5</v>
          </cell>
          <cell r="BH49">
            <v>4.1E-5</v>
          </cell>
          <cell r="BI49">
            <v>4.1E-5</v>
          </cell>
          <cell r="BJ49">
            <v>4.3999999999999999E-5</v>
          </cell>
          <cell r="BK49">
            <v>4.3999999999999999E-5</v>
          </cell>
          <cell r="BL49">
            <v>4.3999999999999999E-5</v>
          </cell>
          <cell r="BM49">
            <v>4.3999999999999999E-5</v>
          </cell>
          <cell r="BN49">
            <v>4.3999999999999999E-5</v>
          </cell>
          <cell r="BO49">
            <v>5.3000000000000001E-5</v>
          </cell>
          <cell r="BP49">
            <v>5.3000000000000001E-5</v>
          </cell>
          <cell r="BQ49">
            <v>5.3000000000000001E-5</v>
          </cell>
          <cell r="BR49">
            <v>5.3000000000000001E-5</v>
          </cell>
          <cell r="BS49">
            <v>5.3000000000000001E-5</v>
          </cell>
          <cell r="BT49">
            <v>7.2000000000000002E-5</v>
          </cell>
          <cell r="BU49">
            <v>7.2000000000000002E-5</v>
          </cell>
          <cell r="BV49">
            <v>7.2000000000000002E-5</v>
          </cell>
          <cell r="BW49">
            <v>7.2000000000000002E-5</v>
          </cell>
          <cell r="BX49">
            <v>7.2000000000000002E-5</v>
          </cell>
          <cell r="BY49">
            <v>1.4200000000000001E-4</v>
          </cell>
          <cell r="BZ49">
            <v>1.4200000000000001E-4</v>
          </cell>
          <cell r="CA49">
            <v>1.4200000000000001E-4</v>
          </cell>
          <cell r="CB49">
            <v>1.4200000000000001E-4</v>
          </cell>
          <cell r="CC49">
            <v>1.4200000000000001E-4</v>
          </cell>
          <cell r="CD49">
            <v>1.4200000000000001E-4</v>
          </cell>
          <cell r="CE49">
            <v>1.4200000000000001E-4</v>
          </cell>
          <cell r="CF49">
            <v>1.4200000000000001E-4</v>
          </cell>
          <cell r="CG49">
            <v>1.4200000000000001E-4</v>
          </cell>
          <cell r="CH49">
            <v>1.4200000000000001E-4</v>
          </cell>
          <cell r="CI49">
            <v>1.4200000000000001E-4</v>
          </cell>
          <cell r="CJ49">
            <v>1.4200000000000001E-4</v>
          </cell>
          <cell r="CK49">
            <v>1.4200000000000001E-4</v>
          </cell>
          <cell r="CL49">
            <v>1.4200000000000001E-4</v>
          </cell>
          <cell r="CM49">
            <v>1.4200000000000001E-4</v>
          </cell>
          <cell r="CN49">
            <v>1.4200000000000001E-4</v>
          </cell>
          <cell r="CO49">
            <v>1.4200000000000001E-4</v>
          </cell>
          <cell r="CP49">
            <v>1.4200000000000001E-4</v>
          </cell>
          <cell r="CQ49">
            <v>1.4200000000000001E-4</v>
          </cell>
          <cell r="CR49">
            <v>1.4200000000000001E-4</v>
          </cell>
          <cell r="CS49">
            <v>1.4200000000000001E-4</v>
          </cell>
          <cell r="CT49">
            <v>1.4200000000000001E-4</v>
          </cell>
          <cell r="CU49">
            <v>1.4200000000000001E-4</v>
          </cell>
          <cell r="CV49">
            <v>1.4200000000000001E-4</v>
          </cell>
          <cell r="CW49">
            <v>1.4200000000000001E-4</v>
          </cell>
        </row>
        <row r="50">
          <cell r="A50" t="str">
            <v>DJIBOUTI</v>
          </cell>
          <cell r="B50" t="e">
            <v>#VALUE!</v>
          </cell>
          <cell r="C50" t="e">
            <v>#VALUE!</v>
          </cell>
          <cell r="D50" t="e">
            <v>#VALUE!</v>
          </cell>
          <cell r="E50" t="e">
            <v>#VALUE!</v>
          </cell>
          <cell r="F50" t="e">
            <v>#VALUE!</v>
          </cell>
          <cell r="G50" t="e">
            <v>#VALUE!</v>
          </cell>
          <cell r="H50" t="e">
            <v>#VALUE!</v>
          </cell>
          <cell r="I50" t="e">
            <v>#VALUE!</v>
          </cell>
          <cell r="J50" t="e">
            <v>#VALUE!</v>
          </cell>
          <cell r="K50" t="e">
            <v>#VALUE!</v>
          </cell>
          <cell r="L50" t="e">
            <v>#VALUE!</v>
          </cell>
          <cell r="M50" t="e">
            <v>#VALUE!</v>
          </cell>
          <cell r="N50" t="e">
            <v>#VALUE!</v>
          </cell>
          <cell r="O50" t="e">
            <v>#VALUE!</v>
          </cell>
          <cell r="P50" t="e">
            <v>#VALUE!</v>
          </cell>
          <cell r="Q50">
            <v>2.0000000000000002E-5</v>
          </cell>
          <cell r="R50">
            <v>2.0000000000000002E-5</v>
          </cell>
          <cell r="S50">
            <v>2.0000000000000002E-5</v>
          </cell>
          <cell r="T50">
            <v>2.0000000000000002E-5</v>
          </cell>
          <cell r="U50">
            <v>2.0000000000000002E-5</v>
          </cell>
          <cell r="V50">
            <v>2.0000000000000002E-5</v>
          </cell>
          <cell r="W50">
            <v>2.0000000000000002E-5</v>
          </cell>
          <cell r="X50">
            <v>2.0000000000000002E-5</v>
          </cell>
          <cell r="Y50">
            <v>2.0000000000000002E-5</v>
          </cell>
          <cell r="Z50">
            <v>2.0000000000000002E-5</v>
          </cell>
          <cell r="AA50">
            <v>2.0000000000000002E-5</v>
          </cell>
          <cell r="AB50">
            <v>2.0000000000000002E-5</v>
          </cell>
          <cell r="AC50">
            <v>2.0000000000000002E-5</v>
          </cell>
          <cell r="AD50">
            <v>2.0000000000000002E-5</v>
          </cell>
          <cell r="AE50">
            <v>2.0000000000000002E-5</v>
          </cell>
          <cell r="AF50">
            <v>2.0000000000000002E-5</v>
          </cell>
          <cell r="AG50">
            <v>2.0000000000000002E-5</v>
          </cell>
          <cell r="AH50">
            <v>2.0000000000000002E-5</v>
          </cell>
          <cell r="AI50">
            <v>2.0000000000000002E-5</v>
          </cell>
          <cell r="AJ50">
            <v>2.0000000000000002E-5</v>
          </cell>
          <cell r="AK50">
            <v>2.0000000000000002E-5</v>
          </cell>
          <cell r="AL50">
            <v>2.0000000000000002E-5</v>
          </cell>
          <cell r="AM50">
            <v>2.0000000000000002E-5</v>
          </cell>
          <cell r="AN50">
            <v>2.0000000000000002E-5</v>
          </cell>
          <cell r="AO50">
            <v>2.0000000000000002E-5</v>
          </cell>
          <cell r="AP50">
            <v>8.3999999999999995E-5</v>
          </cell>
          <cell r="AQ50">
            <v>8.3999999999999995E-5</v>
          </cell>
          <cell r="AR50">
            <v>8.3999999999999995E-5</v>
          </cell>
          <cell r="AS50">
            <v>8.3999999999999995E-5</v>
          </cell>
          <cell r="AT50">
            <v>8.3999999999999995E-5</v>
          </cell>
          <cell r="AU50">
            <v>2.0100000000000001E-4</v>
          </cell>
          <cell r="AV50">
            <v>2.0100000000000001E-4</v>
          </cell>
          <cell r="AW50">
            <v>2.0100000000000001E-4</v>
          </cell>
          <cell r="AX50">
            <v>2.0100000000000001E-4</v>
          </cell>
          <cell r="AY50">
            <v>2.0100000000000001E-4</v>
          </cell>
          <cell r="AZ50">
            <v>3.0800000000000001E-4</v>
          </cell>
          <cell r="BA50">
            <v>3.0800000000000001E-4</v>
          </cell>
          <cell r="BB50">
            <v>3.0800000000000001E-4</v>
          </cell>
          <cell r="BC50">
            <v>3.0800000000000001E-4</v>
          </cell>
          <cell r="BD50">
            <v>3.0800000000000001E-4</v>
          </cell>
          <cell r="BE50">
            <v>3.9100000000000002E-4</v>
          </cell>
          <cell r="BF50">
            <v>3.9100000000000002E-4</v>
          </cell>
          <cell r="BG50">
            <v>3.9100000000000002E-4</v>
          </cell>
          <cell r="BH50">
            <v>3.9100000000000002E-4</v>
          </cell>
          <cell r="BI50">
            <v>3.9100000000000002E-4</v>
          </cell>
          <cell r="BJ50">
            <v>4.8899999999999996E-4</v>
          </cell>
          <cell r="BK50">
            <v>4.8899999999999996E-4</v>
          </cell>
          <cell r="BL50">
            <v>4.8899999999999996E-4</v>
          </cell>
          <cell r="BM50">
            <v>4.8899999999999996E-4</v>
          </cell>
          <cell r="BN50">
            <v>4.8899999999999996E-4</v>
          </cell>
          <cell r="BO50">
            <v>5.1900000000000004E-4</v>
          </cell>
          <cell r="BP50">
            <v>5.1900000000000004E-4</v>
          </cell>
          <cell r="BQ50">
            <v>5.1900000000000004E-4</v>
          </cell>
          <cell r="BR50">
            <v>5.1900000000000004E-4</v>
          </cell>
          <cell r="BS50">
            <v>5.1900000000000004E-4</v>
          </cell>
          <cell r="BT50">
            <v>5.9199999999999997E-4</v>
          </cell>
          <cell r="BU50">
            <v>5.9199999999999997E-4</v>
          </cell>
          <cell r="BV50">
            <v>5.9199999999999997E-4</v>
          </cell>
          <cell r="BW50">
            <v>5.9199999999999997E-4</v>
          </cell>
          <cell r="BX50">
            <v>5.9199999999999997E-4</v>
          </cell>
          <cell r="BY50">
            <v>6.1200000000000002E-4</v>
          </cell>
          <cell r="BZ50">
            <v>6.1200000000000002E-4</v>
          </cell>
          <cell r="CA50">
            <v>6.1200000000000002E-4</v>
          </cell>
          <cell r="CB50">
            <v>6.1200000000000002E-4</v>
          </cell>
          <cell r="CC50">
            <v>6.1200000000000002E-4</v>
          </cell>
          <cell r="CD50">
            <v>6.1200000000000002E-4</v>
          </cell>
          <cell r="CE50">
            <v>6.1200000000000002E-4</v>
          </cell>
          <cell r="CF50">
            <v>6.1200000000000002E-4</v>
          </cell>
          <cell r="CG50">
            <v>6.1200000000000002E-4</v>
          </cell>
          <cell r="CH50">
            <v>6.1200000000000002E-4</v>
          </cell>
          <cell r="CI50">
            <v>6.1200000000000002E-4</v>
          </cell>
          <cell r="CJ50">
            <v>6.1200000000000002E-4</v>
          </cell>
          <cell r="CK50">
            <v>6.1200000000000002E-4</v>
          </cell>
          <cell r="CL50">
            <v>6.1200000000000002E-4</v>
          </cell>
          <cell r="CM50">
            <v>6.1200000000000002E-4</v>
          </cell>
          <cell r="CN50">
            <v>6.1200000000000002E-4</v>
          </cell>
          <cell r="CO50">
            <v>6.1200000000000002E-4</v>
          </cell>
          <cell r="CP50">
            <v>6.1200000000000002E-4</v>
          </cell>
          <cell r="CQ50">
            <v>6.1200000000000002E-4</v>
          </cell>
          <cell r="CR50">
            <v>6.1200000000000002E-4</v>
          </cell>
          <cell r="CS50">
            <v>6.1200000000000002E-4</v>
          </cell>
          <cell r="CT50">
            <v>6.1200000000000002E-4</v>
          </cell>
          <cell r="CU50">
            <v>6.1200000000000002E-4</v>
          </cell>
          <cell r="CV50">
            <v>6.1200000000000002E-4</v>
          </cell>
          <cell r="CW50">
            <v>6.1200000000000002E-4</v>
          </cell>
        </row>
        <row r="51">
          <cell r="A51" t="str">
            <v>DOMINICA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2.3E-5</v>
          </cell>
          <cell r="R51">
            <v>2.3E-5</v>
          </cell>
          <cell r="S51">
            <v>2.3E-5</v>
          </cell>
          <cell r="T51">
            <v>2.3E-5</v>
          </cell>
          <cell r="U51">
            <v>2.3E-5</v>
          </cell>
          <cell r="V51">
            <v>2.3E-5</v>
          </cell>
          <cell r="W51">
            <v>2.3E-5</v>
          </cell>
          <cell r="X51">
            <v>2.3E-5</v>
          </cell>
          <cell r="Y51">
            <v>2.3E-5</v>
          </cell>
          <cell r="Z51">
            <v>2.3E-5</v>
          </cell>
          <cell r="AA51">
            <v>2.3E-5</v>
          </cell>
          <cell r="AB51">
            <v>2.3E-5</v>
          </cell>
          <cell r="AC51">
            <v>2.3E-5</v>
          </cell>
          <cell r="AD51">
            <v>2.3E-5</v>
          </cell>
          <cell r="AE51">
            <v>2.3E-5</v>
          </cell>
          <cell r="AF51">
            <v>2.3E-5</v>
          </cell>
          <cell r="AG51">
            <v>2.3E-5</v>
          </cell>
          <cell r="AH51">
            <v>2.3E-5</v>
          </cell>
          <cell r="AI51">
            <v>2.3E-5</v>
          </cell>
          <cell r="AJ51">
            <v>2.3E-5</v>
          </cell>
          <cell r="AK51">
            <v>2.3E-5</v>
          </cell>
          <cell r="AL51">
            <v>2.3E-5</v>
          </cell>
          <cell r="AM51">
            <v>2.3E-5</v>
          </cell>
          <cell r="AN51">
            <v>2.3E-5</v>
          </cell>
          <cell r="AO51">
            <v>2.3E-5</v>
          </cell>
          <cell r="AP51">
            <v>9.2E-5</v>
          </cell>
          <cell r="AQ51">
            <v>9.2E-5</v>
          </cell>
          <cell r="AR51">
            <v>9.2E-5</v>
          </cell>
          <cell r="AS51">
            <v>9.2E-5</v>
          </cell>
          <cell r="AT51">
            <v>9.2E-5</v>
          </cell>
          <cell r="AU51">
            <v>1.18E-4</v>
          </cell>
          <cell r="AV51">
            <v>1.18E-4</v>
          </cell>
          <cell r="AW51">
            <v>1.18E-4</v>
          </cell>
          <cell r="AX51">
            <v>1.18E-4</v>
          </cell>
          <cell r="AY51">
            <v>1.18E-4</v>
          </cell>
          <cell r="AZ51">
            <v>1.3899999999999999E-4</v>
          </cell>
          <cell r="BA51">
            <v>1.3899999999999999E-4</v>
          </cell>
          <cell r="BB51">
            <v>1.3899999999999999E-4</v>
          </cell>
          <cell r="BC51">
            <v>1.3899999999999999E-4</v>
          </cell>
          <cell r="BD51">
            <v>1.3899999999999999E-4</v>
          </cell>
          <cell r="BE51">
            <v>1.5799999999999999E-4</v>
          </cell>
          <cell r="BF51">
            <v>1.5799999999999999E-4</v>
          </cell>
          <cell r="BG51">
            <v>1.5799999999999999E-4</v>
          </cell>
          <cell r="BH51">
            <v>1.5799999999999999E-4</v>
          </cell>
          <cell r="BI51">
            <v>1.5799999999999999E-4</v>
          </cell>
          <cell r="BJ51">
            <v>1.75E-4</v>
          </cell>
          <cell r="BK51">
            <v>1.75E-4</v>
          </cell>
          <cell r="BL51">
            <v>1.75E-4</v>
          </cell>
          <cell r="BM51">
            <v>1.75E-4</v>
          </cell>
          <cell r="BN51">
            <v>1.75E-4</v>
          </cell>
          <cell r="BO51">
            <v>2.1000000000000001E-4</v>
          </cell>
          <cell r="BP51">
            <v>2.1000000000000001E-4</v>
          </cell>
          <cell r="BQ51">
            <v>2.1000000000000001E-4</v>
          </cell>
          <cell r="BR51">
            <v>2.1000000000000001E-4</v>
          </cell>
          <cell r="BS51">
            <v>2.1000000000000001E-4</v>
          </cell>
          <cell r="BT51">
            <v>2.6400000000000002E-4</v>
          </cell>
          <cell r="BU51">
            <v>2.6400000000000002E-4</v>
          </cell>
          <cell r="BV51">
            <v>2.6400000000000002E-4</v>
          </cell>
          <cell r="BW51">
            <v>2.6400000000000002E-4</v>
          </cell>
          <cell r="BX51">
            <v>2.6400000000000002E-4</v>
          </cell>
          <cell r="BY51">
            <v>2.9599999999999998E-4</v>
          </cell>
          <cell r="BZ51">
            <v>2.9599999999999998E-4</v>
          </cell>
          <cell r="CA51">
            <v>2.9599999999999998E-4</v>
          </cell>
          <cell r="CB51">
            <v>2.9599999999999998E-4</v>
          </cell>
          <cell r="CC51">
            <v>2.9599999999999998E-4</v>
          </cell>
          <cell r="CD51">
            <v>2.9599999999999998E-4</v>
          </cell>
          <cell r="CE51">
            <v>2.9599999999999998E-4</v>
          </cell>
          <cell r="CF51">
            <v>2.9599999999999998E-4</v>
          </cell>
          <cell r="CG51">
            <v>2.9599999999999998E-4</v>
          </cell>
          <cell r="CH51">
            <v>2.9599999999999998E-4</v>
          </cell>
          <cell r="CI51">
            <v>2.9599999999999998E-4</v>
          </cell>
          <cell r="CJ51">
            <v>2.9599999999999998E-4</v>
          </cell>
          <cell r="CK51">
            <v>2.9599999999999998E-4</v>
          </cell>
          <cell r="CL51">
            <v>2.9599999999999998E-4</v>
          </cell>
          <cell r="CM51">
            <v>2.9599999999999998E-4</v>
          </cell>
          <cell r="CN51">
            <v>2.9599999999999998E-4</v>
          </cell>
          <cell r="CO51">
            <v>2.9599999999999998E-4</v>
          </cell>
          <cell r="CP51">
            <v>2.9599999999999998E-4</v>
          </cell>
          <cell r="CQ51">
            <v>2.9599999999999998E-4</v>
          </cell>
          <cell r="CR51">
            <v>2.9599999999999998E-4</v>
          </cell>
          <cell r="CS51">
            <v>2.9599999999999998E-4</v>
          </cell>
          <cell r="CT51">
            <v>2.9599999999999998E-4</v>
          </cell>
          <cell r="CU51">
            <v>2.9599999999999998E-4</v>
          </cell>
          <cell r="CV51">
            <v>2.9599999999999998E-4</v>
          </cell>
          <cell r="CW51">
            <v>2.9599999999999998E-4</v>
          </cell>
        </row>
        <row r="52">
          <cell r="A52" t="str">
            <v>DOMINICAN REPUBLIC</v>
          </cell>
          <cell r="B52">
            <v>1.9999999999999999E-6</v>
          </cell>
          <cell r="C52">
            <v>1.9999999999999999E-6</v>
          </cell>
          <cell r="D52">
            <v>1.9999999999999999E-6</v>
          </cell>
          <cell r="E52">
            <v>1.9999999999999999E-6</v>
          </cell>
          <cell r="F52">
            <v>1.9999999999999999E-6</v>
          </cell>
          <cell r="G52">
            <v>1.9999999999999999E-6</v>
          </cell>
          <cell r="H52">
            <v>1.9999999999999999E-6</v>
          </cell>
          <cell r="I52">
            <v>1.9999999999999999E-6</v>
          </cell>
          <cell r="J52">
            <v>1.9999999999999999E-6</v>
          </cell>
          <cell r="K52">
            <v>1.9999999999999999E-6</v>
          </cell>
          <cell r="L52">
            <v>1.9999999999999999E-6</v>
          </cell>
          <cell r="M52">
            <v>1.9999999999999999E-6</v>
          </cell>
          <cell r="N52">
            <v>1.9999999999999999E-6</v>
          </cell>
          <cell r="O52">
            <v>1.9999999999999999E-6</v>
          </cell>
          <cell r="P52">
            <v>1.9999999999999999E-6</v>
          </cell>
          <cell r="Q52">
            <v>2.8E-5</v>
          </cell>
          <cell r="R52">
            <v>2.8E-5</v>
          </cell>
          <cell r="S52">
            <v>2.8E-5</v>
          </cell>
          <cell r="T52">
            <v>2.8E-5</v>
          </cell>
          <cell r="U52">
            <v>2.8E-5</v>
          </cell>
          <cell r="V52">
            <v>2.8E-5</v>
          </cell>
          <cell r="W52">
            <v>2.8E-5</v>
          </cell>
          <cell r="X52">
            <v>2.8E-5</v>
          </cell>
          <cell r="Y52">
            <v>2.8E-5</v>
          </cell>
          <cell r="Z52">
            <v>2.8E-5</v>
          </cell>
          <cell r="AA52">
            <v>2.8E-5</v>
          </cell>
          <cell r="AB52">
            <v>2.8E-5</v>
          </cell>
          <cell r="AC52">
            <v>2.8E-5</v>
          </cell>
          <cell r="AD52">
            <v>2.8E-5</v>
          </cell>
          <cell r="AE52">
            <v>2.8E-5</v>
          </cell>
          <cell r="AF52">
            <v>2.8E-5</v>
          </cell>
          <cell r="AG52">
            <v>2.8E-5</v>
          </cell>
          <cell r="AH52">
            <v>2.8E-5</v>
          </cell>
          <cell r="AI52">
            <v>2.8E-5</v>
          </cell>
          <cell r="AJ52">
            <v>2.8E-5</v>
          </cell>
          <cell r="AK52">
            <v>2.8E-5</v>
          </cell>
          <cell r="AL52">
            <v>2.8E-5</v>
          </cell>
          <cell r="AM52">
            <v>2.8E-5</v>
          </cell>
          <cell r="AN52">
            <v>2.8E-5</v>
          </cell>
          <cell r="AO52">
            <v>2.8E-5</v>
          </cell>
          <cell r="AP52">
            <v>1.18E-4</v>
          </cell>
          <cell r="AQ52">
            <v>1.18E-4</v>
          </cell>
          <cell r="AR52">
            <v>1.18E-4</v>
          </cell>
          <cell r="AS52">
            <v>1.18E-4</v>
          </cell>
          <cell r="AT52">
            <v>1.18E-4</v>
          </cell>
          <cell r="AU52">
            <v>1.7699999999999999E-4</v>
          </cell>
          <cell r="AV52">
            <v>1.7699999999999999E-4</v>
          </cell>
          <cell r="AW52">
            <v>1.7699999999999999E-4</v>
          </cell>
          <cell r="AX52">
            <v>1.7699999999999999E-4</v>
          </cell>
          <cell r="AY52">
            <v>1.7699999999999999E-4</v>
          </cell>
          <cell r="AZ52">
            <v>2.72E-4</v>
          </cell>
          <cell r="BA52">
            <v>2.72E-4</v>
          </cell>
          <cell r="BB52">
            <v>2.72E-4</v>
          </cell>
          <cell r="BC52">
            <v>2.72E-4</v>
          </cell>
          <cell r="BD52">
            <v>2.72E-4</v>
          </cell>
          <cell r="BE52">
            <v>3.5799999999999997E-4</v>
          </cell>
          <cell r="BF52">
            <v>3.5799999999999997E-4</v>
          </cell>
          <cell r="BG52">
            <v>3.5799999999999997E-4</v>
          </cell>
          <cell r="BH52">
            <v>3.5799999999999997E-4</v>
          </cell>
          <cell r="BI52">
            <v>3.5799999999999997E-4</v>
          </cell>
          <cell r="BJ52">
            <v>4.1899999999999999E-4</v>
          </cell>
          <cell r="BK52">
            <v>4.1899999999999999E-4</v>
          </cell>
          <cell r="BL52">
            <v>4.1899999999999999E-4</v>
          </cell>
          <cell r="BM52">
            <v>4.1899999999999999E-4</v>
          </cell>
          <cell r="BN52">
            <v>4.1899999999999999E-4</v>
          </cell>
          <cell r="BO52">
            <v>5.4799999999999998E-4</v>
          </cell>
          <cell r="BP52">
            <v>5.4799999999999998E-4</v>
          </cell>
          <cell r="BQ52">
            <v>5.4799999999999998E-4</v>
          </cell>
          <cell r="BR52">
            <v>5.4799999999999998E-4</v>
          </cell>
          <cell r="BS52">
            <v>5.4799999999999998E-4</v>
          </cell>
          <cell r="BT52">
            <v>7.1900000000000002E-4</v>
          </cell>
          <cell r="BU52">
            <v>7.1900000000000002E-4</v>
          </cell>
          <cell r="BV52">
            <v>7.1900000000000002E-4</v>
          </cell>
          <cell r="BW52">
            <v>7.1900000000000002E-4</v>
          </cell>
          <cell r="BX52">
            <v>7.1900000000000002E-4</v>
          </cell>
          <cell r="BY52">
            <v>9.4799999999999995E-4</v>
          </cell>
          <cell r="BZ52">
            <v>9.4799999999999995E-4</v>
          </cell>
          <cell r="CA52">
            <v>9.4799999999999995E-4</v>
          </cell>
          <cell r="CB52">
            <v>9.4799999999999995E-4</v>
          </cell>
          <cell r="CC52">
            <v>9.4799999999999995E-4</v>
          </cell>
          <cell r="CD52">
            <v>9.4799999999999995E-4</v>
          </cell>
          <cell r="CE52">
            <v>9.4799999999999995E-4</v>
          </cell>
          <cell r="CF52">
            <v>9.4799999999999995E-4</v>
          </cell>
          <cell r="CG52">
            <v>9.4799999999999995E-4</v>
          </cell>
          <cell r="CH52">
            <v>9.4799999999999995E-4</v>
          </cell>
          <cell r="CI52">
            <v>9.4799999999999995E-4</v>
          </cell>
          <cell r="CJ52">
            <v>9.4799999999999995E-4</v>
          </cell>
          <cell r="CK52">
            <v>9.4799999999999995E-4</v>
          </cell>
          <cell r="CL52">
            <v>9.4799999999999995E-4</v>
          </cell>
          <cell r="CM52">
            <v>9.4799999999999995E-4</v>
          </cell>
          <cell r="CN52">
            <v>9.4799999999999995E-4</v>
          </cell>
          <cell r="CO52">
            <v>9.4799999999999995E-4</v>
          </cell>
          <cell r="CP52">
            <v>9.4799999999999995E-4</v>
          </cell>
          <cell r="CQ52">
            <v>9.4799999999999995E-4</v>
          </cell>
          <cell r="CR52">
            <v>9.4799999999999995E-4</v>
          </cell>
          <cell r="CS52">
            <v>9.4799999999999995E-4</v>
          </cell>
          <cell r="CT52">
            <v>9.4799999999999995E-4</v>
          </cell>
          <cell r="CU52">
            <v>9.4799999999999995E-4</v>
          </cell>
          <cell r="CV52">
            <v>9.4799999999999995E-4</v>
          </cell>
          <cell r="CW52">
            <v>9.4799999999999995E-4</v>
          </cell>
        </row>
        <row r="53">
          <cell r="A53" t="str">
            <v>ECUADOR</v>
          </cell>
          <cell r="B53" t="e">
            <v>#VALUE!</v>
          </cell>
          <cell r="C53" t="e">
            <v>#VALUE!</v>
          </cell>
          <cell r="D53" t="e">
            <v>#VALUE!</v>
          </cell>
          <cell r="E53" t="e">
            <v>#VALUE!</v>
          </cell>
          <cell r="F53" t="e">
            <v>#VALUE!</v>
          </cell>
          <cell r="G53" t="e">
            <v>#VALUE!</v>
          </cell>
          <cell r="H53" t="e">
            <v>#VALUE!</v>
          </cell>
          <cell r="I53" t="e">
            <v>#VALUE!</v>
          </cell>
          <cell r="J53" t="e">
            <v>#VALUE!</v>
          </cell>
          <cell r="K53" t="e">
            <v>#VALUE!</v>
          </cell>
          <cell r="L53" t="e">
            <v>#VALUE!</v>
          </cell>
          <cell r="M53" t="e">
            <v>#VALUE!</v>
          </cell>
          <cell r="N53" t="e">
            <v>#VALUE!</v>
          </cell>
          <cell r="O53" t="e">
            <v>#VALUE!</v>
          </cell>
          <cell r="P53" t="e">
            <v>#VALUE!</v>
          </cell>
          <cell r="Q53">
            <v>3.0000000000000001E-5</v>
          </cell>
          <cell r="R53">
            <v>3.0000000000000001E-5</v>
          </cell>
          <cell r="S53">
            <v>3.0000000000000001E-5</v>
          </cell>
          <cell r="T53">
            <v>3.0000000000000001E-5</v>
          </cell>
          <cell r="U53">
            <v>3.0000000000000001E-5</v>
          </cell>
          <cell r="V53">
            <v>3.0000000000000001E-5</v>
          </cell>
          <cell r="W53">
            <v>3.0000000000000001E-5</v>
          </cell>
          <cell r="X53">
            <v>3.0000000000000001E-5</v>
          </cell>
          <cell r="Y53">
            <v>3.0000000000000001E-5</v>
          </cell>
          <cell r="Z53">
            <v>3.0000000000000001E-5</v>
          </cell>
          <cell r="AA53">
            <v>3.0000000000000001E-5</v>
          </cell>
          <cell r="AB53">
            <v>3.0000000000000001E-5</v>
          </cell>
          <cell r="AC53">
            <v>3.0000000000000001E-5</v>
          </cell>
          <cell r="AD53">
            <v>3.0000000000000001E-5</v>
          </cell>
          <cell r="AE53">
            <v>3.0000000000000001E-5</v>
          </cell>
          <cell r="AF53">
            <v>3.0000000000000001E-5</v>
          </cell>
          <cell r="AG53">
            <v>3.0000000000000001E-5</v>
          </cell>
          <cell r="AH53">
            <v>3.0000000000000001E-5</v>
          </cell>
          <cell r="AI53">
            <v>3.0000000000000001E-5</v>
          </cell>
          <cell r="AJ53">
            <v>3.0000000000000001E-5</v>
          </cell>
          <cell r="AK53">
            <v>3.0000000000000001E-5</v>
          </cell>
          <cell r="AL53">
            <v>3.0000000000000001E-5</v>
          </cell>
          <cell r="AM53">
            <v>3.0000000000000001E-5</v>
          </cell>
          <cell r="AN53">
            <v>3.0000000000000001E-5</v>
          </cell>
          <cell r="AO53">
            <v>3.0000000000000001E-5</v>
          </cell>
          <cell r="AP53">
            <v>1.6899999999999999E-4</v>
          </cell>
          <cell r="AQ53">
            <v>1.6899999999999999E-4</v>
          </cell>
          <cell r="AR53">
            <v>1.6899999999999999E-4</v>
          </cell>
          <cell r="AS53">
            <v>1.6899999999999999E-4</v>
          </cell>
          <cell r="AT53">
            <v>1.6899999999999999E-4</v>
          </cell>
          <cell r="AU53">
            <v>2.34E-4</v>
          </cell>
          <cell r="AV53">
            <v>2.34E-4</v>
          </cell>
          <cell r="AW53">
            <v>2.34E-4</v>
          </cell>
          <cell r="AX53">
            <v>2.34E-4</v>
          </cell>
          <cell r="AY53">
            <v>2.34E-4</v>
          </cell>
          <cell r="AZ53">
            <v>2.8899999999999998E-4</v>
          </cell>
          <cell r="BA53">
            <v>2.8899999999999998E-4</v>
          </cell>
          <cell r="BB53">
            <v>2.8899999999999998E-4</v>
          </cell>
          <cell r="BC53">
            <v>2.8899999999999998E-4</v>
          </cell>
          <cell r="BD53">
            <v>2.8899999999999998E-4</v>
          </cell>
          <cell r="BE53">
            <v>3.6400000000000001E-4</v>
          </cell>
          <cell r="BF53">
            <v>3.6400000000000001E-4</v>
          </cell>
          <cell r="BG53">
            <v>3.6400000000000001E-4</v>
          </cell>
          <cell r="BH53">
            <v>3.6400000000000001E-4</v>
          </cell>
          <cell r="BI53">
            <v>3.6400000000000001E-4</v>
          </cell>
          <cell r="BJ53">
            <v>4.2999999999999999E-4</v>
          </cell>
          <cell r="BK53">
            <v>4.2999999999999999E-4</v>
          </cell>
          <cell r="BL53">
            <v>4.2999999999999999E-4</v>
          </cell>
          <cell r="BM53">
            <v>4.2999999999999999E-4</v>
          </cell>
          <cell r="BN53">
            <v>4.2999999999999999E-4</v>
          </cell>
          <cell r="BO53">
            <v>5.9900000000000003E-4</v>
          </cell>
          <cell r="BP53">
            <v>5.9900000000000003E-4</v>
          </cell>
          <cell r="BQ53">
            <v>5.9900000000000003E-4</v>
          </cell>
          <cell r="BR53">
            <v>5.9900000000000003E-4</v>
          </cell>
          <cell r="BS53">
            <v>5.9900000000000003E-4</v>
          </cell>
          <cell r="BT53">
            <v>8.4400000000000002E-4</v>
          </cell>
          <cell r="BU53">
            <v>8.4400000000000002E-4</v>
          </cell>
          <cell r="BV53">
            <v>8.4400000000000002E-4</v>
          </cell>
          <cell r="BW53">
            <v>8.4400000000000002E-4</v>
          </cell>
          <cell r="BX53">
            <v>8.4400000000000002E-4</v>
          </cell>
          <cell r="BY53">
            <v>1.1820000000000001E-3</v>
          </cell>
          <cell r="BZ53">
            <v>1.1820000000000001E-3</v>
          </cell>
          <cell r="CA53">
            <v>1.1820000000000001E-3</v>
          </cell>
          <cell r="CB53">
            <v>1.1820000000000001E-3</v>
          </cell>
          <cell r="CC53">
            <v>1.1820000000000001E-3</v>
          </cell>
          <cell r="CD53">
            <v>1.1820000000000001E-3</v>
          </cell>
          <cell r="CE53">
            <v>1.1820000000000001E-3</v>
          </cell>
          <cell r="CF53">
            <v>1.1820000000000001E-3</v>
          </cell>
          <cell r="CG53">
            <v>1.1820000000000001E-3</v>
          </cell>
          <cell r="CH53">
            <v>1.1820000000000001E-3</v>
          </cell>
          <cell r="CI53">
            <v>1.1820000000000001E-3</v>
          </cell>
          <cell r="CJ53">
            <v>1.1820000000000001E-3</v>
          </cell>
          <cell r="CK53">
            <v>1.1820000000000001E-3</v>
          </cell>
          <cell r="CL53">
            <v>1.1820000000000001E-3</v>
          </cell>
          <cell r="CM53">
            <v>1.1820000000000001E-3</v>
          </cell>
          <cell r="CN53">
            <v>1.1820000000000001E-3</v>
          </cell>
          <cell r="CO53">
            <v>1.1820000000000001E-3</v>
          </cell>
          <cell r="CP53">
            <v>1.1820000000000001E-3</v>
          </cell>
          <cell r="CQ53">
            <v>1.1820000000000001E-3</v>
          </cell>
          <cell r="CR53">
            <v>1.1820000000000001E-3</v>
          </cell>
          <cell r="CS53">
            <v>1.1820000000000001E-3</v>
          </cell>
          <cell r="CT53">
            <v>1.1820000000000001E-3</v>
          </cell>
          <cell r="CU53">
            <v>1.1820000000000001E-3</v>
          </cell>
          <cell r="CV53">
            <v>1.1820000000000001E-3</v>
          </cell>
          <cell r="CW53">
            <v>1.1820000000000001E-3</v>
          </cell>
        </row>
        <row r="54">
          <cell r="A54" t="str">
            <v>EGYPT</v>
          </cell>
          <cell r="B54" t="e">
            <v>#VALUE!</v>
          </cell>
          <cell r="C54" t="e">
            <v>#VALUE!</v>
          </cell>
          <cell r="D54" t="e">
            <v>#VALUE!</v>
          </cell>
          <cell r="E54" t="e">
            <v>#VALUE!</v>
          </cell>
          <cell r="F54" t="e">
            <v>#VALUE!</v>
          </cell>
          <cell r="G54" t="e">
            <v>#VALUE!</v>
          </cell>
          <cell r="H54" t="e">
            <v>#VALUE!</v>
          </cell>
          <cell r="I54" t="e">
            <v>#VALUE!</v>
          </cell>
          <cell r="J54" t="e">
            <v>#VALUE!</v>
          </cell>
          <cell r="K54" t="e">
            <v>#VALUE!</v>
          </cell>
          <cell r="L54" t="e">
            <v>#VALUE!</v>
          </cell>
          <cell r="M54" t="e">
            <v>#VALUE!</v>
          </cell>
          <cell r="N54" t="e">
            <v>#VALUE!</v>
          </cell>
          <cell r="O54" t="e">
            <v>#VALUE!</v>
          </cell>
          <cell r="P54" t="e">
            <v>#VALUE!</v>
          </cell>
          <cell r="Q54">
            <v>9.9999999999999995E-7</v>
          </cell>
          <cell r="R54">
            <v>9.9999999999999995E-7</v>
          </cell>
          <cell r="S54">
            <v>9.9999999999999995E-7</v>
          </cell>
          <cell r="T54">
            <v>9.9999999999999995E-7</v>
          </cell>
          <cell r="U54">
            <v>9.9999999999999995E-7</v>
          </cell>
          <cell r="V54">
            <v>9.9999999999999995E-7</v>
          </cell>
          <cell r="W54">
            <v>9.9999999999999995E-7</v>
          </cell>
          <cell r="X54">
            <v>9.9999999999999995E-7</v>
          </cell>
          <cell r="Y54">
            <v>9.9999999999999995E-7</v>
          </cell>
          <cell r="Z54">
            <v>9.9999999999999995E-7</v>
          </cell>
          <cell r="AA54">
            <v>9.9999999999999995E-7</v>
          </cell>
          <cell r="AB54">
            <v>9.9999999999999995E-7</v>
          </cell>
          <cell r="AC54">
            <v>9.9999999999999995E-7</v>
          </cell>
          <cell r="AD54">
            <v>9.9999999999999995E-7</v>
          </cell>
          <cell r="AE54">
            <v>9.9999999999999995E-7</v>
          </cell>
          <cell r="AF54">
            <v>9.9999999999999995E-7</v>
          </cell>
          <cell r="AG54">
            <v>9.9999999999999995E-7</v>
          </cell>
          <cell r="AH54">
            <v>9.9999999999999995E-7</v>
          </cell>
          <cell r="AI54">
            <v>9.9999999999999995E-7</v>
          </cell>
          <cell r="AJ54">
            <v>9.9999999999999995E-7</v>
          </cell>
          <cell r="AK54">
            <v>9.9999999999999995E-7</v>
          </cell>
          <cell r="AL54">
            <v>9.9999999999999995E-7</v>
          </cell>
          <cell r="AM54">
            <v>9.9999999999999995E-7</v>
          </cell>
          <cell r="AN54">
            <v>9.9999999999999995E-7</v>
          </cell>
          <cell r="AO54">
            <v>9.9999999999999995E-7</v>
          </cell>
          <cell r="AP54">
            <v>7.9999999999999996E-6</v>
          </cell>
          <cell r="AQ54">
            <v>7.9999999999999996E-6</v>
          </cell>
          <cell r="AR54">
            <v>7.9999999999999996E-6</v>
          </cell>
          <cell r="AS54">
            <v>7.9999999999999996E-6</v>
          </cell>
          <cell r="AT54">
            <v>7.9999999999999996E-6</v>
          </cell>
          <cell r="AU54">
            <v>1.5E-5</v>
          </cell>
          <cell r="AV54">
            <v>1.5E-5</v>
          </cell>
          <cell r="AW54">
            <v>1.5E-5</v>
          </cell>
          <cell r="AX54">
            <v>1.5E-5</v>
          </cell>
          <cell r="AY54">
            <v>1.5E-5</v>
          </cell>
          <cell r="AZ54">
            <v>2.3E-5</v>
          </cell>
          <cell r="BA54">
            <v>2.3E-5</v>
          </cell>
          <cell r="BB54">
            <v>2.3E-5</v>
          </cell>
          <cell r="BC54">
            <v>2.3E-5</v>
          </cell>
          <cell r="BD54">
            <v>2.3E-5</v>
          </cell>
          <cell r="BE54">
            <v>3.0000000000000001E-5</v>
          </cell>
          <cell r="BF54">
            <v>3.0000000000000001E-5</v>
          </cell>
          <cell r="BG54">
            <v>3.0000000000000001E-5</v>
          </cell>
          <cell r="BH54">
            <v>3.0000000000000001E-5</v>
          </cell>
          <cell r="BI54">
            <v>3.0000000000000001E-5</v>
          </cell>
          <cell r="BJ54">
            <v>3.8999999999999999E-5</v>
          </cell>
          <cell r="BK54">
            <v>3.8999999999999999E-5</v>
          </cell>
          <cell r="BL54">
            <v>3.8999999999999999E-5</v>
          </cell>
          <cell r="BM54">
            <v>3.8999999999999999E-5</v>
          </cell>
          <cell r="BN54">
            <v>3.8999999999999999E-5</v>
          </cell>
          <cell r="BO54">
            <v>5.1E-5</v>
          </cell>
          <cell r="BP54">
            <v>5.1E-5</v>
          </cell>
          <cell r="BQ54">
            <v>5.1E-5</v>
          </cell>
          <cell r="BR54">
            <v>5.1E-5</v>
          </cell>
          <cell r="BS54">
            <v>5.1E-5</v>
          </cell>
          <cell r="BT54">
            <v>6.6000000000000005E-5</v>
          </cell>
          <cell r="BU54">
            <v>6.6000000000000005E-5</v>
          </cell>
          <cell r="BV54">
            <v>6.6000000000000005E-5</v>
          </cell>
          <cell r="BW54">
            <v>6.6000000000000005E-5</v>
          </cell>
          <cell r="BX54">
            <v>6.6000000000000005E-5</v>
          </cell>
          <cell r="BY54">
            <v>8.3999999999999995E-5</v>
          </cell>
          <cell r="BZ54">
            <v>8.3999999999999995E-5</v>
          </cell>
          <cell r="CA54">
            <v>8.3999999999999995E-5</v>
          </cell>
          <cell r="CB54">
            <v>8.3999999999999995E-5</v>
          </cell>
          <cell r="CC54">
            <v>8.3999999999999995E-5</v>
          </cell>
          <cell r="CD54">
            <v>8.3999999999999995E-5</v>
          </cell>
          <cell r="CE54">
            <v>8.3999999999999995E-5</v>
          </cell>
          <cell r="CF54">
            <v>8.3999999999999995E-5</v>
          </cell>
          <cell r="CG54">
            <v>8.3999999999999995E-5</v>
          </cell>
          <cell r="CH54">
            <v>8.3999999999999995E-5</v>
          </cell>
          <cell r="CI54">
            <v>8.3999999999999995E-5</v>
          </cell>
          <cell r="CJ54">
            <v>8.3999999999999995E-5</v>
          </cell>
          <cell r="CK54">
            <v>8.3999999999999995E-5</v>
          </cell>
          <cell r="CL54">
            <v>8.3999999999999995E-5</v>
          </cell>
          <cell r="CM54">
            <v>8.3999999999999995E-5</v>
          </cell>
          <cell r="CN54">
            <v>8.3999999999999995E-5</v>
          </cell>
          <cell r="CO54">
            <v>8.3999999999999995E-5</v>
          </cell>
          <cell r="CP54">
            <v>8.3999999999999995E-5</v>
          </cell>
          <cell r="CQ54">
            <v>8.3999999999999995E-5</v>
          </cell>
          <cell r="CR54">
            <v>8.3999999999999995E-5</v>
          </cell>
          <cell r="CS54">
            <v>8.3999999999999995E-5</v>
          </cell>
          <cell r="CT54">
            <v>8.3999999999999995E-5</v>
          </cell>
          <cell r="CU54">
            <v>8.3999999999999995E-5</v>
          </cell>
          <cell r="CV54">
            <v>8.3999999999999995E-5</v>
          </cell>
          <cell r="CW54">
            <v>8.3999999999999995E-5</v>
          </cell>
        </row>
        <row r="55">
          <cell r="A55" t="str">
            <v>EL SALVADOR</v>
          </cell>
          <cell r="B55" t="e">
            <v>#VALUE!</v>
          </cell>
          <cell r="C55" t="e">
            <v>#VALUE!</v>
          </cell>
          <cell r="D55" t="e">
            <v>#VALUE!</v>
          </cell>
          <cell r="E55" t="e">
            <v>#VALUE!</v>
          </cell>
          <cell r="F55" t="e">
            <v>#VALUE!</v>
          </cell>
          <cell r="G55" t="e">
            <v>#VALUE!</v>
          </cell>
          <cell r="H55" t="e">
            <v>#VALUE!</v>
          </cell>
          <cell r="I55" t="e">
            <v>#VALUE!</v>
          </cell>
          <cell r="J55" t="e">
            <v>#VALUE!</v>
          </cell>
          <cell r="K55" t="e">
            <v>#VALUE!</v>
          </cell>
          <cell r="L55" t="e">
            <v>#VALUE!</v>
          </cell>
          <cell r="M55" t="e">
            <v>#VALUE!</v>
          </cell>
          <cell r="N55" t="e">
            <v>#VALUE!</v>
          </cell>
          <cell r="O55" t="e">
            <v>#VALUE!</v>
          </cell>
          <cell r="P55" t="e">
            <v>#VALUE!</v>
          </cell>
          <cell r="Q55">
            <v>5.1999999999999997E-5</v>
          </cell>
          <cell r="R55">
            <v>5.1999999999999997E-5</v>
          </cell>
          <cell r="S55">
            <v>5.1999999999999997E-5</v>
          </cell>
          <cell r="T55">
            <v>5.1999999999999997E-5</v>
          </cell>
          <cell r="U55">
            <v>5.1999999999999997E-5</v>
          </cell>
          <cell r="V55">
            <v>5.1999999999999997E-5</v>
          </cell>
          <cell r="W55">
            <v>5.1999999999999997E-5</v>
          </cell>
          <cell r="X55">
            <v>5.1999999999999997E-5</v>
          </cell>
          <cell r="Y55">
            <v>5.1999999999999997E-5</v>
          </cell>
          <cell r="Z55">
            <v>5.1999999999999997E-5</v>
          </cell>
          <cell r="AA55">
            <v>5.1999999999999997E-5</v>
          </cell>
          <cell r="AB55">
            <v>5.1999999999999997E-5</v>
          </cell>
          <cell r="AC55">
            <v>5.1999999999999997E-5</v>
          </cell>
          <cell r="AD55">
            <v>5.1999999999999997E-5</v>
          </cell>
          <cell r="AE55">
            <v>5.1999999999999997E-5</v>
          </cell>
          <cell r="AF55">
            <v>5.1999999999999997E-5</v>
          </cell>
          <cell r="AG55">
            <v>5.1999999999999997E-5</v>
          </cell>
          <cell r="AH55">
            <v>5.1999999999999997E-5</v>
          </cell>
          <cell r="AI55">
            <v>5.1999999999999997E-5</v>
          </cell>
          <cell r="AJ55">
            <v>5.1999999999999997E-5</v>
          </cell>
          <cell r="AK55">
            <v>5.1999999999999997E-5</v>
          </cell>
          <cell r="AL55">
            <v>5.1999999999999997E-5</v>
          </cell>
          <cell r="AM55">
            <v>5.1999999999999997E-5</v>
          </cell>
          <cell r="AN55">
            <v>5.1999999999999997E-5</v>
          </cell>
          <cell r="AO55">
            <v>5.1999999999999997E-5</v>
          </cell>
          <cell r="AP55">
            <v>2.41E-4</v>
          </cell>
          <cell r="AQ55">
            <v>2.41E-4</v>
          </cell>
          <cell r="AR55">
            <v>2.41E-4</v>
          </cell>
          <cell r="AS55">
            <v>2.41E-4</v>
          </cell>
          <cell r="AT55">
            <v>2.41E-4</v>
          </cell>
          <cell r="AU55">
            <v>2.8200000000000002E-4</v>
          </cell>
          <cell r="AV55">
            <v>2.8200000000000002E-4</v>
          </cell>
          <cell r="AW55">
            <v>2.8200000000000002E-4</v>
          </cell>
          <cell r="AX55">
            <v>2.8200000000000002E-4</v>
          </cell>
          <cell r="AY55">
            <v>2.8200000000000002E-4</v>
          </cell>
          <cell r="AZ55">
            <v>2.7700000000000001E-4</v>
          </cell>
          <cell r="BA55">
            <v>2.7700000000000001E-4</v>
          </cell>
          <cell r="BB55">
            <v>2.7700000000000001E-4</v>
          </cell>
          <cell r="BC55">
            <v>2.7700000000000001E-4</v>
          </cell>
          <cell r="BD55">
            <v>2.7700000000000001E-4</v>
          </cell>
          <cell r="BE55">
            <v>2.6899999999999998E-4</v>
          </cell>
          <cell r="BF55">
            <v>2.6899999999999998E-4</v>
          </cell>
          <cell r="BG55">
            <v>2.6899999999999998E-4</v>
          </cell>
          <cell r="BH55">
            <v>2.6899999999999998E-4</v>
          </cell>
          <cell r="BI55">
            <v>2.6899999999999998E-4</v>
          </cell>
          <cell r="BJ55">
            <v>2.7500000000000002E-4</v>
          </cell>
          <cell r="BK55">
            <v>2.7500000000000002E-4</v>
          </cell>
          <cell r="BL55">
            <v>2.7500000000000002E-4</v>
          </cell>
          <cell r="BM55">
            <v>2.7500000000000002E-4</v>
          </cell>
          <cell r="BN55">
            <v>2.7500000000000002E-4</v>
          </cell>
          <cell r="BO55">
            <v>3.4699999999999998E-4</v>
          </cell>
          <cell r="BP55">
            <v>3.4699999999999998E-4</v>
          </cell>
          <cell r="BQ55">
            <v>3.4699999999999998E-4</v>
          </cell>
          <cell r="BR55">
            <v>3.4699999999999998E-4</v>
          </cell>
          <cell r="BS55">
            <v>3.4699999999999998E-4</v>
          </cell>
          <cell r="BT55">
            <v>4.57E-4</v>
          </cell>
          <cell r="BU55">
            <v>4.57E-4</v>
          </cell>
          <cell r="BV55">
            <v>4.57E-4</v>
          </cell>
          <cell r="BW55">
            <v>4.57E-4</v>
          </cell>
          <cell r="BX55">
            <v>4.57E-4</v>
          </cell>
          <cell r="BY55">
            <v>6.4300000000000002E-4</v>
          </cell>
          <cell r="BZ55">
            <v>6.4300000000000002E-4</v>
          </cell>
          <cell r="CA55">
            <v>6.4300000000000002E-4</v>
          </cell>
          <cell r="CB55">
            <v>6.4300000000000002E-4</v>
          </cell>
          <cell r="CC55">
            <v>6.4300000000000002E-4</v>
          </cell>
          <cell r="CD55">
            <v>6.4300000000000002E-4</v>
          </cell>
          <cell r="CE55">
            <v>6.4300000000000002E-4</v>
          </cell>
          <cell r="CF55">
            <v>6.4300000000000002E-4</v>
          </cell>
          <cell r="CG55">
            <v>6.4300000000000002E-4</v>
          </cell>
          <cell r="CH55">
            <v>6.4300000000000002E-4</v>
          </cell>
          <cell r="CI55">
            <v>6.4300000000000002E-4</v>
          </cell>
          <cell r="CJ55">
            <v>6.4300000000000002E-4</v>
          </cell>
          <cell r="CK55">
            <v>6.4300000000000002E-4</v>
          </cell>
          <cell r="CL55">
            <v>6.4300000000000002E-4</v>
          </cell>
          <cell r="CM55">
            <v>6.4300000000000002E-4</v>
          </cell>
          <cell r="CN55">
            <v>6.4300000000000002E-4</v>
          </cell>
          <cell r="CO55">
            <v>6.4300000000000002E-4</v>
          </cell>
          <cell r="CP55">
            <v>6.4300000000000002E-4</v>
          </cell>
          <cell r="CQ55">
            <v>6.4300000000000002E-4</v>
          </cell>
          <cell r="CR55">
            <v>6.4300000000000002E-4</v>
          </cell>
          <cell r="CS55">
            <v>6.4300000000000002E-4</v>
          </cell>
          <cell r="CT55">
            <v>6.4300000000000002E-4</v>
          </cell>
          <cell r="CU55">
            <v>6.4300000000000002E-4</v>
          </cell>
          <cell r="CV55">
            <v>6.4300000000000002E-4</v>
          </cell>
          <cell r="CW55">
            <v>6.4300000000000002E-4</v>
          </cell>
        </row>
        <row r="56">
          <cell r="A56" t="str">
            <v>EQUATORIAL GUINEA</v>
          </cell>
          <cell r="B56" t="e">
            <v>#VALUE!</v>
          </cell>
          <cell r="C56" t="e">
            <v>#VALUE!</v>
          </cell>
          <cell r="D56" t="e">
            <v>#VALUE!</v>
          </cell>
          <cell r="E56" t="e">
            <v>#VALUE!</v>
          </cell>
          <cell r="F56" t="e">
            <v>#VALUE!</v>
          </cell>
          <cell r="G56" t="e">
            <v>#VALUE!</v>
          </cell>
          <cell r="H56" t="e">
            <v>#VALUE!</v>
          </cell>
          <cell r="I56" t="e">
            <v>#VALUE!</v>
          </cell>
          <cell r="J56" t="e">
            <v>#VALUE!</v>
          </cell>
          <cell r="K56" t="e">
            <v>#VALUE!</v>
          </cell>
          <cell r="L56" t="e">
            <v>#VALUE!</v>
          </cell>
          <cell r="M56" t="e">
            <v>#VALUE!</v>
          </cell>
          <cell r="N56" t="e">
            <v>#VALUE!</v>
          </cell>
          <cell r="O56" t="e">
            <v>#VALUE!</v>
          </cell>
          <cell r="P56" t="e">
            <v>#VALUE!</v>
          </cell>
          <cell r="Q56">
            <v>3.0000000000000001E-5</v>
          </cell>
          <cell r="R56">
            <v>3.0000000000000001E-5</v>
          </cell>
          <cell r="S56">
            <v>3.0000000000000001E-5</v>
          </cell>
          <cell r="T56">
            <v>3.0000000000000001E-5</v>
          </cell>
          <cell r="U56">
            <v>3.0000000000000001E-5</v>
          </cell>
          <cell r="V56">
            <v>3.0000000000000001E-5</v>
          </cell>
          <cell r="W56">
            <v>3.0000000000000001E-5</v>
          </cell>
          <cell r="X56">
            <v>3.0000000000000001E-5</v>
          </cell>
          <cell r="Y56">
            <v>3.0000000000000001E-5</v>
          </cell>
          <cell r="Z56">
            <v>3.0000000000000001E-5</v>
          </cell>
          <cell r="AA56">
            <v>3.0000000000000001E-5</v>
          </cell>
          <cell r="AB56">
            <v>3.0000000000000001E-5</v>
          </cell>
          <cell r="AC56">
            <v>3.0000000000000001E-5</v>
          </cell>
          <cell r="AD56">
            <v>3.0000000000000001E-5</v>
          </cell>
          <cell r="AE56">
            <v>3.0000000000000001E-5</v>
          </cell>
          <cell r="AF56">
            <v>3.0000000000000001E-5</v>
          </cell>
          <cell r="AG56">
            <v>3.0000000000000001E-5</v>
          </cell>
          <cell r="AH56">
            <v>3.0000000000000001E-5</v>
          </cell>
          <cell r="AI56">
            <v>3.0000000000000001E-5</v>
          </cell>
          <cell r="AJ56">
            <v>3.0000000000000001E-5</v>
          </cell>
          <cell r="AK56">
            <v>3.0000000000000001E-5</v>
          </cell>
          <cell r="AL56">
            <v>3.0000000000000001E-5</v>
          </cell>
          <cell r="AM56">
            <v>3.0000000000000001E-5</v>
          </cell>
          <cell r="AN56">
            <v>3.0000000000000001E-5</v>
          </cell>
          <cell r="AO56">
            <v>3.0000000000000001E-5</v>
          </cell>
          <cell r="AP56">
            <v>2.02E-4</v>
          </cell>
          <cell r="AQ56">
            <v>2.02E-4</v>
          </cell>
          <cell r="AR56">
            <v>2.02E-4</v>
          </cell>
          <cell r="AS56">
            <v>2.02E-4</v>
          </cell>
          <cell r="AT56">
            <v>2.02E-4</v>
          </cell>
          <cell r="AU56">
            <v>3.01E-4</v>
          </cell>
          <cell r="AV56">
            <v>3.01E-4</v>
          </cell>
          <cell r="AW56">
            <v>3.01E-4</v>
          </cell>
          <cell r="AX56">
            <v>3.01E-4</v>
          </cell>
          <cell r="AY56">
            <v>3.01E-4</v>
          </cell>
          <cell r="AZ56">
            <v>3.6299999999999999E-4</v>
          </cell>
          <cell r="BA56">
            <v>3.6299999999999999E-4</v>
          </cell>
          <cell r="BB56">
            <v>3.6299999999999999E-4</v>
          </cell>
          <cell r="BC56">
            <v>3.6299999999999999E-4</v>
          </cell>
          <cell r="BD56">
            <v>3.6299999999999999E-4</v>
          </cell>
          <cell r="BE56">
            <v>4.6099999999999998E-4</v>
          </cell>
          <cell r="BF56">
            <v>4.6099999999999998E-4</v>
          </cell>
          <cell r="BG56">
            <v>4.6099999999999998E-4</v>
          </cell>
          <cell r="BH56">
            <v>4.6099999999999998E-4</v>
          </cell>
          <cell r="BI56">
            <v>4.6099999999999998E-4</v>
          </cell>
          <cell r="BJ56">
            <v>5.3200000000000003E-4</v>
          </cell>
          <cell r="BK56">
            <v>5.3200000000000003E-4</v>
          </cell>
          <cell r="BL56">
            <v>5.3200000000000003E-4</v>
          </cell>
          <cell r="BM56">
            <v>5.3200000000000003E-4</v>
          </cell>
          <cell r="BN56">
            <v>5.3200000000000003E-4</v>
          </cell>
          <cell r="BO56">
            <v>5.6899999999999995E-4</v>
          </cell>
          <cell r="BP56">
            <v>5.6899999999999995E-4</v>
          </cell>
          <cell r="BQ56">
            <v>5.6899999999999995E-4</v>
          </cell>
          <cell r="BR56">
            <v>5.6899999999999995E-4</v>
          </cell>
          <cell r="BS56">
            <v>5.6899999999999995E-4</v>
          </cell>
          <cell r="BT56">
            <v>7.0500000000000001E-4</v>
          </cell>
          <cell r="BU56">
            <v>7.0500000000000001E-4</v>
          </cell>
          <cell r="BV56">
            <v>7.0500000000000001E-4</v>
          </cell>
          <cell r="BW56">
            <v>7.0500000000000001E-4</v>
          </cell>
          <cell r="BX56">
            <v>7.0500000000000001E-4</v>
          </cell>
          <cell r="BY56">
            <v>5.1099999999999995E-4</v>
          </cell>
          <cell r="BZ56">
            <v>5.1099999999999995E-4</v>
          </cell>
          <cell r="CA56">
            <v>5.1099999999999995E-4</v>
          </cell>
          <cell r="CB56">
            <v>5.1099999999999995E-4</v>
          </cell>
          <cell r="CC56">
            <v>5.1099999999999995E-4</v>
          </cell>
          <cell r="CD56">
            <v>5.1099999999999995E-4</v>
          </cell>
          <cell r="CE56">
            <v>5.1099999999999995E-4</v>
          </cell>
          <cell r="CF56">
            <v>5.1099999999999995E-4</v>
          </cell>
          <cell r="CG56">
            <v>5.1099999999999995E-4</v>
          </cell>
          <cell r="CH56">
            <v>5.1099999999999995E-4</v>
          </cell>
          <cell r="CI56">
            <v>5.1099999999999995E-4</v>
          </cell>
          <cell r="CJ56">
            <v>5.1099999999999995E-4</v>
          </cell>
          <cell r="CK56">
            <v>5.1099999999999995E-4</v>
          </cell>
          <cell r="CL56">
            <v>5.1099999999999995E-4</v>
          </cell>
          <cell r="CM56">
            <v>5.1099999999999995E-4</v>
          </cell>
          <cell r="CN56">
            <v>5.1099999999999995E-4</v>
          </cell>
          <cell r="CO56">
            <v>5.1099999999999995E-4</v>
          </cell>
          <cell r="CP56">
            <v>5.1099999999999995E-4</v>
          </cell>
          <cell r="CQ56">
            <v>5.1099999999999995E-4</v>
          </cell>
          <cell r="CR56">
            <v>5.1099999999999995E-4</v>
          </cell>
          <cell r="CS56">
            <v>5.1099999999999995E-4</v>
          </cell>
          <cell r="CT56">
            <v>5.1099999999999995E-4</v>
          </cell>
          <cell r="CU56">
            <v>5.1099999999999995E-4</v>
          </cell>
          <cell r="CV56">
            <v>5.1099999999999995E-4</v>
          </cell>
          <cell r="CW56">
            <v>5.1099999999999995E-4</v>
          </cell>
        </row>
        <row r="57">
          <cell r="A57" t="str">
            <v>ERITREA</v>
          </cell>
          <cell r="B57" t="e">
            <v>#VALUE!</v>
          </cell>
          <cell r="C57" t="e">
            <v>#VALUE!</v>
          </cell>
          <cell r="D57" t="e">
            <v>#VALUE!</v>
          </cell>
          <cell r="E57" t="e">
            <v>#VALUE!</v>
          </cell>
          <cell r="F57" t="e">
            <v>#VALUE!</v>
          </cell>
          <cell r="G57" t="e">
            <v>#VALUE!</v>
          </cell>
          <cell r="H57" t="e">
            <v>#VALUE!</v>
          </cell>
          <cell r="I57" t="e">
            <v>#VALUE!</v>
          </cell>
          <cell r="J57" t="e">
            <v>#VALUE!</v>
          </cell>
          <cell r="K57" t="e">
            <v>#VALUE!</v>
          </cell>
          <cell r="L57" t="e">
            <v>#VALUE!</v>
          </cell>
          <cell r="M57" t="e">
            <v>#VALUE!</v>
          </cell>
          <cell r="N57" t="e">
            <v>#VALUE!</v>
          </cell>
          <cell r="O57" t="e">
            <v>#VALUE!</v>
          </cell>
          <cell r="P57" t="e">
            <v>#VALUE!</v>
          </cell>
          <cell r="Q57">
            <v>1.8E-5</v>
          </cell>
          <cell r="R57">
            <v>1.8E-5</v>
          </cell>
          <cell r="S57">
            <v>1.8E-5</v>
          </cell>
          <cell r="T57">
            <v>1.8E-5</v>
          </cell>
          <cell r="U57">
            <v>1.8E-5</v>
          </cell>
          <cell r="V57">
            <v>1.8E-5</v>
          </cell>
          <cell r="W57">
            <v>1.8E-5</v>
          </cell>
          <cell r="X57">
            <v>1.8E-5</v>
          </cell>
          <cell r="Y57">
            <v>1.8E-5</v>
          </cell>
          <cell r="Z57">
            <v>1.8E-5</v>
          </cell>
          <cell r="AA57">
            <v>1.8E-5</v>
          </cell>
          <cell r="AB57">
            <v>1.8E-5</v>
          </cell>
          <cell r="AC57">
            <v>1.8E-5</v>
          </cell>
          <cell r="AD57">
            <v>1.8E-5</v>
          </cell>
          <cell r="AE57">
            <v>1.8E-5</v>
          </cell>
          <cell r="AF57">
            <v>1.8E-5</v>
          </cell>
          <cell r="AG57">
            <v>1.8E-5</v>
          </cell>
          <cell r="AH57">
            <v>1.8E-5</v>
          </cell>
          <cell r="AI57">
            <v>1.8E-5</v>
          </cell>
          <cell r="AJ57">
            <v>1.8E-5</v>
          </cell>
          <cell r="AK57">
            <v>1.8E-5</v>
          </cell>
          <cell r="AL57">
            <v>1.8E-5</v>
          </cell>
          <cell r="AM57">
            <v>1.8E-5</v>
          </cell>
          <cell r="AN57">
            <v>1.8E-5</v>
          </cell>
          <cell r="AO57">
            <v>1.8E-5</v>
          </cell>
          <cell r="AP57">
            <v>1.16E-4</v>
          </cell>
          <cell r="AQ57">
            <v>1.16E-4</v>
          </cell>
          <cell r="AR57">
            <v>1.16E-4</v>
          </cell>
          <cell r="AS57">
            <v>1.16E-4</v>
          </cell>
          <cell r="AT57">
            <v>1.16E-4</v>
          </cell>
          <cell r="AU57">
            <v>2.2599999999999999E-4</v>
          </cell>
          <cell r="AV57">
            <v>2.2599999999999999E-4</v>
          </cell>
          <cell r="AW57">
            <v>2.2599999999999999E-4</v>
          </cell>
          <cell r="AX57">
            <v>2.2599999999999999E-4</v>
          </cell>
          <cell r="AY57">
            <v>2.2599999999999999E-4</v>
          </cell>
          <cell r="AZ57">
            <v>3.5500000000000001E-4</v>
          </cell>
          <cell r="BA57">
            <v>3.5500000000000001E-4</v>
          </cell>
          <cell r="BB57">
            <v>3.5500000000000001E-4</v>
          </cell>
          <cell r="BC57">
            <v>3.5500000000000001E-4</v>
          </cell>
          <cell r="BD57">
            <v>3.5500000000000001E-4</v>
          </cell>
          <cell r="BE57">
            <v>4.46E-4</v>
          </cell>
          <cell r="BF57">
            <v>4.46E-4</v>
          </cell>
          <cell r="BG57">
            <v>4.46E-4</v>
          </cell>
          <cell r="BH57">
            <v>4.46E-4</v>
          </cell>
          <cell r="BI57">
            <v>4.46E-4</v>
          </cell>
          <cell r="BJ57">
            <v>5.4900000000000001E-4</v>
          </cell>
          <cell r="BK57">
            <v>5.4900000000000001E-4</v>
          </cell>
          <cell r="BL57">
            <v>5.4900000000000001E-4</v>
          </cell>
          <cell r="BM57">
            <v>5.4900000000000001E-4</v>
          </cell>
          <cell r="BN57">
            <v>5.4900000000000001E-4</v>
          </cell>
          <cell r="BO57">
            <v>6.1899999999999998E-4</v>
          </cell>
          <cell r="BP57">
            <v>6.1899999999999998E-4</v>
          </cell>
          <cell r="BQ57">
            <v>6.1899999999999998E-4</v>
          </cell>
          <cell r="BR57">
            <v>6.1899999999999998E-4</v>
          </cell>
          <cell r="BS57">
            <v>6.1899999999999998E-4</v>
          </cell>
          <cell r="BT57">
            <v>6.9200000000000002E-4</v>
          </cell>
          <cell r="BU57">
            <v>6.9200000000000002E-4</v>
          </cell>
          <cell r="BV57">
            <v>6.9200000000000002E-4</v>
          </cell>
          <cell r="BW57">
            <v>6.9200000000000002E-4</v>
          </cell>
          <cell r="BX57">
            <v>6.9200000000000002E-4</v>
          </cell>
          <cell r="BY57">
            <v>6.8800000000000003E-4</v>
          </cell>
          <cell r="BZ57">
            <v>6.8800000000000003E-4</v>
          </cell>
          <cell r="CA57">
            <v>6.8800000000000003E-4</v>
          </cell>
          <cell r="CB57">
            <v>6.8800000000000003E-4</v>
          </cell>
          <cell r="CC57">
            <v>6.8800000000000003E-4</v>
          </cell>
          <cell r="CD57">
            <v>6.8800000000000003E-4</v>
          </cell>
          <cell r="CE57">
            <v>6.8800000000000003E-4</v>
          </cell>
          <cell r="CF57">
            <v>6.8800000000000003E-4</v>
          </cell>
          <cell r="CG57">
            <v>6.8800000000000003E-4</v>
          </cell>
          <cell r="CH57">
            <v>6.8800000000000003E-4</v>
          </cell>
          <cell r="CI57">
            <v>6.8800000000000003E-4</v>
          </cell>
          <cell r="CJ57">
            <v>6.8800000000000003E-4</v>
          </cell>
          <cell r="CK57">
            <v>6.8800000000000003E-4</v>
          </cell>
          <cell r="CL57">
            <v>6.8800000000000003E-4</v>
          </cell>
          <cell r="CM57">
            <v>6.8800000000000003E-4</v>
          </cell>
          <cell r="CN57">
            <v>6.8800000000000003E-4</v>
          </cell>
          <cell r="CO57">
            <v>6.8800000000000003E-4</v>
          </cell>
          <cell r="CP57">
            <v>6.8800000000000003E-4</v>
          </cell>
          <cell r="CQ57">
            <v>6.8800000000000003E-4</v>
          </cell>
          <cell r="CR57">
            <v>6.8800000000000003E-4</v>
          </cell>
          <cell r="CS57">
            <v>6.8800000000000003E-4</v>
          </cell>
          <cell r="CT57">
            <v>6.8800000000000003E-4</v>
          </cell>
          <cell r="CU57">
            <v>6.8800000000000003E-4</v>
          </cell>
          <cell r="CV57">
            <v>6.8800000000000003E-4</v>
          </cell>
          <cell r="CW57">
            <v>6.8800000000000003E-4</v>
          </cell>
        </row>
        <row r="58">
          <cell r="A58" t="str">
            <v>ESTONIA</v>
          </cell>
          <cell r="B58" t="e">
            <v>#VALUE!</v>
          </cell>
          <cell r="C58" t="e">
            <v>#VALUE!</v>
          </cell>
          <cell r="D58" t="e">
            <v>#VALUE!</v>
          </cell>
          <cell r="E58" t="e">
            <v>#VALUE!</v>
          </cell>
          <cell r="F58" t="e">
            <v>#VALUE!</v>
          </cell>
          <cell r="G58" t="e">
            <v>#VALUE!</v>
          </cell>
          <cell r="H58" t="e">
            <v>#VALUE!</v>
          </cell>
          <cell r="I58" t="e">
            <v>#VALUE!</v>
          </cell>
          <cell r="J58" t="e">
            <v>#VALUE!</v>
          </cell>
          <cell r="K58" t="e">
            <v>#VALUE!</v>
          </cell>
          <cell r="L58" t="e">
            <v>#VALUE!</v>
          </cell>
          <cell r="M58" t="e">
            <v>#VALUE!</v>
          </cell>
          <cell r="N58" t="e">
            <v>#VALUE!</v>
          </cell>
          <cell r="O58" t="e">
            <v>#VALUE!</v>
          </cell>
          <cell r="P58" t="e">
            <v>#VALUE!</v>
          </cell>
          <cell r="Q58">
            <v>1.2999999999999999E-5</v>
          </cell>
          <cell r="R58">
            <v>1.2999999999999999E-5</v>
          </cell>
          <cell r="S58">
            <v>1.2999999999999999E-5</v>
          </cell>
          <cell r="T58">
            <v>1.2999999999999999E-5</v>
          </cell>
          <cell r="U58">
            <v>1.2999999999999999E-5</v>
          </cell>
          <cell r="V58">
            <v>1.2999999999999999E-5</v>
          </cell>
          <cell r="W58">
            <v>1.2999999999999999E-5</v>
          </cell>
          <cell r="X58">
            <v>1.2999999999999999E-5</v>
          </cell>
          <cell r="Y58">
            <v>1.2999999999999999E-5</v>
          </cell>
          <cell r="Z58">
            <v>1.2999999999999999E-5</v>
          </cell>
          <cell r="AA58">
            <v>1.2999999999999999E-5</v>
          </cell>
          <cell r="AB58">
            <v>1.2999999999999999E-5</v>
          </cell>
          <cell r="AC58">
            <v>1.2999999999999999E-5</v>
          </cell>
          <cell r="AD58">
            <v>1.2999999999999999E-5</v>
          </cell>
          <cell r="AE58">
            <v>1.2999999999999999E-5</v>
          </cell>
          <cell r="AF58">
            <v>1.2999999999999999E-5</v>
          </cell>
          <cell r="AG58">
            <v>1.2999999999999999E-5</v>
          </cell>
          <cell r="AH58">
            <v>1.2999999999999999E-5</v>
          </cell>
          <cell r="AI58">
            <v>1.2999999999999999E-5</v>
          </cell>
          <cell r="AJ58">
            <v>1.2999999999999999E-5</v>
          </cell>
          <cell r="AK58">
            <v>1.2999999999999999E-5</v>
          </cell>
          <cell r="AL58">
            <v>1.2999999999999999E-5</v>
          </cell>
          <cell r="AM58">
            <v>1.2999999999999999E-5</v>
          </cell>
          <cell r="AN58">
            <v>1.2999999999999999E-5</v>
          </cell>
          <cell r="AO58">
            <v>1.2999999999999999E-5</v>
          </cell>
          <cell r="AP58">
            <v>6.6000000000000005E-5</v>
          </cell>
          <cell r="AQ58">
            <v>6.6000000000000005E-5</v>
          </cell>
          <cell r="AR58">
            <v>6.6000000000000005E-5</v>
          </cell>
          <cell r="AS58">
            <v>6.6000000000000005E-5</v>
          </cell>
          <cell r="AT58">
            <v>6.6000000000000005E-5</v>
          </cell>
          <cell r="AU58">
            <v>1.07E-4</v>
          </cell>
          <cell r="AV58">
            <v>1.07E-4</v>
          </cell>
          <cell r="AW58">
            <v>1.07E-4</v>
          </cell>
          <cell r="AX58">
            <v>1.07E-4</v>
          </cell>
          <cell r="AY58">
            <v>1.07E-4</v>
          </cell>
          <cell r="AZ58">
            <v>1.4100000000000001E-4</v>
          </cell>
          <cell r="BA58">
            <v>1.4100000000000001E-4</v>
          </cell>
          <cell r="BB58">
            <v>1.4100000000000001E-4</v>
          </cell>
          <cell r="BC58">
            <v>1.4100000000000001E-4</v>
          </cell>
          <cell r="BD58">
            <v>1.4100000000000001E-4</v>
          </cell>
          <cell r="BE58">
            <v>1.4200000000000001E-4</v>
          </cell>
          <cell r="BF58">
            <v>1.4200000000000001E-4</v>
          </cell>
          <cell r="BG58">
            <v>1.4200000000000001E-4</v>
          </cell>
          <cell r="BH58">
            <v>1.4200000000000001E-4</v>
          </cell>
          <cell r="BI58">
            <v>1.4200000000000001E-4</v>
          </cell>
          <cell r="BJ58">
            <v>1.3300000000000001E-4</v>
          </cell>
          <cell r="BK58">
            <v>1.3300000000000001E-4</v>
          </cell>
          <cell r="BL58">
            <v>1.3300000000000001E-4</v>
          </cell>
          <cell r="BM58">
            <v>1.3300000000000001E-4</v>
          </cell>
          <cell r="BN58">
            <v>1.3300000000000001E-4</v>
          </cell>
          <cell r="BO58">
            <v>1.3200000000000001E-4</v>
          </cell>
          <cell r="BP58">
            <v>1.3200000000000001E-4</v>
          </cell>
          <cell r="BQ58">
            <v>1.3200000000000001E-4</v>
          </cell>
          <cell r="BR58">
            <v>1.3200000000000001E-4</v>
          </cell>
          <cell r="BS58">
            <v>1.3200000000000001E-4</v>
          </cell>
          <cell r="BT58">
            <v>1.5699999999999999E-4</v>
          </cell>
          <cell r="BU58">
            <v>1.5699999999999999E-4</v>
          </cell>
          <cell r="BV58">
            <v>1.5699999999999999E-4</v>
          </cell>
          <cell r="BW58">
            <v>1.5699999999999999E-4</v>
          </cell>
          <cell r="BX58">
            <v>1.5699999999999999E-4</v>
          </cell>
          <cell r="BY58">
            <v>2.3800000000000001E-4</v>
          </cell>
          <cell r="BZ58">
            <v>2.3800000000000001E-4</v>
          </cell>
          <cell r="CA58">
            <v>2.3800000000000001E-4</v>
          </cell>
          <cell r="CB58">
            <v>2.3800000000000001E-4</v>
          </cell>
          <cell r="CC58">
            <v>2.3800000000000001E-4</v>
          </cell>
          <cell r="CD58">
            <v>2.3800000000000001E-4</v>
          </cell>
          <cell r="CE58">
            <v>2.3800000000000001E-4</v>
          </cell>
          <cell r="CF58">
            <v>2.3800000000000001E-4</v>
          </cell>
          <cell r="CG58">
            <v>2.3800000000000001E-4</v>
          </cell>
          <cell r="CH58">
            <v>2.3800000000000001E-4</v>
          </cell>
          <cell r="CI58">
            <v>2.3800000000000001E-4</v>
          </cell>
          <cell r="CJ58">
            <v>2.3800000000000001E-4</v>
          </cell>
          <cell r="CK58">
            <v>2.3800000000000001E-4</v>
          </cell>
          <cell r="CL58">
            <v>2.3800000000000001E-4</v>
          </cell>
          <cell r="CM58">
            <v>2.3800000000000001E-4</v>
          </cell>
          <cell r="CN58">
            <v>2.3800000000000001E-4</v>
          </cell>
          <cell r="CO58">
            <v>2.3800000000000001E-4</v>
          </cell>
          <cell r="CP58">
            <v>2.3800000000000001E-4</v>
          </cell>
          <cell r="CQ58">
            <v>2.3800000000000001E-4</v>
          </cell>
          <cell r="CR58">
            <v>2.3800000000000001E-4</v>
          </cell>
          <cell r="CS58">
            <v>2.3800000000000001E-4</v>
          </cell>
          <cell r="CT58">
            <v>2.3800000000000001E-4</v>
          </cell>
          <cell r="CU58">
            <v>2.3800000000000001E-4</v>
          </cell>
          <cell r="CV58">
            <v>2.3800000000000001E-4</v>
          </cell>
          <cell r="CW58">
            <v>2.3800000000000001E-4</v>
          </cell>
        </row>
        <row r="59">
          <cell r="A59" t="str">
            <v>ETHIOPIA</v>
          </cell>
          <cell r="B59" t="e">
            <v>#VALUE!</v>
          </cell>
          <cell r="C59" t="e">
            <v>#VALUE!</v>
          </cell>
          <cell r="D59" t="e">
            <v>#VALUE!</v>
          </cell>
          <cell r="E59" t="e">
            <v>#VALUE!</v>
          </cell>
          <cell r="F59" t="e">
            <v>#VALUE!</v>
          </cell>
          <cell r="G59" t="e">
            <v>#VALUE!</v>
          </cell>
          <cell r="H59" t="e">
            <v>#VALUE!</v>
          </cell>
          <cell r="I59" t="e">
            <v>#VALUE!</v>
          </cell>
          <cell r="J59" t="e">
            <v>#VALUE!</v>
          </cell>
          <cell r="K59" t="e">
            <v>#VALUE!</v>
          </cell>
          <cell r="L59" t="e">
            <v>#VALUE!</v>
          </cell>
          <cell r="M59" t="e">
            <v>#VALUE!</v>
          </cell>
          <cell r="N59" t="e">
            <v>#VALUE!</v>
          </cell>
          <cell r="O59" t="e">
            <v>#VALUE!</v>
          </cell>
          <cell r="P59" t="e">
            <v>#VALUE!</v>
          </cell>
          <cell r="Q59">
            <v>2.0999999999999999E-5</v>
          </cell>
          <cell r="R59">
            <v>2.0999999999999999E-5</v>
          </cell>
          <cell r="S59">
            <v>2.0999999999999999E-5</v>
          </cell>
          <cell r="T59">
            <v>2.0999999999999999E-5</v>
          </cell>
          <cell r="U59">
            <v>2.0999999999999999E-5</v>
          </cell>
          <cell r="V59">
            <v>2.0999999999999999E-5</v>
          </cell>
          <cell r="W59">
            <v>2.0999999999999999E-5</v>
          </cell>
          <cell r="X59">
            <v>2.0999999999999999E-5</v>
          </cell>
          <cell r="Y59">
            <v>2.0999999999999999E-5</v>
          </cell>
          <cell r="Z59">
            <v>2.0999999999999999E-5</v>
          </cell>
          <cell r="AA59">
            <v>2.0999999999999999E-5</v>
          </cell>
          <cell r="AB59">
            <v>2.0999999999999999E-5</v>
          </cell>
          <cell r="AC59">
            <v>2.0999999999999999E-5</v>
          </cell>
          <cell r="AD59">
            <v>2.0999999999999999E-5</v>
          </cell>
          <cell r="AE59">
            <v>2.0999999999999999E-5</v>
          </cell>
          <cell r="AF59">
            <v>2.0999999999999999E-5</v>
          </cell>
          <cell r="AG59">
            <v>2.0999999999999999E-5</v>
          </cell>
          <cell r="AH59">
            <v>2.0999999999999999E-5</v>
          </cell>
          <cell r="AI59">
            <v>2.0999999999999999E-5</v>
          </cell>
          <cell r="AJ59">
            <v>2.0999999999999999E-5</v>
          </cell>
          <cell r="AK59">
            <v>2.0999999999999999E-5</v>
          </cell>
          <cell r="AL59">
            <v>2.0999999999999999E-5</v>
          </cell>
          <cell r="AM59">
            <v>2.0999999999999999E-5</v>
          </cell>
          <cell r="AN59">
            <v>2.0999999999999999E-5</v>
          </cell>
          <cell r="AO59">
            <v>2.0999999999999999E-5</v>
          </cell>
          <cell r="AP59">
            <v>2.0000000000000001E-4</v>
          </cell>
          <cell r="AQ59">
            <v>2.0000000000000001E-4</v>
          </cell>
          <cell r="AR59">
            <v>2.0000000000000001E-4</v>
          </cell>
          <cell r="AS59">
            <v>2.0000000000000001E-4</v>
          </cell>
          <cell r="AT59">
            <v>2.0000000000000001E-4</v>
          </cell>
          <cell r="AU59">
            <v>3.5100000000000002E-4</v>
          </cell>
          <cell r="AV59">
            <v>3.5100000000000002E-4</v>
          </cell>
          <cell r="AW59">
            <v>3.5100000000000002E-4</v>
          </cell>
          <cell r="AX59">
            <v>3.5100000000000002E-4</v>
          </cell>
          <cell r="AY59">
            <v>3.5100000000000002E-4</v>
          </cell>
          <cell r="AZ59">
            <v>5.2400000000000005E-4</v>
          </cell>
          <cell r="BA59">
            <v>5.2400000000000005E-4</v>
          </cell>
          <cell r="BB59">
            <v>5.2400000000000005E-4</v>
          </cell>
          <cell r="BC59">
            <v>5.2400000000000005E-4</v>
          </cell>
          <cell r="BD59">
            <v>5.2400000000000005E-4</v>
          </cell>
          <cell r="BE59">
            <v>6.8400000000000004E-4</v>
          </cell>
          <cell r="BF59">
            <v>6.8400000000000004E-4</v>
          </cell>
          <cell r="BG59">
            <v>6.8400000000000004E-4</v>
          </cell>
          <cell r="BH59">
            <v>6.8400000000000004E-4</v>
          </cell>
          <cell r="BI59">
            <v>6.8400000000000004E-4</v>
          </cell>
          <cell r="BJ59">
            <v>7.9699999999999997E-4</v>
          </cell>
          <cell r="BK59">
            <v>7.9699999999999997E-4</v>
          </cell>
          <cell r="BL59">
            <v>7.9699999999999997E-4</v>
          </cell>
          <cell r="BM59">
            <v>7.9699999999999997E-4</v>
          </cell>
          <cell r="BN59">
            <v>7.9699999999999997E-4</v>
          </cell>
          <cell r="BO59">
            <v>8.4599999999999996E-4</v>
          </cell>
          <cell r="BP59">
            <v>8.4599999999999996E-4</v>
          </cell>
          <cell r="BQ59">
            <v>8.4599999999999996E-4</v>
          </cell>
          <cell r="BR59">
            <v>8.4599999999999996E-4</v>
          </cell>
          <cell r="BS59">
            <v>8.4599999999999996E-4</v>
          </cell>
          <cell r="BT59">
            <v>8.3600000000000005E-4</v>
          </cell>
          <cell r="BU59">
            <v>8.3600000000000005E-4</v>
          </cell>
          <cell r="BV59">
            <v>8.3600000000000005E-4</v>
          </cell>
          <cell r="BW59">
            <v>8.3600000000000005E-4</v>
          </cell>
          <cell r="BX59">
            <v>8.3600000000000005E-4</v>
          </cell>
          <cell r="BY59">
            <v>7.6800000000000002E-4</v>
          </cell>
          <cell r="BZ59">
            <v>7.6800000000000002E-4</v>
          </cell>
          <cell r="CA59">
            <v>7.6800000000000002E-4</v>
          </cell>
          <cell r="CB59">
            <v>7.6800000000000002E-4</v>
          </cell>
          <cell r="CC59">
            <v>7.6800000000000002E-4</v>
          </cell>
          <cell r="CD59">
            <v>7.6800000000000002E-4</v>
          </cell>
          <cell r="CE59">
            <v>7.6800000000000002E-4</v>
          </cell>
          <cell r="CF59">
            <v>7.6800000000000002E-4</v>
          </cell>
          <cell r="CG59">
            <v>7.6800000000000002E-4</v>
          </cell>
          <cell r="CH59">
            <v>7.6800000000000002E-4</v>
          </cell>
          <cell r="CI59">
            <v>7.6800000000000002E-4</v>
          </cell>
          <cell r="CJ59">
            <v>7.6800000000000002E-4</v>
          </cell>
          <cell r="CK59">
            <v>7.6800000000000002E-4</v>
          </cell>
          <cell r="CL59">
            <v>7.6800000000000002E-4</v>
          </cell>
          <cell r="CM59">
            <v>7.6800000000000002E-4</v>
          </cell>
          <cell r="CN59">
            <v>7.6800000000000002E-4</v>
          </cell>
          <cell r="CO59">
            <v>7.6800000000000002E-4</v>
          </cell>
          <cell r="CP59">
            <v>7.6800000000000002E-4</v>
          </cell>
          <cell r="CQ59">
            <v>7.6800000000000002E-4</v>
          </cell>
          <cell r="CR59">
            <v>7.6800000000000002E-4</v>
          </cell>
          <cell r="CS59">
            <v>7.6800000000000002E-4</v>
          </cell>
          <cell r="CT59">
            <v>7.6800000000000002E-4</v>
          </cell>
          <cell r="CU59">
            <v>7.6800000000000002E-4</v>
          </cell>
          <cell r="CV59">
            <v>7.6800000000000002E-4</v>
          </cell>
          <cell r="CW59">
            <v>7.6800000000000002E-4</v>
          </cell>
        </row>
        <row r="60">
          <cell r="A60" t="str">
            <v>FIJI</v>
          </cell>
          <cell r="B60" t="e">
            <v>#VALUE!</v>
          </cell>
          <cell r="C60" t="e">
            <v>#VALUE!</v>
          </cell>
          <cell r="D60" t="e">
            <v>#VALUE!</v>
          </cell>
          <cell r="E60" t="e">
            <v>#VALUE!</v>
          </cell>
          <cell r="F60" t="e">
            <v>#VALUE!</v>
          </cell>
          <cell r="G60" t="e">
            <v>#VALUE!</v>
          </cell>
          <cell r="H60" t="e">
            <v>#VALUE!</v>
          </cell>
          <cell r="I60" t="e">
            <v>#VALUE!</v>
          </cell>
          <cell r="J60" t="e">
            <v>#VALUE!</v>
          </cell>
          <cell r="K60" t="e">
            <v>#VALUE!</v>
          </cell>
          <cell r="L60" t="e">
            <v>#VALUE!</v>
          </cell>
          <cell r="M60" t="e">
            <v>#VALUE!</v>
          </cell>
          <cell r="N60" t="e">
            <v>#VALUE!</v>
          </cell>
          <cell r="O60" t="e">
            <v>#VALUE!</v>
          </cell>
          <cell r="P60" t="e">
            <v>#VALUE!</v>
          </cell>
          <cell r="Q60">
            <v>2.9E-5</v>
          </cell>
          <cell r="R60">
            <v>2.9E-5</v>
          </cell>
          <cell r="S60">
            <v>2.9E-5</v>
          </cell>
          <cell r="T60">
            <v>2.9E-5</v>
          </cell>
          <cell r="U60">
            <v>2.9E-5</v>
          </cell>
          <cell r="V60">
            <v>2.9E-5</v>
          </cell>
          <cell r="W60">
            <v>2.9E-5</v>
          </cell>
          <cell r="X60">
            <v>2.9E-5</v>
          </cell>
          <cell r="Y60">
            <v>2.9E-5</v>
          </cell>
          <cell r="Z60">
            <v>2.9E-5</v>
          </cell>
          <cell r="AA60">
            <v>2.9E-5</v>
          </cell>
          <cell r="AB60">
            <v>2.9E-5</v>
          </cell>
          <cell r="AC60">
            <v>2.9E-5</v>
          </cell>
          <cell r="AD60">
            <v>2.9E-5</v>
          </cell>
          <cell r="AE60">
            <v>2.9E-5</v>
          </cell>
          <cell r="AF60">
            <v>2.9E-5</v>
          </cell>
          <cell r="AG60">
            <v>2.9E-5</v>
          </cell>
          <cell r="AH60">
            <v>2.9E-5</v>
          </cell>
          <cell r="AI60">
            <v>2.9E-5</v>
          </cell>
          <cell r="AJ60">
            <v>2.9E-5</v>
          </cell>
          <cell r="AK60">
            <v>2.9E-5</v>
          </cell>
          <cell r="AL60">
            <v>2.9E-5</v>
          </cell>
          <cell r="AM60">
            <v>2.9E-5</v>
          </cell>
          <cell r="AN60">
            <v>2.9E-5</v>
          </cell>
          <cell r="AO60">
            <v>2.9E-5</v>
          </cell>
          <cell r="AP60">
            <v>3.5199999999999999E-4</v>
          </cell>
          <cell r="AQ60">
            <v>3.5199999999999999E-4</v>
          </cell>
          <cell r="AR60">
            <v>3.5199999999999999E-4</v>
          </cell>
          <cell r="AS60">
            <v>3.5199999999999999E-4</v>
          </cell>
          <cell r="AT60">
            <v>3.5199999999999999E-4</v>
          </cell>
          <cell r="AU60">
            <v>3.0800000000000001E-4</v>
          </cell>
          <cell r="AV60">
            <v>3.0800000000000001E-4</v>
          </cell>
          <cell r="AW60">
            <v>3.0800000000000001E-4</v>
          </cell>
          <cell r="AX60">
            <v>3.0800000000000001E-4</v>
          </cell>
          <cell r="AY60">
            <v>3.0800000000000001E-4</v>
          </cell>
          <cell r="AZ60">
            <v>6.2699999999999995E-4</v>
          </cell>
          <cell r="BA60">
            <v>6.2699999999999995E-4</v>
          </cell>
          <cell r="BB60">
            <v>6.2699999999999995E-4</v>
          </cell>
          <cell r="BC60">
            <v>6.2699999999999995E-4</v>
          </cell>
          <cell r="BD60">
            <v>6.2699999999999995E-4</v>
          </cell>
          <cell r="BE60">
            <v>4.3199999999999998E-4</v>
          </cell>
          <cell r="BF60">
            <v>4.3199999999999998E-4</v>
          </cell>
          <cell r="BG60">
            <v>4.3199999999999998E-4</v>
          </cell>
          <cell r="BH60">
            <v>4.3199999999999998E-4</v>
          </cell>
          <cell r="BI60">
            <v>4.3199999999999998E-4</v>
          </cell>
          <cell r="BJ60">
            <v>7.8600000000000002E-4</v>
          </cell>
          <cell r="BK60">
            <v>7.8600000000000002E-4</v>
          </cell>
          <cell r="BL60">
            <v>7.8600000000000002E-4</v>
          </cell>
          <cell r="BM60">
            <v>7.8600000000000002E-4</v>
          </cell>
          <cell r="BN60">
            <v>7.8600000000000002E-4</v>
          </cell>
          <cell r="BO60">
            <v>1.3010000000000001E-3</v>
          </cell>
          <cell r="BP60">
            <v>1.3010000000000001E-3</v>
          </cell>
          <cell r="BQ60">
            <v>1.3010000000000001E-3</v>
          </cell>
          <cell r="BR60">
            <v>1.3010000000000001E-3</v>
          </cell>
          <cell r="BS60">
            <v>1.3010000000000001E-3</v>
          </cell>
          <cell r="BT60">
            <v>1.4120000000000001E-3</v>
          </cell>
          <cell r="BU60">
            <v>1.4120000000000001E-3</v>
          </cell>
          <cell r="BV60">
            <v>1.4120000000000001E-3</v>
          </cell>
          <cell r="BW60">
            <v>1.4120000000000001E-3</v>
          </cell>
          <cell r="BX60">
            <v>1.4120000000000001E-3</v>
          </cell>
          <cell r="BY60">
            <v>5.8100000000000003E-4</v>
          </cell>
          <cell r="BZ60">
            <v>5.8100000000000003E-4</v>
          </cell>
          <cell r="CA60">
            <v>5.8100000000000003E-4</v>
          </cell>
          <cell r="CB60">
            <v>5.8100000000000003E-4</v>
          </cell>
          <cell r="CC60">
            <v>5.8100000000000003E-4</v>
          </cell>
          <cell r="CD60">
            <v>5.8100000000000003E-4</v>
          </cell>
          <cell r="CE60">
            <v>5.8100000000000003E-4</v>
          </cell>
          <cell r="CF60">
            <v>5.8100000000000003E-4</v>
          </cell>
          <cell r="CG60">
            <v>5.8100000000000003E-4</v>
          </cell>
          <cell r="CH60">
            <v>5.8100000000000003E-4</v>
          </cell>
          <cell r="CI60">
            <v>5.8100000000000003E-4</v>
          </cell>
          <cell r="CJ60">
            <v>5.8100000000000003E-4</v>
          </cell>
          <cell r="CK60">
            <v>5.8100000000000003E-4</v>
          </cell>
          <cell r="CL60">
            <v>5.8100000000000003E-4</v>
          </cell>
          <cell r="CM60">
            <v>5.8100000000000003E-4</v>
          </cell>
          <cell r="CN60">
            <v>5.8100000000000003E-4</v>
          </cell>
          <cell r="CO60">
            <v>5.8100000000000003E-4</v>
          </cell>
          <cell r="CP60">
            <v>5.8100000000000003E-4</v>
          </cell>
          <cell r="CQ60">
            <v>5.8100000000000003E-4</v>
          </cell>
          <cell r="CR60">
            <v>5.8100000000000003E-4</v>
          </cell>
          <cell r="CS60">
            <v>5.8100000000000003E-4</v>
          </cell>
          <cell r="CT60">
            <v>5.8100000000000003E-4</v>
          </cell>
          <cell r="CU60">
            <v>5.8100000000000003E-4</v>
          </cell>
          <cell r="CV60">
            <v>5.8100000000000003E-4</v>
          </cell>
          <cell r="CW60">
            <v>5.8100000000000003E-4</v>
          </cell>
        </row>
        <row r="61">
          <cell r="A61" t="str">
            <v>FINLAND</v>
          </cell>
          <cell r="B61" t="e">
            <v>#VALUE!</v>
          </cell>
          <cell r="C61" t="e">
            <v>#VALUE!</v>
          </cell>
          <cell r="D61" t="e">
            <v>#VALUE!</v>
          </cell>
          <cell r="E61" t="e">
            <v>#VALUE!</v>
          </cell>
          <cell r="F61" t="e">
            <v>#VALUE!</v>
          </cell>
          <cell r="G61" t="e">
            <v>#VALUE!</v>
          </cell>
          <cell r="H61" t="e">
            <v>#VALUE!</v>
          </cell>
          <cell r="I61" t="e">
            <v>#VALUE!</v>
          </cell>
          <cell r="J61" t="e">
            <v>#VALUE!</v>
          </cell>
          <cell r="K61" t="e">
            <v>#VALUE!</v>
          </cell>
          <cell r="L61" t="e">
            <v>#VALUE!</v>
          </cell>
          <cell r="M61" t="e">
            <v>#VALUE!</v>
          </cell>
          <cell r="N61" t="e">
            <v>#VALUE!</v>
          </cell>
          <cell r="O61" t="e">
            <v>#VALUE!</v>
          </cell>
          <cell r="P61" t="e">
            <v>#VALUE!</v>
          </cell>
          <cell r="Q61">
            <v>6.0000000000000002E-6</v>
          </cell>
          <cell r="R61">
            <v>6.0000000000000002E-6</v>
          </cell>
          <cell r="S61">
            <v>6.0000000000000002E-6</v>
          </cell>
          <cell r="T61">
            <v>6.0000000000000002E-6</v>
          </cell>
          <cell r="U61">
            <v>6.0000000000000002E-6</v>
          </cell>
          <cell r="V61">
            <v>6.0000000000000002E-6</v>
          </cell>
          <cell r="W61">
            <v>6.0000000000000002E-6</v>
          </cell>
          <cell r="X61">
            <v>6.0000000000000002E-6</v>
          </cell>
          <cell r="Y61">
            <v>6.0000000000000002E-6</v>
          </cell>
          <cell r="Z61">
            <v>6.0000000000000002E-6</v>
          </cell>
          <cell r="AA61">
            <v>6.0000000000000002E-6</v>
          </cell>
          <cell r="AB61">
            <v>6.0000000000000002E-6</v>
          </cell>
          <cell r="AC61">
            <v>6.0000000000000002E-6</v>
          </cell>
          <cell r="AD61">
            <v>6.0000000000000002E-6</v>
          </cell>
          <cell r="AE61">
            <v>6.0000000000000002E-6</v>
          </cell>
          <cell r="AF61">
            <v>6.0000000000000002E-6</v>
          </cell>
          <cell r="AG61">
            <v>6.0000000000000002E-6</v>
          </cell>
          <cell r="AH61">
            <v>6.0000000000000002E-6</v>
          </cell>
          <cell r="AI61">
            <v>6.0000000000000002E-6</v>
          </cell>
          <cell r="AJ61">
            <v>6.0000000000000002E-6</v>
          </cell>
          <cell r="AK61">
            <v>6.0000000000000002E-6</v>
          </cell>
          <cell r="AL61">
            <v>6.0000000000000002E-6</v>
          </cell>
          <cell r="AM61">
            <v>6.0000000000000002E-6</v>
          </cell>
          <cell r="AN61">
            <v>6.0000000000000002E-6</v>
          </cell>
          <cell r="AO61">
            <v>6.0000000000000002E-6</v>
          </cell>
          <cell r="AP61">
            <v>1.8E-5</v>
          </cell>
          <cell r="AQ61">
            <v>1.8E-5</v>
          </cell>
          <cell r="AR61">
            <v>1.8E-5</v>
          </cell>
          <cell r="AS61">
            <v>1.8E-5</v>
          </cell>
          <cell r="AT61">
            <v>1.8E-5</v>
          </cell>
          <cell r="AU61">
            <v>1.5999999999999999E-5</v>
          </cell>
          <cell r="AV61">
            <v>1.5999999999999999E-5</v>
          </cell>
          <cell r="AW61">
            <v>1.5999999999999999E-5</v>
          </cell>
          <cell r="AX61">
            <v>1.5999999999999999E-5</v>
          </cell>
          <cell r="AY61">
            <v>1.5999999999999999E-5</v>
          </cell>
          <cell r="AZ61">
            <v>2.0999999999999999E-5</v>
          </cell>
          <cell r="BA61">
            <v>2.0999999999999999E-5</v>
          </cell>
          <cell r="BB61">
            <v>2.0999999999999999E-5</v>
          </cell>
          <cell r="BC61">
            <v>2.0999999999999999E-5</v>
          </cell>
          <cell r="BD61">
            <v>2.0999999999999999E-5</v>
          </cell>
          <cell r="BE61">
            <v>2.0999999999999999E-5</v>
          </cell>
          <cell r="BF61">
            <v>2.0999999999999999E-5</v>
          </cell>
          <cell r="BG61">
            <v>2.0999999999999999E-5</v>
          </cell>
          <cell r="BH61">
            <v>2.0999999999999999E-5</v>
          </cell>
          <cell r="BI61">
            <v>2.0999999999999999E-5</v>
          </cell>
          <cell r="BJ61">
            <v>2.4000000000000001E-5</v>
          </cell>
          <cell r="BK61">
            <v>2.4000000000000001E-5</v>
          </cell>
          <cell r="BL61">
            <v>2.4000000000000001E-5</v>
          </cell>
          <cell r="BM61">
            <v>2.4000000000000001E-5</v>
          </cell>
          <cell r="BN61">
            <v>2.4000000000000001E-5</v>
          </cell>
          <cell r="BO61">
            <v>2.4000000000000001E-5</v>
          </cell>
          <cell r="BP61">
            <v>2.4000000000000001E-5</v>
          </cell>
          <cell r="BQ61">
            <v>2.4000000000000001E-5</v>
          </cell>
          <cell r="BR61">
            <v>2.4000000000000001E-5</v>
          </cell>
          <cell r="BS61">
            <v>2.4000000000000001E-5</v>
          </cell>
          <cell r="BT61">
            <v>4.1E-5</v>
          </cell>
          <cell r="BU61">
            <v>4.1E-5</v>
          </cell>
          <cell r="BV61">
            <v>4.1E-5</v>
          </cell>
          <cell r="BW61">
            <v>4.1E-5</v>
          </cell>
          <cell r="BX61">
            <v>4.1E-5</v>
          </cell>
          <cell r="BY61">
            <v>6.9999999999999994E-5</v>
          </cell>
          <cell r="BZ61">
            <v>6.9999999999999994E-5</v>
          </cell>
          <cell r="CA61">
            <v>6.9999999999999994E-5</v>
          </cell>
          <cell r="CB61">
            <v>6.9999999999999994E-5</v>
          </cell>
          <cell r="CC61">
            <v>6.9999999999999994E-5</v>
          </cell>
          <cell r="CD61">
            <v>6.9999999999999994E-5</v>
          </cell>
          <cell r="CE61">
            <v>6.9999999999999994E-5</v>
          </cell>
          <cell r="CF61">
            <v>6.9999999999999994E-5</v>
          </cell>
          <cell r="CG61">
            <v>6.9999999999999994E-5</v>
          </cell>
          <cell r="CH61">
            <v>6.9999999999999994E-5</v>
          </cell>
          <cell r="CI61">
            <v>6.9999999999999994E-5</v>
          </cell>
          <cell r="CJ61">
            <v>6.9999999999999994E-5</v>
          </cell>
          <cell r="CK61">
            <v>6.9999999999999994E-5</v>
          </cell>
          <cell r="CL61">
            <v>6.9999999999999994E-5</v>
          </cell>
          <cell r="CM61">
            <v>6.9999999999999994E-5</v>
          </cell>
          <cell r="CN61">
            <v>6.9999999999999994E-5</v>
          </cell>
          <cell r="CO61">
            <v>6.9999999999999994E-5</v>
          </cell>
          <cell r="CP61">
            <v>6.9999999999999994E-5</v>
          </cell>
          <cell r="CQ61">
            <v>6.9999999999999994E-5</v>
          </cell>
          <cell r="CR61">
            <v>6.9999999999999994E-5</v>
          </cell>
          <cell r="CS61">
            <v>6.9999999999999994E-5</v>
          </cell>
          <cell r="CT61">
            <v>6.9999999999999994E-5</v>
          </cell>
          <cell r="CU61">
            <v>6.9999999999999994E-5</v>
          </cell>
          <cell r="CV61">
            <v>6.9999999999999994E-5</v>
          </cell>
          <cell r="CW61">
            <v>6.9999999999999994E-5</v>
          </cell>
        </row>
        <row r="62">
          <cell r="A62" t="str">
            <v>FRANCE</v>
          </cell>
          <cell r="B62" t="e">
            <v>#VALUE!</v>
          </cell>
          <cell r="C62" t="e">
            <v>#VALUE!</v>
          </cell>
          <cell r="D62" t="e">
            <v>#VALUE!</v>
          </cell>
          <cell r="E62" t="e">
            <v>#VALUE!</v>
          </cell>
          <cell r="F62" t="e">
            <v>#VALUE!</v>
          </cell>
          <cell r="G62" t="e">
            <v>#VALUE!</v>
          </cell>
          <cell r="H62" t="e">
            <v>#VALUE!</v>
          </cell>
          <cell r="I62" t="e">
            <v>#VALUE!</v>
          </cell>
          <cell r="J62" t="e">
            <v>#VALUE!</v>
          </cell>
          <cell r="K62" t="e">
            <v>#VALUE!</v>
          </cell>
          <cell r="L62" t="e">
            <v>#VALUE!</v>
          </cell>
          <cell r="M62" t="e">
            <v>#VALUE!</v>
          </cell>
          <cell r="N62" t="e">
            <v>#VALUE!</v>
          </cell>
          <cell r="O62" t="e">
            <v>#VALUE!</v>
          </cell>
          <cell r="P62" t="e">
            <v>#VALUE!</v>
          </cell>
          <cell r="Q62">
            <v>6.0000000000000002E-6</v>
          </cell>
          <cell r="R62">
            <v>6.0000000000000002E-6</v>
          </cell>
          <cell r="S62">
            <v>6.0000000000000002E-6</v>
          </cell>
          <cell r="T62">
            <v>6.0000000000000002E-6</v>
          </cell>
          <cell r="U62">
            <v>6.0000000000000002E-6</v>
          </cell>
          <cell r="V62">
            <v>6.0000000000000002E-6</v>
          </cell>
          <cell r="W62">
            <v>6.0000000000000002E-6</v>
          </cell>
          <cell r="X62">
            <v>6.0000000000000002E-6</v>
          </cell>
          <cell r="Y62">
            <v>6.0000000000000002E-6</v>
          </cell>
          <cell r="Z62">
            <v>6.0000000000000002E-6</v>
          </cell>
          <cell r="AA62">
            <v>6.0000000000000002E-6</v>
          </cell>
          <cell r="AB62">
            <v>6.0000000000000002E-6</v>
          </cell>
          <cell r="AC62">
            <v>6.0000000000000002E-6</v>
          </cell>
          <cell r="AD62">
            <v>6.0000000000000002E-6</v>
          </cell>
          <cell r="AE62">
            <v>6.0000000000000002E-6</v>
          </cell>
          <cell r="AF62">
            <v>6.0000000000000002E-6</v>
          </cell>
          <cell r="AG62">
            <v>6.0000000000000002E-6</v>
          </cell>
          <cell r="AH62">
            <v>6.0000000000000002E-6</v>
          </cell>
          <cell r="AI62">
            <v>6.0000000000000002E-6</v>
          </cell>
          <cell r="AJ62">
            <v>6.0000000000000002E-6</v>
          </cell>
          <cell r="AK62">
            <v>6.0000000000000002E-6</v>
          </cell>
          <cell r="AL62">
            <v>6.0000000000000002E-6</v>
          </cell>
          <cell r="AM62">
            <v>6.0000000000000002E-6</v>
          </cell>
          <cell r="AN62">
            <v>6.0000000000000002E-6</v>
          </cell>
          <cell r="AO62">
            <v>6.0000000000000002E-6</v>
          </cell>
          <cell r="AP62">
            <v>3.1999999999999999E-5</v>
          </cell>
          <cell r="AQ62">
            <v>3.1999999999999999E-5</v>
          </cell>
          <cell r="AR62">
            <v>3.1999999999999999E-5</v>
          </cell>
          <cell r="AS62">
            <v>3.1999999999999999E-5</v>
          </cell>
          <cell r="AT62">
            <v>3.1999999999999999E-5</v>
          </cell>
          <cell r="AU62">
            <v>4.3000000000000002E-5</v>
          </cell>
          <cell r="AV62">
            <v>4.3000000000000002E-5</v>
          </cell>
          <cell r="AW62">
            <v>4.3000000000000002E-5</v>
          </cell>
          <cell r="AX62">
            <v>4.3000000000000002E-5</v>
          </cell>
          <cell r="AY62">
            <v>4.3000000000000002E-5</v>
          </cell>
          <cell r="AZ62">
            <v>5.3000000000000001E-5</v>
          </cell>
          <cell r="BA62">
            <v>5.3000000000000001E-5</v>
          </cell>
          <cell r="BB62">
            <v>5.3000000000000001E-5</v>
          </cell>
          <cell r="BC62">
            <v>5.3000000000000001E-5</v>
          </cell>
          <cell r="BD62">
            <v>5.3000000000000001E-5</v>
          </cell>
          <cell r="BE62">
            <v>5.5000000000000002E-5</v>
          </cell>
          <cell r="BF62">
            <v>5.5000000000000002E-5</v>
          </cell>
          <cell r="BG62">
            <v>5.5000000000000002E-5</v>
          </cell>
          <cell r="BH62">
            <v>5.5000000000000002E-5</v>
          </cell>
          <cell r="BI62">
            <v>5.5000000000000002E-5</v>
          </cell>
          <cell r="BJ62">
            <v>5.0000000000000002E-5</v>
          </cell>
          <cell r="BK62">
            <v>5.0000000000000002E-5</v>
          </cell>
          <cell r="BL62">
            <v>5.0000000000000002E-5</v>
          </cell>
          <cell r="BM62">
            <v>5.0000000000000002E-5</v>
          </cell>
          <cell r="BN62">
            <v>5.0000000000000002E-5</v>
          </cell>
          <cell r="BO62">
            <v>5.3999999999999998E-5</v>
          </cell>
          <cell r="BP62">
            <v>5.3999999999999998E-5</v>
          </cell>
          <cell r="BQ62">
            <v>5.3999999999999998E-5</v>
          </cell>
          <cell r="BR62">
            <v>5.3999999999999998E-5</v>
          </cell>
          <cell r="BS62">
            <v>5.3999999999999998E-5</v>
          </cell>
          <cell r="BT62">
            <v>6.8999999999999997E-5</v>
          </cell>
          <cell r="BU62">
            <v>6.8999999999999997E-5</v>
          </cell>
          <cell r="BV62">
            <v>6.8999999999999997E-5</v>
          </cell>
          <cell r="BW62">
            <v>6.8999999999999997E-5</v>
          </cell>
          <cell r="BX62">
            <v>6.8999999999999997E-5</v>
          </cell>
          <cell r="BY62">
            <v>1.25E-4</v>
          </cell>
          <cell r="BZ62">
            <v>1.25E-4</v>
          </cell>
          <cell r="CA62">
            <v>1.25E-4</v>
          </cell>
          <cell r="CB62">
            <v>1.25E-4</v>
          </cell>
          <cell r="CC62">
            <v>1.25E-4</v>
          </cell>
          <cell r="CD62">
            <v>1.25E-4</v>
          </cell>
          <cell r="CE62">
            <v>1.25E-4</v>
          </cell>
          <cell r="CF62">
            <v>1.25E-4</v>
          </cell>
          <cell r="CG62">
            <v>1.25E-4</v>
          </cell>
          <cell r="CH62">
            <v>1.25E-4</v>
          </cell>
          <cell r="CI62">
            <v>1.25E-4</v>
          </cell>
          <cell r="CJ62">
            <v>1.25E-4</v>
          </cell>
          <cell r="CK62">
            <v>1.25E-4</v>
          </cell>
          <cell r="CL62">
            <v>1.25E-4</v>
          </cell>
          <cell r="CM62">
            <v>1.25E-4</v>
          </cell>
          <cell r="CN62">
            <v>1.25E-4</v>
          </cell>
          <cell r="CO62">
            <v>1.25E-4</v>
          </cell>
          <cell r="CP62">
            <v>1.25E-4</v>
          </cell>
          <cell r="CQ62">
            <v>1.25E-4</v>
          </cell>
          <cell r="CR62">
            <v>1.25E-4</v>
          </cell>
          <cell r="CS62">
            <v>1.25E-4</v>
          </cell>
          <cell r="CT62">
            <v>1.25E-4</v>
          </cell>
          <cell r="CU62">
            <v>1.25E-4</v>
          </cell>
          <cell r="CV62">
            <v>1.25E-4</v>
          </cell>
          <cell r="CW62">
            <v>1.25E-4</v>
          </cell>
        </row>
        <row r="63">
          <cell r="A63" t="str">
            <v>GABON</v>
          </cell>
          <cell r="B63" t="e">
            <v>#VALUE!</v>
          </cell>
          <cell r="C63" t="e">
            <v>#VALUE!</v>
          </cell>
          <cell r="D63" t="e">
            <v>#VALUE!</v>
          </cell>
          <cell r="E63" t="e">
            <v>#VALUE!</v>
          </cell>
          <cell r="F63" t="e">
            <v>#VALUE!</v>
          </cell>
          <cell r="G63" t="e">
            <v>#VALUE!</v>
          </cell>
          <cell r="H63" t="e">
            <v>#VALUE!</v>
          </cell>
          <cell r="I63" t="e">
            <v>#VALUE!</v>
          </cell>
          <cell r="J63" t="e">
            <v>#VALUE!</v>
          </cell>
          <cell r="K63" t="e">
            <v>#VALUE!</v>
          </cell>
          <cell r="L63" t="e">
            <v>#VALUE!</v>
          </cell>
          <cell r="M63" t="e">
            <v>#VALUE!</v>
          </cell>
          <cell r="N63" t="e">
            <v>#VALUE!</v>
          </cell>
          <cell r="O63" t="e">
            <v>#VALUE!</v>
          </cell>
          <cell r="P63" t="e">
            <v>#VALUE!</v>
          </cell>
          <cell r="Q63">
            <v>2.0999999999999999E-5</v>
          </cell>
          <cell r="R63">
            <v>2.0999999999999999E-5</v>
          </cell>
          <cell r="S63">
            <v>2.0999999999999999E-5</v>
          </cell>
          <cell r="T63">
            <v>2.0999999999999999E-5</v>
          </cell>
          <cell r="U63">
            <v>2.0999999999999999E-5</v>
          </cell>
          <cell r="V63">
            <v>2.0999999999999999E-5</v>
          </cell>
          <cell r="W63">
            <v>2.0999999999999999E-5</v>
          </cell>
          <cell r="X63">
            <v>2.0999999999999999E-5</v>
          </cell>
          <cell r="Y63">
            <v>2.0999999999999999E-5</v>
          </cell>
          <cell r="Z63">
            <v>2.0999999999999999E-5</v>
          </cell>
          <cell r="AA63">
            <v>2.0999999999999999E-5</v>
          </cell>
          <cell r="AB63">
            <v>2.0999999999999999E-5</v>
          </cell>
          <cell r="AC63">
            <v>2.0999999999999999E-5</v>
          </cell>
          <cell r="AD63">
            <v>2.0999999999999999E-5</v>
          </cell>
          <cell r="AE63">
            <v>2.0999999999999999E-5</v>
          </cell>
          <cell r="AF63">
            <v>2.0999999999999999E-5</v>
          </cell>
          <cell r="AG63">
            <v>2.0999999999999999E-5</v>
          </cell>
          <cell r="AH63">
            <v>2.0999999999999999E-5</v>
          </cell>
          <cell r="AI63">
            <v>2.0999999999999999E-5</v>
          </cell>
          <cell r="AJ63">
            <v>2.0999999999999999E-5</v>
          </cell>
          <cell r="AK63">
            <v>2.0999999999999999E-5</v>
          </cell>
          <cell r="AL63">
            <v>2.0999999999999999E-5</v>
          </cell>
          <cell r="AM63">
            <v>2.0999999999999999E-5</v>
          </cell>
          <cell r="AN63">
            <v>2.0999999999999999E-5</v>
          </cell>
          <cell r="AO63">
            <v>2.0999999999999999E-5</v>
          </cell>
          <cell r="AP63">
            <v>1.27E-4</v>
          </cell>
          <cell r="AQ63">
            <v>1.27E-4</v>
          </cell>
          <cell r="AR63">
            <v>1.27E-4</v>
          </cell>
          <cell r="AS63">
            <v>1.27E-4</v>
          </cell>
          <cell r="AT63">
            <v>1.27E-4</v>
          </cell>
          <cell r="AU63">
            <v>1.8200000000000001E-4</v>
          </cell>
          <cell r="AV63">
            <v>1.8200000000000001E-4</v>
          </cell>
          <cell r="AW63">
            <v>1.8200000000000001E-4</v>
          </cell>
          <cell r="AX63">
            <v>1.8200000000000001E-4</v>
          </cell>
          <cell r="AY63">
            <v>1.8200000000000001E-4</v>
          </cell>
          <cell r="AZ63">
            <v>2.1599999999999999E-4</v>
          </cell>
          <cell r="BA63">
            <v>2.1599999999999999E-4</v>
          </cell>
          <cell r="BB63">
            <v>2.1599999999999999E-4</v>
          </cell>
          <cell r="BC63">
            <v>2.1599999999999999E-4</v>
          </cell>
          <cell r="BD63">
            <v>2.1599999999999999E-4</v>
          </cell>
          <cell r="BE63">
            <v>2.9599999999999998E-4</v>
          </cell>
          <cell r="BF63">
            <v>2.9599999999999998E-4</v>
          </cell>
          <cell r="BG63">
            <v>2.9599999999999998E-4</v>
          </cell>
          <cell r="BH63">
            <v>2.9599999999999998E-4</v>
          </cell>
          <cell r="BI63">
            <v>2.9599999999999998E-4</v>
          </cell>
          <cell r="BJ63">
            <v>3.3599999999999998E-4</v>
          </cell>
          <cell r="BK63">
            <v>3.3599999999999998E-4</v>
          </cell>
          <cell r="BL63">
            <v>3.3599999999999998E-4</v>
          </cell>
          <cell r="BM63">
            <v>3.3599999999999998E-4</v>
          </cell>
          <cell r="BN63">
            <v>3.3599999999999998E-4</v>
          </cell>
          <cell r="BO63">
            <v>3.2000000000000003E-4</v>
          </cell>
          <cell r="BP63">
            <v>3.2000000000000003E-4</v>
          </cell>
          <cell r="BQ63">
            <v>3.2000000000000003E-4</v>
          </cell>
          <cell r="BR63">
            <v>3.2000000000000003E-4</v>
          </cell>
          <cell r="BS63">
            <v>3.2000000000000003E-4</v>
          </cell>
          <cell r="BT63">
            <v>3.2299999999999999E-4</v>
          </cell>
          <cell r="BU63">
            <v>3.2299999999999999E-4</v>
          </cell>
          <cell r="BV63">
            <v>3.2299999999999999E-4</v>
          </cell>
          <cell r="BW63">
            <v>3.2299999999999999E-4</v>
          </cell>
          <cell r="BX63">
            <v>3.2299999999999999E-4</v>
          </cell>
          <cell r="BY63">
            <v>2.7599999999999999E-4</v>
          </cell>
          <cell r="BZ63">
            <v>2.7599999999999999E-4</v>
          </cell>
          <cell r="CA63">
            <v>2.7599999999999999E-4</v>
          </cell>
          <cell r="CB63">
            <v>2.7599999999999999E-4</v>
          </cell>
          <cell r="CC63">
            <v>2.7599999999999999E-4</v>
          </cell>
          <cell r="CD63">
            <v>2.7599999999999999E-4</v>
          </cell>
          <cell r="CE63">
            <v>2.7599999999999999E-4</v>
          </cell>
          <cell r="CF63">
            <v>2.7599999999999999E-4</v>
          </cell>
          <cell r="CG63">
            <v>2.7599999999999999E-4</v>
          </cell>
          <cell r="CH63">
            <v>2.7599999999999999E-4</v>
          </cell>
          <cell r="CI63">
            <v>2.7599999999999999E-4</v>
          </cell>
          <cell r="CJ63">
            <v>2.7599999999999999E-4</v>
          </cell>
          <cell r="CK63">
            <v>2.7599999999999999E-4</v>
          </cell>
          <cell r="CL63">
            <v>2.7599999999999999E-4</v>
          </cell>
          <cell r="CM63">
            <v>2.7599999999999999E-4</v>
          </cell>
          <cell r="CN63">
            <v>2.7599999999999999E-4</v>
          </cell>
          <cell r="CO63">
            <v>2.7599999999999999E-4</v>
          </cell>
          <cell r="CP63">
            <v>2.7599999999999999E-4</v>
          </cell>
          <cell r="CQ63">
            <v>2.7599999999999999E-4</v>
          </cell>
          <cell r="CR63">
            <v>2.7599999999999999E-4</v>
          </cell>
          <cell r="CS63">
            <v>2.7599999999999999E-4</v>
          </cell>
          <cell r="CT63">
            <v>2.7599999999999999E-4</v>
          </cell>
          <cell r="CU63">
            <v>2.7599999999999999E-4</v>
          </cell>
          <cell r="CV63">
            <v>2.7599999999999999E-4</v>
          </cell>
          <cell r="CW63">
            <v>2.7599999999999999E-4</v>
          </cell>
        </row>
        <row r="64">
          <cell r="A64" t="str">
            <v>GAMBIA</v>
          </cell>
          <cell r="B64" t="e">
            <v>#VALUE!</v>
          </cell>
          <cell r="C64" t="e">
            <v>#VALUE!</v>
          </cell>
          <cell r="D64" t="e">
            <v>#VALUE!</v>
          </cell>
          <cell r="E64" t="e">
            <v>#VALUE!</v>
          </cell>
          <cell r="F64" t="e">
            <v>#VALUE!</v>
          </cell>
          <cell r="G64" t="e">
            <v>#VALUE!</v>
          </cell>
          <cell r="H64" t="e">
            <v>#VALUE!</v>
          </cell>
          <cell r="I64" t="e">
            <v>#VALUE!</v>
          </cell>
          <cell r="J64" t="e">
            <v>#VALUE!</v>
          </cell>
          <cell r="K64" t="e">
            <v>#VALUE!</v>
          </cell>
          <cell r="L64" t="e">
            <v>#VALUE!</v>
          </cell>
          <cell r="M64" t="e">
            <v>#VALUE!</v>
          </cell>
          <cell r="N64" t="e">
            <v>#VALUE!</v>
          </cell>
          <cell r="O64" t="e">
            <v>#VALUE!</v>
          </cell>
          <cell r="P64" t="e">
            <v>#VALUE!</v>
          </cell>
          <cell r="Q64">
            <v>2.5999999999999998E-5</v>
          </cell>
          <cell r="R64">
            <v>2.5999999999999998E-5</v>
          </cell>
          <cell r="S64">
            <v>2.5999999999999998E-5</v>
          </cell>
          <cell r="T64">
            <v>2.5999999999999998E-5</v>
          </cell>
          <cell r="U64">
            <v>2.5999999999999998E-5</v>
          </cell>
          <cell r="V64">
            <v>2.5999999999999998E-5</v>
          </cell>
          <cell r="W64">
            <v>2.5999999999999998E-5</v>
          </cell>
          <cell r="X64">
            <v>2.5999999999999998E-5</v>
          </cell>
          <cell r="Y64">
            <v>2.5999999999999998E-5</v>
          </cell>
          <cell r="Z64">
            <v>2.5999999999999998E-5</v>
          </cell>
          <cell r="AA64">
            <v>2.5999999999999998E-5</v>
          </cell>
          <cell r="AB64">
            <v>2.5999999999999998E-5</v>
          </cell>
          <cell r="AC64">
            <v>2.5999999999999998E-5</v>
          </cell>
          <cell r="AD64">
            <v>2.5999999999999998E-5</v>
          </cell>
          <cell r="AE64">
            <v>2.5999999999999998E-5</v>
          </cell>
          <cell r="AF64">
            <v>2.5999999999999998E-5</v>
          </cell>
          <cell r="AG64">
            <v>2.5999999999999998E-5</v>
          </cell>
          <cell r="AH64">
            <v>2.5999999999999998E-5</v>
          </cell>
          <cell r="AI64">
            <v>2.5999999999999998E-5</v>
          </cell>
          <cell r="AJ64">
            <v>2.5999999999999998E-5</v>
          </cell>
          <cell r="AK64">
            <v>2.5999999999999998E-5</v>
          </cell>
          <cell r="AL64">
            <v>2.5999999999999998E-5</v>
          </cell>
          <cell r="AM64">
            <v>2.5999999999999998E-5</v>
          </cell>
          <cell r="AN64">
            <v>2.5999999999999998E-5</v>
          </cell>
          <cell r="AO64">
            <v>2.5999999999999998E-5</v>
          </cell>
          <cell r="AP64">
            <v>1.01E-4</v>
          </cell>
          <cell r="AQ64">
            <v>1.01E-4</v>
          </cell>
          <cell r="AR64">
            <v>1.01E-4</v>
          </cell>
          <cell r="AS64">
            <v>1.01E-4</v>
          </cell>
          <cell r="AT64">
            <v>1.01E-4</v>
          </cell>
          <cell r="AU64">
            <v>1.5699999999999999E-4</v>
          </cell>
          <cell r="AV64">
            <v>1.5699999999999999E-4</v>
          </cell>
          <cell r="AW64">
            <v>1.5699999999999999E-4</v>
          </cell>
          <cell r="AX64">
            <v>1.5699999999999999E-4</v>
          </cell>
          <cell r="AY64">
            <v>1.5699999999999999E-4</v>
          </cell>
          <cell r="AZ64">
            <v>1.6799999999999999E-4</v>
          </cell>
          <cell r="BA64">
            <v>1.6799999999999999E-4</v>
          </cell>
          <cell r="BB64">
            <v>1.6799999999999999E-4</v>
          </cell>
          <cell r="BC64">
            <v>1.6799999999999999E-4</v>
          </cell>
          <cell r="BD64">
            <v>1.6799999999999999E-4</v>
          </cell>
          <cell r="BE64">
            <v>1.12E-4</v>
          </cell>
          <cell r="BF64">
            <v>1.12E-4</v>
          </cell>
          <cell r="BG64">
            <v>1.12E-4</v>
          </cell>
          <cell r="BH64">
            <v>1.12E-4</v>
          </cell>
          <cell r="BI64">
            <v>1.12E-4</v>
          </cell>
          <cell r="BJ64">
            <v>3.4400000000000001E-4</v>
          </cell>
          <cell r="BK64">
            <v>3.4400000000000001E-4</v>
          </cell>
          <cell r="BL64">
            <v>3.4400000000000001E-4</v>
          </cell>
          <cell r="BM64">
            <v>3.4400000000000001E-4</v>
          </cell>
          <cell r="BN64">
            <v>3.4400000000000001E-4</v>
          </cell>
          <cell r="BO64">
            <v>3.4299999999999999E-4</v>
          </cell>
          <cell r="BP64">
            <v>3.4299999999999999E-4</v>
          </cell>
          <cell r="BQ64">
            <v>3.4299999999999999E-4</v>
          </cell>
          <cell r="BR64">
            <v>3.4299999999999999E-4</v>
          </cell>
          <cell r="BS64">
            <v>3.4299999999999999E-4</v>
          </cell>
          <cell r="BT64">
            <v>3.3700000000000001E-4</v>
          </cell>
          <cell r="BU64">
            <v>3.3700000000000001E-4</v>
          </cell>
          <cell r="BV64">
            <v>3.3700000000000001E-4</v>
          </cell>
          <cell r="BW64">
            <v>3.3700000000000001E-4</v>
          </cell>
          <cell r="BX64">
            <v>3.3700000000000001E-4</v>
          </cell>
          <cell r="BY64">
            <v>5.5420000000000001E-3</v>
          </cell>
          <cell r="BZ64">
            <v>5.5420000000000001E-3</v>
          </cell>
          <cell r="CA64">
            <v>5.5420000000000001E-3</v>
          </cell>
          <cell r="CB64">
            <v>5.5420000000000001E-3</v>
          </cell>
          <cell r="CC64">
            <v>5.5420000000000001E-3</v>
          </cell>
          <cell r="CD64">
            <v>5.5420000000000001E-3</v>
          </cell>
          <cell r="CE64">
            <v>5.5420000000000001E-3</v>
          </cell>
          <cell r="CF64">
            <v>5.5420000000000001E-3</v>
          </cell>
          <cell r="CG64">
            <v>5.5420000000000001E-3</v>
          </cell>
          <cell r="CH64">
            <v>5.5420000000000001E-3</v>
          </cell>
          <cell r="CI64">
            <v>5.5420000000000001E-3</v>
          </cell>
          <cell r="CJ64">
            <v>5.5420000000000001E-3</v>
          </cell>
          <cell r="CK64">
            <v>5.5420000000000001E-3</v>
          </cell>
          <cell r="CL64">
            <v>5.5420000000000001E-3</v>
          </cell>
          <cell r="CM64">
            <v>5.5420000000000001E-3</v>
          </cell>
          <cell r="CN64">
            <v>5.5420000000000001E-3</v>
          </cell>
          <cell r="CO64">
            <v>5.5420000000000001E-3</v>
          </cell>
          <cell r="CP64">
            <v>5.5420000000000001E-3</v>
          </cell>
          <cell r="CQ64">
            <v>5.5420000000000001E-3</v>
          </cell>
          <cell r="CR64">
            <v>5.5420000000000001E-3</v>
          </cell>
          <cell r="CS64">
            <v>5.5420000000000001E-3</v>
          </cell>
          <cell r="CT64">
            <v>5.5420000000000001E-3</v>
          </cell>
          <cell r="CU64">
            <v>5.5420000000000001E-3</v>
          </cell>
          <cell r="CV64">
            <v>5.5420000000000001E-3</v>
          </cell>
          <cell r="CW64">
            <v>5.5420000000000001E-3</v>
          </cell>
        </row>
        <row r="65">
          <cell r="A65" t="str">
            <v>GEORGIA</v>
          </cell>
          <cell r="B65" t="e">
            <v>#VALUE!</v>
          </cell>
          <cell r="C65" t="e">
            <v>#VALUE!</v>
          </cell>
          <cell r="D65" t="e">
            <v>#VALUE!</v>
          </cell>
          <cell r="E65" t="e">
            <v>#VALUE!</v>
          </cell>
          <cell r="F65" t="e">
            <v>#VALUE!</v>
          </cell>
          <cell r="G65" t="e">
            <v>#VALUE!</v>
          </cell>
          <cell r="H65" t="e">
            <v>#VALUE!</v>
          </cell>
          <cell r="I65" t="e">
            <v>#VALUE!</v>
          </cell>
          <cell r="J65" t="e">
            <v>#VALUE!</v>
          </cell>
          <cell r="K65" t="e">
            <v>#VALUE!</v>
          </cell>
          <cell r="L65" t="e">
            <v>#VALUE!</v>
          </cell>
          <cell r="M65" t="e">
            <v>#VALUE!</v>
          </cell>
          <cell r="N65" t="e">
            <v>#VALUE!</v>
          </cell>
          <cell r="O65" t="e">
            <v>#VALUE!</v>
          </cell>
          <cell r="P65" t="e">
            <v>#VALUE!</v>
          </cell>
          <cell r="Q65">
            <v>1.9000000000000001E-5</v>
          </cell>
          <cell r="R65">
            <v>1.9000000000000001E-5</v>
          </cell>
          <cell r="S65">
            <v>1.9000000000000001E-5</v>
          </cell>
          <cell r="T65">
            <v>1.9000000000000001E-5</v>
          </cell>
          <cell r="U65">
            <v>1.9000000000000001E-5</v>
          </cell>
          <cell r="V65">
            <v>1.9000000000000001E-5</v>
          </cell>
          <cell r="W65">
            <v>1.9000000000000001E-5</v>
          </cell>
          <cell r="X65">
            <v>1.9000000000000001E-5</v>
          </cell>
          <cell r="Y65">
            <v>1.9000000000000001E-5</v>
          </cell>
          <cell r="Z65">
            <v>1.9000000000000001E-5</v>
          </cell>
          <cell r="AA65">
            <v>1.9000000000000001E-5</v>
          </cell>
          <cell r="AB65">
            <v>1.9000000000000001E-5</v>
          </cell>
          <cell r="AC65">
            <v>1.9000000000000001E-5</v>
          </cell>
          <cell r="AD65">
            <v>1.9000000000000001E-5</v>
          </cell>
          <cell r="AE65">
            <v>1.9000000000000001E-5</v>
          </cell>
          <cell r="AF65">
            <v>1.9000000000000001E-5</v>
          </cell>
          <cell r="AG65">
            <v>1.9000000000000001E-5</v>
          </cell>
          <cell r="AH65">
            <v>1.9000000000000001E-5</v>
          </cell>
          <cell r="AI65">
            <v>1.9000000000000001E-5</v>
          </cell>
          <cell r="AJ65">
            <v>1.9000000000000001E-5</v>
          </cell>
          <cell r="AK65">
            <v>1.9000000000000001E-5</v>
          </cell>
          <cell r="AL65">
            <v>1.9000000000000001E-5</v>
          </cell>
          <cell r="AM65">
            <v>1.9000000000000001E-5</v>
          </cell>
          <cell r="AN65">
            <v>1.9000000000000001E-5</v>
          </cell>
          <cell r="AO65">
            <v>1.9000000000000001E-5</v>
          </cell>
          <cell r="AP65">
            <v>1.06E-4</v>
          </cell>
          <cell r="AQ65">
            <v>1.06E-4</v>
          </cell>
          <cell r="AR65">
            <v>1.06E-4</v>
          </cell>
          <cell r="AS65">
            <v>1.06E-4</v>
          </cell>
          <cell r="AT65">
            <v>1.06E-4</v>
          </cell>
          <cell r="AU65">
            <v>1.4100000000000001E-4</v>
          </cell>
          <cell r="AV65">
            <v>1.4100000000000001E-4</v>
          </cell>
          <cell r="AW65">
            <v>1.4100000000000001E-4</v>
          </cell>
          <cell r="AX65">
            <v>1.4100000000000001E-4</v>
          </cell>
          <cell r="AY65">
            <v>1.4100000000000001E-4</v>
          </cell>
          <cell r="AZ65">
            <v>1.8599999999999999E-4</v>
          </cell>
          <cell r="BA65">
            <v>1.8599999999999999E-4</v>
          </cell>
          <cell r="BB65">
            <v>1.8599999999999999E-4</v>
          </cell>
          <cell r="BC65">
            <v>1.8599999999999999E-4</v>
          </cell>
          <cell r="BD65">
            <v>1.8599999999999999E-4</v>
          </cell>
          <cell r="BE65">
            <v>1.9599999999999999E-4</v>
          </cell>
          <cell r="BF65">
            <v>1.9599999999999999E-4</v>
          </cell>
          <cell r="BG65">
            <v>1.9599999999999999E-4</v>
          </cell>
          <cell r="BH65">
            <v>1.9599999999999999E-4</v>
          </cell>
          <cell r="BI65">
            <v>1.9599999999999999E-4</v>
          </cell>
          <cell r="BJ65">
            <v>1.75E-4</v>
          </cell>
          <cell r="BK65">
            <v>1.75E-4</v>
          </cell>
          <cell r="BL65">
            <v>1.75E-4</v>
          </cell>
          <cell r="BM65">
            <v>1.75E-4</v>
          </cell>
          <cell r="BN65">
            <v>1.75E-4</v>
          </cell>
          <cell r="BO65">
            <v>1.4799999999999999E-4</v>
          </cell>
          <cell r="BP65">
            <v>1.4799999999999999E-4</v>
          </cell>
          <cell r="BQ65">
            <v>1.4799999999999999E-4</v>
          </cell>
          <cell r="BR65">
            <v>1.4799999999999999E-4</v>
          </cell>
          <cell r="BS65">
            <v>1.4799999999999999E-4</v>
          </cell>
          <cell r="BT65">
            <v>1.5200000000000001E-4</v>
          </cell>
          <cell r="BU65">
            <v>1.5200000000000001E-4</v>
          </cell>
          <cell r="BV65">
            <v>1.5200000000000001E-4</v>
          </cell>
          <cell r="BW65">
            <v>1.5200000000000001E-4</v>
          </cell>
          <cell r="BX65">
            <v>1.5200000000000001E-4</v>
          </cell>
          <cell r="BY65">
            <v>1.6799999999999999E-4</v>
          </cell>
          <cell r="BZ65">
            <v>1.6799999999999999E-4</v>
          </cell>
          <cell r="CA65">
            <v>1.6799999999999999E-4</v>
          </cell>
          <cell r="CB65">
            <v>1.6799999999999999E-4</v>
          </cell>
          <cell r="CC65">
            <v>1.6799999999999999E-4</v>
          </cell>
          <cell r="CD65">
            <v>1.6799999999999999E-4</v>
          </cell>
          <cell r="CE65">
            <v>1.6799999999999999E-4</v>
          </cell>
          <cell r="CF65">
            <v>1.6799999999999999E-4</v>
          </cell>
          <cell r="CG65">
            <v>1.6799999999999999E-4</v>
          </cell>
          <cell r="CH65">
            <v>1.6799999999999999E-4</v>
          </cell>
          <cell r="CI65">
            <v>1.6799999999999999E-4</v>
          </cell>
          <cell r="CJ65">
            <v>1.6799999999999999E-4</v>
          </cell>
          <cell r="CK65">
            <v>1.6799999999999999E-4</v>
          </cell>
          <cell r="CL65">
            <v>1.6799999999999999E-4</v>
          </cell>
          <cell r="CM65">
            <v>1.6799999999999999E-4</v>
          </cell>
          <cell r="CN65">
            <v>1.6799999999999999E-4</v>
          </cell>
          <cell r="CO65">
            <v>1.6799999999999999E-4</v>
          </cell>
          <cell r="CP65">
            <v>1.6799999999999999E-4</v>
          </cell>
          <cell r="CQ65">
            <v>1.6799999999999999E-4</v>
          </cell>
          <cell r="CR65">
            <v>1.6799999999999999E-4</v>
          </cell>
          <cell r="CS65">
            <v>1.6799999999999999E-4</v>
          </cell>
          <cell r="CT65">
            <v>1.6799999999999999E-4</v>
          </cell>
          <cell r="CU65">
            <v>1.6799999999999999E-4</v>
          </cell>
          <cell r="CV65">
            <v>1.6799999999999999E-4</v>
          </cell>
          <cell r="CW65">
            <v>1.6799999999999999E-4</v>
          </cell>
        </row>
        <row r="66">
          <cell r="A66" t="str">
            <v>GERMANY</v>
          </cell>
          <cell r="B66" t="e">
            <v>#VALUE!</v>
          </cell>
          <cell r="C66" t="e">
            <v>#VALUE!</v>
          </cell>
          <cell r="D66" t="e">
            <v>#VALUE!</v>
          </cell>
          <cell r="E66" t="e">
            <v>#VALUE!</v>
          </cell>
          <cell r="F66" t="e">
            <v>#VALUE!</v>
          </cell>
          <cell r="G66" t="e">
            <v>#VALUE!</v>
          </cell>
          <cell r="H66" t="e">
            <v>#VALUE!</v>
          </cell>
          <cell r="I66" t="e">
            <v>#VALUE!</v>
          </cell>
          <cell r="J66" t="e">
            <v>#VALUE!</v>
          </cell>
          <cell r="K66" t="e">
            <v>#VALUE!</v>
          </cell>
          <cell r="L66" t="e">
            <v>#VALUE!</v>
          </cell>
          <cell r="M66" t="e">
            <v>#VALUE!</v>
          </cell>
          <cell r="N66" t="e">
            <v>#VALUE!</v>
          </cell>
          <cell r="O66" t="e">
            <v>#VALUE!</v>
          </cell>
          <cell r="P66" t="e">
            <v>#VALUE!</v>
          </cell>
          <cell r="Q66">
            <v>3.9999999999999998E-6</v>
          </cell>
          <cell r="R66">
            <v>3.9999999999999998E-6</v>
          </cell>
          <cell r="S66">
            <v>3.9999999999999998E-6</v>
          </cell>
          <cell r="T66">
            <v>3.9999999999999998E-6</v>
          </cell>
          <cell r="U66">
            <v>3.9999999999999998E-6</v>
          </cell>
          <cell r="V66">
            <v>3.9999999999999998E-6</v>
          </cell>
          <cell r="W66">
            <v>3.9999999999999998E-6</v>
          </cell>
          <cell r="X66">
            <v>3.9999999999999998E-6</v>
          </cell>
          <cell r="Y66">
            <v>3.9999999999999998E-6</v>
          </cell>
          <cell r="Z66">
            <v>3.9999999999999998E-6</v>
          </cell>
          <cell r="AA66">
            <v>3.9999999999999998E-6</v>
          </cell>
          <cell r="AB66">
            <v>3.9999999999999998E-6</v>
          </cell>
          <cell r="AC66">
            <v>3.9999999999999998E-6</v>
          </cell>
          <cell r="AD66">
            <v>3.9999999999999998E-6</v>
          </cell>
          <cell r="AE66">
            <v>3.9999999999999998E-6</v>
          </cell>
          <cell r="AF66">
            <v>3.9999999999999998E-6</v>
          </cell>
          <cell r="AG66">
            <v>3.9999999999999998E-6</v>
          </cell>
          <cell r="AH66">
            <v>3.9999999999999998E-6</v>
          </cell>
          <cell r="AI66">
            <v>3.9999999999999998E-6</v>
          </cell>
          <cell r="AJ66">
            <v>3.9999999999999998E-6</v>
          </cell>
          <cell r="AK66">
            <v>3.9999999999999998E-6</v>
          </cell>
          <cell r="AL66">
            <v>3.9999999999999998E-6</v>
          </cell>
          <cell r="AM66">
            <v>3.9999999999999998E-6</v>
          </cell>
          <cell r="AN66">
            <v>3.9999999999999998E-6</v>
          </cell>
          <cell r="AO66">
            <v>3.9999999999999998E-6</v>
          </cell>
          <cell r="AP66">
            <v>2.3E-5</v>
          </cell>
          <cell r="AQ66">
            <v>2.3E-5</v>
          </cell>
          <cell r="AR66">
            <v>2.3E-5</v>
          </cell>
          <cell r="AS66">
            <v>2.3E-5</v>
          </cell>
          <cell r="AT66">
            <v>2.3E-5</v>
          </cell>
          <cell r="AU66">
            <v>3.4E-5</v>
          </cell>
          <cell r="AV66">
            <v>3.4E-5</v>
          </cell>
          <cell r="AW66">
            <v>3.4E-5</v>
          </cell>
          <cell r="AX66">
            <v>3.4E-5</v>
          </cell>
          <cell r="AY66">
            <v>3.4E-5</v>
          </cell>
          <cell r="AZ66">
            <v>4.5000000000000003E-5</v>
          </cell>
          <cell r="BA66">
            <v>4.5000000000000003E-5</v>
          </cell>
          <cell r="BB66">
            <v>4.5000000000000003E-5</v>
          </cell>
          <cell r="BC66">
            <v>4.5000000000000003E-5</v>
          </cell>
          <cell r="BD66">
            <v>4.5000000000000003E-5</v>
          </cell>
          <cell r="BE66">
            <v>5.3999999999999998E-5</v>
          </cell>
          <cell r="BF66">
            <v>5.3999999999999998E-5</v>
          </cell>
          <cell r="BG66">
            <v>5.3999999999999998E-5</v>
          </cell>
          <cell r="BH66">
            <v>5.3999999999999998E-5</v>
          </cell>
          <cell r="BI66">
            <v>5.3999999999999998E-5</v>
          </cell>
          <cell r="BJ66">
            <v>5.8999999999999998E-5</v>
          </cell>
          <cell r="BK66">
            <v>5.8999999999999998E-5</v>
          </cell>
          <cell r="BL66">
            <v>5.8999999999999998E-5</v>
          </cell>
          <cell r="BM66">
            <v>5.8999999999999998E-5</v>
          </cell>
          <cell r="BN66">
            <v>5.8999999999999998E-5</v>
          </cell>
          <cell r="BO66">
            <v>6.0999999999999999E-5</v>
          </cell>
          <cell r="BP66">
            <v>6.0999999999999999E-5</v>
          </cell>
          <cell r="BQ66">
            <v>6.0999999999999999E-5</v>
          </cell>
          <cell r="BR66">
            <v>6.0999999999999999E-5</v>
          </cell>
          <cell r="BS66">
            <v>6.0999999999999999E-5</v>
          </cell>
          <cell r="BT66">
            <v>6.8999999999999997E-5</v>
          </cell>
          <cell r="BU66">
            <v>6.8999999999999997E-5</v>
          </cell>
          <cell r="BV66">
            <v>6.8999999999999997E-5</v>
          </cell>
          <cell r="BW66">
            <v>6.8999999999999997E-5</v>
          </cell>
          <cell r="BX66">
            <v>6.8999999999999997E-5</v>
          </cell>
          <cell r="BY66">
            <v>1.15E-4</v>
          </cell>
          <cell r="BZ66">
            <v>1.15E-4</v>
          </cell>
          <cell r="CA66">
            <v>1.15E-4</v>
          </cell>
          <cell r="CB66">
            <v>1.15E-4</v>
          </cell>
          <cell r="CC66">
            <v>1.15E-4</v>
          </cell>
          <cell r="CD66">
            <v>1.15E-4</v>
          </cell>
          <cell r="CE66">
            <v>1.15E-4</v>
          </cell>
          <cell r="CF66">
            <v>1.15E-4</v>
          </cell>
          <cell r="CG66">
            <v>1.15E-4</v>
          </cell>
          <cell r="CH66">
            <v>1.15E-4</v>
          </cell>
          <cell r="CI66">
            <v>1.15E-4</v>
          </cell>
          <cell r="CJ66">
            <v>1.15E-4</v>
          </cell>
          <cell r="CK66">
            <v>1.15E-4</v>
          </cell>
          <cell r="CL66">
            <v>1.15E-4</v>
          </cell>
          <cell r="CM66">
            <v>1.15E-4</v>
          </cell>
          <cell r="CN66">
            <v>1.15E-4</v>
          </cell>
          <cell r="CO66">
            <v>1.15E-4</v>
          </cell>
          <cell r="CP66">
            <v>1.15E-4</v>
          </cell>
          <cell r="CQ66">
            <v>1.15E-4</v>
          </cell>
          <cell r="CR66">
            <v>1.15E-4</v>
          </cell>
          <cell r="CS66">
            <v>1.15E-4</v>
          </cell>
          <cell r="CT66">
            <v>1.15E-4</v>
          </cell>
          <cell r="CU66">
            <v>1.15E-4</v>
          </cell>
          <cell r="CV66">
            <v>1.15E-4</v>
          </cell>
          <cell r="CW66">
            <v>1.15E-4</v>
          </cell>
        </row>
        <row r="67">
          <cell r="A67" t="str">
            <v>GHANA</v>
          </cell>
          <cell r="B67" t="e">
            <v>#VALUE!</v>
          </cell>
          <cell r="C67" t="e">
            <v>#VALUE!</v>
          </cell>
          <cell r="D67" t="e">
            <v>#VALUE!</v>
          </cell>
          <cell r="E67" t="e">
            <v>#VALUE!</v>
          </cell>
          <cell r="F67" t="e">
            <v>#VALUE!</v>
          </cell>
          <cell r="G67" t="e">
            <v>#VALUE!</v>
          </cell>
          <cell r="H67" t="e">
            <v>#VALUE!</v>
          </cell>
          <cell r="I67" t="e">
            <v>#VALUE!</v>
          </cell>
          <cell r="J67" t="e">
            <v>#VALUE!</v>
          </cell>
          <cell r="K67" t="e">
            <v>#VALUE!</v>
          </cell>
          <cell r="L67" t="e">
            <v>#VALUE!</v>
          </cell>
          <cell r="M67" t="e">
            <v>#VALUE!</v>
          </cell>
          <cell r="N67" t="e">
            <v>#VALUE!</v>
          </cell>
          <cell r="O67" t="e">
            <v>#VALUE!</v>
          </cell>
          <cell r="P67" t="e">
            <v>#VALUE!</v>
          </cell>
          <cell r="Q67">
            <v>3.3000000000000003E-5</v>
          </cell>
          <cell r="R67">
            <v>3.3000000000000003E-5</v>
          </cell>
          <cell r="S67">
            <v>3.3000000000000003E-5</v>
          </cell>
          <cell r="T67">
            <v>3.3000000000000003E-5</v>
          </cell>
          <cell r="U67">
            <v>3.3000000000000003E-5</v>
          </cell>
          <cell r="V67">
            <v>3.3000000000000003E-5</v>
          </cell>
          <cell r="W67">
            <v>3.3000000000000003E-5</v>
          </cell>
          <cell r="X67">
            <v>3.3000000000000003E-5</v>
          </cell>
          <cell r="Y67">
            <v>3.3000000000000003E-5</v>
          </cell>
          <cell r="Z67">
            <v>3.3000000000000003E-5</v>
          </cell>
          <cell r="AA67">
            <v>3.3000000000000003E-5</v>
          </cell>
          <cell r="AB67">
            <v>3.3000000000000003E-5</v>
          </cell>
          <cell r="AC67">
            <v>3.3000000000000003E-5</v>
          </cell>
          <cell r="AD67">
            <v>3.3000000000000003E-5</v>
          </cell>
          <cell r="AE67">
            <v>3.3000000000000003E-5</v>
          </cell>
          <cell r="AF67">
            <v>3.3000000000000003E-5</v>
          </cell>
          <cell r="AG67">
            <v>3.3000000000000003E-5</v>
          </cell>
          <cell r="AH67">
            <v>3.3000000000000003E-5</v>
          </cell>
          <cell r="AI67">
            <v>3.3000000000000003E-5</v>
          </cell>
          <cell r="AJ67">
            <v>3.3000000000000003E-5</v>
          </cell>
          <cell r="AK67">
            <v>3.3000000000000003E-5</v>
          </cell>
          <cell r="AL67">
            <v>3.3000000000000003E-5</v>
          </cell>
          <cell r="AM67">
            <v>3.3000000000000003E-5</v>
          </cell>
          <cell r="AN67">
            <v>3.3000000000000003E-5</v>
          </cell>
          <cell r="AO67">
            <v>3.3000000000000003E-5</v>
          </cell>
          <cell r="AP67">
            <v>1.6699999999999999E-4</v>
          </cell>
          <cell r="AQ67">
            <v>1.6699999999999999E-4</v>
          </cell>
          <cell r="AR67">
            <v>1.6699999999999999E-4</v>
          </cell>
          <cell r="AS67">
            <v>1.6699999999999999E-4</v>
          </cell>
          <cell r="AT67">
            <v>1.6699999999999999E-4</v>
          </cell>
          <cell r="AU67">
            <v>2.5300000000000002E-4</v>
          </cell>
          <cell r="AV67">
            <v>2.5300000000000002E-4</v>
          </cell>
          <cell r="AW67">
            <v>2.5300000000000002E-4</v>
          </cell>
          <cell r="AX67">
            <v>2.5300000000000002E-4</v>
          </cell>
          <cell r="AY67">
            <v>2.5300000000000002E-4</v>
          </cell>
          <cell r="AZ67">
            <v>3.5500000000000001E-4</v>
          </cell>
          <cell r="BA67">
            <v>3.5500000000000001E-4</v>
          </cell>
          <cell r="BB67">
            <v>3.5500000000000001E-4</v>
          </cell>
          <cell r="BC67">
            <v>3.5500000000000001E-4</v>
          </cell>
          <cell r="BD67">
            <v>3.5500000000000001E-4</v>
          </cell>
          <cell r="BE67">
            <v>4.6700000000000002E-4</v>
          </cell>
          <cell r="BF67">
            <v>4.6700000000000002E-4</v>
          </cell>
          <cell r="BG67">
            <v>4.6700000000000002E-4</v>
          </cell>
          <cell r="BH67">
            <v>4.6700000000000002E-4</v>
          </cell>
          <cell r="BI67">
            <v>4.6700000000000002E-4</v>
          </cell>
          <cell r="BJ67">
            <v>6.2500000000000001E-4</v>
          </cell>
          <cell r="BK67">
            <v>6.2500000000000001E-4</v>
          </cell>
          <cell r="BL67">
            <v>6.2500000000000001E-4</v>
          </cell>
          <cell r="BM67">
            <v>6.2500000000000001E-4</v>
          </cell>
          <cell r="BN67">
            <v>6.2500000000000001E-4</v>
          </cell>
          <cell r="BO67">
            <v>9.1299999999999997E-4</v>
          </cell>
          <cell r="BP67">
            <v>9.1299999999999997E-4</v>
          </cell>
          <cell r="BQ67">
            <v>9.1299999999999997E-4</v>
          </cell>
          <cell r="BR67">
            <v>9.1299999999999997E-4</v>
          </cell>
          <cell r="BS67">
            <v>9.1299999999999997E-4</v>
          </cell>
          <cell r="BT67">
            <v>1.3159999999999999E-3</v>
          </cell>
          <cell r="BU67">
            <v>1.3159999999999999E-3</v>
          </cell>
          <cell r="BV67">
            <v>1.3159999999999999E-3</v>
          </cell>
          <cell r="BW67">
            <v>1.3159999999999999E-3</v>
          </cell>
          <cell r="BX67">
            <v>1.3159999999999999E-3</v>
          </cell>
          <cell r="BY67">
            <v>1.8370000000000001E-3</v>
          </cell>
          <cell r="BZ67">
            <v>1.8370000000000001E-3</v>
          </cell>
          <cell r="CA67">
            <v>1.8370000000000001E-3</v>
          </cell>
          <cell r="CB67">
            <v>1.8370000000000001E-3</v>
          </cell>
          <cell r="CC67">
            <v>1.8370000000000001E-3</v>
          </cell>
          <cell r="CD67">
            <v>1.8370000000000001E-3</v>
          </cell>
          <cell r="CE67">
            <v>1.8370000000000001E-3</v>
          </cell>
          <cell r="CF67">
            <v>1.8370000000000001E-3</v>
          </cell>
          <cell r="CG67">
            <v>1.8370000000000001E-3</v>
          </cell>
          <cell r="CH67">
            <v>1.8370000000000001E-3</v>
          </cell>
          <cell r="CI67">
            <v>1.8370000000000001E-3</v>
          </cell>
          <cell r="CJ67">
            <v>1.8370000000000001E-3</v>
          </cell>
          <cell r="CK67">
            <v>1.8370000000000001E-3</v>
          </cell>
          <cell r="CL67">
            <v>1.8370000000000001E-3</v>
          </cell>
          <cell r="CM67">
            <v>1.8370000000000001E-3</v>
          </cell>
          <cell r="CN67">
            <v>1.8370000000000001E-3</v>
          </cell>
          <cell r="CO67">
            <v>1.8370000000000001E-3</v>
          </cell>
          <cell r="CP67">
            <v>1.8370000000000001E-3</v>
          </cell>
          <cell r="CQ67">
            <v>1.8370000000000001E-3</v>
          </cell>
          <cell r="CR67">
            <v>1.8370000000000001E-3</v>
          </cell>
          <cell r="CS67">
            <v>1.8370000000000001E-3</v>
          </cell>
          <cell r="CT67">
            <v>1.8370000000000001E-3</v>
          </cell>
          <cell r="CU67">
            <v>1.8370000000000001E-3</v>
          </cell>
          <cell r="CV67">
            <v>1.8370000000000001E-3</v>
          </cell>
          <cell r="CW67">
            <v>1.8370000000000001E-3</v>
          </cell>
        </row>
        <row r="68">
          <cell r="A68" t="str">
            <v>GREECE</v>
          </cell>
          <cell r="B68" t="e">
            <v>#VALUE!</v>
          </cell>
          <cell r="C68" t="e">
            <v>#VALUE!</v>
          </cell>
          <cell r="D68" t="e">
            <v>#VALUE!</v>
          </cell>
          <cell r="E68" t="e">
            <v>#VALUE!</v>
          </cell>
          <cell r="F68" t="e">
            <v>#VALUE!</v>
          </cell>
          <cell r="G68" t="e">
            <v>#VALUE!</v>
          </cell>
          <cell r="H68" t="e">
            <v>#VALUE!</v>
          </cell>
          <cell r="I68" t="e">
            <v>#VALUE!</v>
          </cell>
          <cell r="J68" t="e">
            <v>#VALUE!</v>
          </cell>
          <cell r="K68" t="e">
            <v>#VALUE!</v>
          </cell>
          <cell r="L68" t="e">
            <v>#VALUE!</v>
          </cell>
          <cell r="M68" t="e">
            <v>#VALUE!</v>
          </cell>
          <cell r="N68" t="e">
            <v>#VALUE!</v>
          </cell>
          <cell r="O68" t="e">
            <v>#VALUE!</v>
          </cell>
          <cell r="P68" t="e">
            <v>#VALUE!</v>
          </cell>
          <cell r="Q68">
            <v>5.0000000000000004E-6</v>
          </cell>
          <cell r="R68">
            <v>5.0000000000000004E-6</v>
          </cell>
          <cell r="S68">
            <v>5.0000000000000004E-6</v>
          </cell>
          <cell r="T68">
            <v>5.0000000000000004E-6</v>
          </cell>
          <cell r="U68">
            <v>5.0000000000000004E-6</v>
          </cell>
          <cell r="V68">
            <v>5.0000000000000004E-6</v>
          </cell>
          <cell r="W68">
            <v>5.0000000000000004E-6</v>
          </cell>
          <cell r="X68">
            <v>5.0000000000000004E-6</v>
          </cell>
          <cell r="Y68">
            <v>5.0000000000000004E-6</v>
          </cell>
          <cell r="Z68">
            <v>5.0000000000000004E-6</v>
          </cell>
          <cell r="AA68">
            <v>5.0000000000000004E-6</v>
          </cell>
          <cell r="AB68">
            <v>5.0000000000000004E-6</v>
          </cell>
          <cell r="AC68">
            <v>5.0000000000000004E-6</v>
          </cell>
          <cell r="AD68">
            <v>5.0000000000000004E-6</v>
          </cell>
          <cell r="AE68">
            <v>5.0000000000000004E-6</v>
          </cell>
          <cell r="AF68">
            <v>5.0000000000000004E-6</v>
          </cell>
          <cell r="AG68">
            <v>5.0000000000000004E-6</v>
          </cell>
          <cell r="AH68">
            <v>5.0000000000000004E-6</v>
          </cell>
          <cell r="AI68">
            <v>5.0000000000000004E-6</v>
          </cell>
          <cell r="AJ68">
            <v>5.0000000000000004E-6</v>
          </cell>
          <cell r="AK68">
            <v>5.0000000000000004E-6</v>
          </cell>
          <cell r="AL68">
            <v>5.0000000000000004E-6</v>
          </cell>
          <cell r="AM68">
            <v>5.0000000000000004E-6</v>
          </cell>
          <cell r="AN68">
            <v>5.0000000000000004E-6</v>
          </cell>
          <cell r="AO68">
            <v>5.0000000000000004E-6</v>
          </cell>
          <cell r="AP68">
            <v>2.9E-5</v>
          </cell>
          <cell r="AQ68">
            <v>2.9E-5</v>
          </cell>
          <cell r="AR68">
            <v>2.9E-5</v>
          </cell>
          <cell r="AS68">
            <v>2.9E-5</v>
          </cell>
          <cell r="AT68">
            <v>2.9E-5</v>
          </cell>
          <cell r="AU68">
            <v>4.6E-5</v>
          </cell>
          <cell r="AV68">
            <v>4.6E-5</v>
          </cell>
          <cell r="AW68">
            <v>4.6E-5</v>
          </cell>
          <cell r="AX68">
            <v>4.6E-5</v>
          </cell>
          <cell r="AY68">
            <v>4.6E-5</v>
          </cell>
          <cell r="AZ68">
            <v>5.5999999999999999E-5</v>
          </cell>
          <cell r="BA68">
            <v>5.5999999999999999E-5</v>
          </cell>
          <cell r="BB68">
            <v>5.5999999999999999E-5</v>
          </cell>
          <cell r="BC68">
            <v>5.5999999999999999E-5</v>
          </cell>
          <cell r="BD68">
            <v>5.5999999999999999E-5</v>
          </cell>
          <cell r="BE68">
            <v>5.3999999999999998E-5</v>
          </cell>
          <cell r="BF68">
            <v>5.3999999999999998E-5</v>
          </cell>
          <cell r="BG68">
            <v>5.3999999999999998E-5</v>
          </cell>
          <cell r="BH68">
            <v>5.3999999999999998E-5</v>
          </cell>
          <cell r="BI68">
            <v>5.3999999999999998E-5</v>
          </cell>
          <cell r="BJ68">
            <v>4.8999999999999998E-5</v>
          </cell>
          <cell r="BK68">
            <v>4.8999999999999998E-5</v>
          </cell>
          <cell r="BL68">
            <v>4.8999999999999998E-5</v>
          </cell>
          <cell r="BM68">
            <v>4.8999999999999998E-5</v>
          </cell>
          <cell r="BN68">
            <v>4.8999999999999998E-5</v>
          </cell>
          <cell r="BO68">
            <v>4.8000000000000001E-5</v>
          </cell>
          <cell r="BP68">
            <v>4.8000000000000001E-5</v>
          </cell>
          <cell r="BQ68">
            <v>4.8000000000000001E-5</v>
          </cell>
          <cell r="BR68">
            <v>4.8000000000000001E-5</v>
          </cell>
          <cell r="BS68">
            <v>4.8000000000000001E-5</v>
          </cell>
          <cell r="BT68">
            <v>5.8999999999999998E-5</v>
          </cell>
          <cell r="BU68">
            <v>5.8999999999999998E-5</v>
          </cell>
          <cell r="BV68">
            <v>5.8999999999999998E-5</v>
          </cell>
          <cell r="BW68">
            <v>5.8999999999999998E-5</v>
          </cell>
          <cell r="BX68">
            <v>5.8999999999999998E-5</v>
          </cell>
          <cell r="BY68">
            <v>1.2300000000000001E-4</v>
          </cell>
          <cell r="BZ68">
            <v>1.2300000000000001E-4</v>
          </cell>
          <cell r="CA68">
            <v>1.2300000000000001E-4</v>
          </cell>
          <cell r="CB68">
            <v>1.2300000000000001E-4</v>
          </cell>
          <cell r="CC68">
            <v>1.2300000000000001E-4</v>
          </cell>
          <cell r="CD68">
            <v>1.2300000000000001E-4</v>
          </cell>
          <cell r="CE68">
            <v>1.2300000000000001E-4</v>
          </cell>
          <cell r="CF68">
            <v>1.2300000000000001E-4</v>
          </cell>
          <cell r="CG68">
            <v>1.2300000000000001E-4</v>
          </cell>
          <cell r="CH68">
            <v>1.2300000000000001E-4</v>
          </cell>
          <cell r="CI68">
            <v>1.2300000000000001E-4</v>
          </cell>
          <cell r="CJ68">
            <v>1.2300000000000001E-4</v>
          </cell>
          <cell r="CK68">
            <v>1.2300000000000001E-4</v>
          </cell>
          <cell r="CL68">
            <v>1.2300000000000001E-4</v>
          </cell>
          <cell r="CM68">
            <v>1.2300000000000001E-4</v>
          </cell>
          <cell r="CN68">
            <v>1.2300000000000001E-4</v>
          </cell>
          <cell r="CO68">
            <v>1.2300000000000001E-4</v>
          </cell>
          <cell r="CP68">
            <v>1.2300000000000001E-4</v>
          </cell>
          <cell r="CQ68">
            <v>1.2300000000000001E-4</v>
          </cell>
          <cell r="CR68">
            <v>1.2300000000000001E-4</v>
          </cell>
          <cell r="CS68">
            <v>1.2300000000000001E-4</v>
          </cell>
          <cell r="CT68">
            <v>1.2300000000000001E-4</v>
          </cell>
          <cell r="CU68">
            <v>1.2300000000000001E-4</v>
          </cell>
          <cell r="CV68">
            <v>1.2300000000000001E-4</v>
          </cell>
          <cell r="CW68">
            <v>1.2300000000000001E-4</v>
          </cell>
        </row>
        <row r="69">
          <cell r="A69" t="str">
            <v>GRENADA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2.3E-5</v>
          </cell>
          <cell r="R69">
            <v>2.3E-5</v>
          </cell>
          <cell r="S69">
            <v>2.3E-5</v>
          </cell>
          <cell r="T69">
            <v>2.3E-5</v>
          </cell>
          <cell r="U69">
            <v>2.3E-5</v>
          </cell>
          <cell r="V69">
            <v>2.3E-5</v>
          </cell>
          <cell r="W69">
            <v>2.3E-5</v>
          </cell>
          <cell r="X69">
            <v>2.3E-5</v>
          </cell>
          <cell r="Y69">
            <v>2.3E-5</v>
          </cell>
          <cell r="Z69">
            <v>2.3E-5</v>
          </cell>
          <cell r="AA69">
            <v>2.3E-5</v>
          </cell>
          <cell r="AB69">
            <v>2.3E-5</v>
          </cell>
          <cell r="AC69">
            <v>2.3E-5</v>
          </cell>
          <cell r="AD69">
            <v>2.3E-5</v>
          </cell>
          <cell r="AE69">
            <v>2.3E-5</v>
          </cell>
          <cell r="AF69">
            <v>2.3E-5</v>
          </cell>
          <cell r="AG69">
            <v>2.3E-5</v>
          </cell>
          <cell r="AH69">
            <v>2.3E-5</v>
          </cell>
          <cell r="AI69">
            <v>2.3E-5</v>
          </cell>
          <cell r="AJ69">
            <v>2.3E-5</v>
          </cell>
          <cell r="AK69">
            <v>2.3E-5</v>
          </cell>
          <cell r="AL69">
            <v>2.3E-5</v>
          </cell>
          <cell r="AM69">
            <v>2.3E-5</v>
          </cell>
          <cell r="AN69">
            <v>2.3E-5</v>
          </cell>
          <cell r="AO69">
            <v>2.3E-5</v>
          </cell>
          <cell r="AP69">
            <v>9.2E-5</v>
          </cell>
          <cell r="AQ69">
            <v>9.2E-5</v>
          </cell>
          <cell r="AR69">
            <v>9.2E-5</v>
          </cell>
          <cell r="AS69">
            <v>9.2E-5</v>
          </cell>
          <cell r="AT69">
            <v>9.2E-5</v>
          </cell>
          <cell r="AU69">
            <v>1.18E-4</v>
          </cell>
          <cell r="AV69">
            <v>1.18E-4</v>
          </cell>
          <cell r="AW69">
            <v>1.18E-4</v>
          </cell>
          <cell r="AX69">
            <v>1.18E-4</v>
          </cell>
          <cell r="AY69">
            <v>1.18E-4</v>
          </cell>
          <cell r="AZ69">
            <v>1.3899999999999999E-4</v>
          </cell>
          <cell r="BA69">
            <v>1.3899999999999999E-4</v>
          </cell>
          <cell r="BB69">
            <v>1.3899999999999999E-4</v>
          </cell>
          <cell r="BC69">
            <v>1.3899999999999999E-4</v>
          </cell>
          <cell r="BD69">
            <v>1.3899999999999999E-4</v>
          </cell>
          <cell r="BE69">
            <v>1.5799999999999999E-4</v>
          </cell>
          <cell r="BF69">
            <v>1.5799999999999999E-4</v>
          </cell>
          <cell r="BG69">
            <v>1.5799999999999999E-4</v>
          </cell>
          <cell r="BH69">
            <v>1.5799999999999999E-4</v>
          </cell>
          <cell r="BI69">
            <v>1.5799999999999999E-4</v>
          </cell>
          <cell r="BJ69">
            <v>1.75E-4</v>
          </cell>
          <cell r="BK69">
            <v>1.75E-4</v>
          </cell>
          <cell r="BL69">
            <v>1.75E-4</v>
          </cell>
          <cell r="BM69">
            <v>1.75E-4</v>
          </cell>
          <cell r="BN69">
            <v>1.75E-4</v>
          </cell>
          <cell r="BO69">
            <v>2.1000000000000001E-4</v>
          </cell>
          <cell r="BP69">
            <v>2.1000000000000001E-4</v>
          </cell>
          <cell r="BQ69">
            <v>2.1000000000000001E-4</v>
          </cell>
          <cell r="BR69">
            <v>2.1000000000000001E-4</v>
          </cell>
          <cell r="BS69">
            <v>2.1000000000000001E-4</v>
          </cell>
          <cell r="BT69">
            <v>2.6400000000000002E-4</v>
          </cell>
          <cell r="BU69">
            <v>2.6400000000000002E-4</v>
          </cell>
          <cell r="BV69">
            <v>2.6400000000000002E-4</v>
          </cell>
          <cell r="BW69">
            <v>2.6400000000000002E-4</v>
          </cell>
          <cell r="BX69">
            <v>2.6400000000000002E-4</v>
          </cell>
          <cell r="BY69">
            <v>2.9599999999999998E-4</v>
          </cell>
          <cell r="BZ69">
            <v>2.9599999999999998E-4</v>
          </cell>
          <cell r="CA69">
            <v>2.9599999999999998E-4</v>
          </cell>
          <cell r="CB69">
            <v>2.9599999999999998E-4</v>
          </cell>
          <cell r="CC69">
            <v>2.9599999999999998E-4</v>
          </cell>
          <cell r="CD69">
            <v>2.9599999999999998E-4</v>
          </cell>
          <cell r="CE69">
            <v>2.9599999999999998E-4</v>
          </cell>
          <cell r="CF69">
            <v>2.9599999999999998E-4</v>
          </cell>
          <cell r="CG69">
            <v>2.9599999999999998E-4</v>
          </cell>
          <cell r="CH69">
            <v>2.9599999999999998E-4</v>
          </cell>
          <cell r="CI69">
            <v>2.9599999999999998E-4</v>
          </cell>
          <cell r="CJ69">
            <v>2.9599999999999998E-4</v>
          </cell>
          <cell r="CK69">
            <v>2.9599999999999998E-4</v>
          </cell>
          <cell r="CL69">
            <v>2.9599999999999998E-4</v>
          </cell>
          <cell r="CM69">
            <v>2.9599999999999998E-4</v>
          </cell>
          <cell r="CN69">
            <v>2.9599999999999998E-4</v>
          </cell>
          <cell r="CO69">
            <v>2.9599999999999998E-4</v>
          </cell>
          <cell r="CP69">
            <v>2.9599999999999998E-4</v>
          </cell>
          <cell r="CQ69">
            <v>2.9599999999999998E-4</v>
          </cell>
          <cell r="CR69">
            <v>2.9599999999999998E-4</v>
          </cell>
          <cell r="CS69">
            <v>2.9599999999999998E-4</v>
          </cell>
          <cell r="CT69">
            <v>2.9599999999999998E-4</v>
          </cell>
          <cell r="CU69">
            <v>2.9599999999999998E-4</v>
          </cell>
          <cell r="CV69">
            <v>2.9599999999999998E-4</v>
          </cell>
          <cell r="CW69">
            <v>2.9599999999999998E-4</v>
          </cell>
        </row>
        <row r="70">
          <cell r="A70" t="str">
            <v>GUATEMALA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4.8999999999999998E-5</v>
          </cell>
          <cell r="R70">
            <v>4.8999999999999998E-5</v>
          </cell>
          <cell r="S70">
            <v>4.8999999999999998E-5</v>
          </cell>
          <cell r="T70">
            <v>4.8999999999999998E-5</v>
          </cell>
          <cell r="U70">
            <v>4.8999999999999998E-5</v>
          </cell>
          <cell r="V70">
            <v>4.8999999999999998E-5</v>
          </cell>
          <cell r="W70">
            <v>4.8999999999999998E-5</v>
          </cell>
          <cell r="X70">
            <v>4.8999999999999998E-5</v>
          </cell>
          <cell r="Y70">
            <v>4.8999999999999998E-5</v>
          </cell>
          <cell r="Z70">
            <v>4.8999999999999998E-5</v>
          </cell>
          <cell r="AA70">
            <v>4.8999999999999998E-5</v>
          </cell>
          <cell r="AB70">
            <v>4.8999999999999998E-5</v>
          </cell>
          <cell r="AC70">
            <v>4.8999999999999998E-5</v>
          </cell>
          <cell r="AD70">
            <v>4.8999999999999998E-5</v>
          </cell>
          <cell r="AE70">
            <v>4.8999999999999998E-5</v>
          </cell>
          <cell r="AF70">
            <v>4.8999999999999998E-5</v>
          </cell>
          <cell r="AG70">
            <v>4.8999999999999998E-5</v>
          </cell>
          <cell r="AH70">
            <v>4.8999999999999998E-5</v>
          </cell>
          <cell r="AI70">
            <v>4.8999999999999998E-5</v>
          </cell>
          <cell r="AJ70">
            <v>4.8999999999999998E-5</v>
          </cell>
          <cell r="AK70">
            <v>4.8999999999999998E-5</v>
          </cell>
          <cell r="AL70">
            <v>4.8999999999999998E-5</v>
          </cell>
          <cell r="AM70">
            <v>4.8999999999999998E-5</v>
          </cell>
          <cell r="AN70">
            <v>4.8999999999999998E-5</v>
          </cell>
          <cell r="AO70">
            <v>4.8999999999999998E-5</v>
          </cell>
          <cell r="AP70">
            <v>2.7399999999999999E-4</v>
          </cell>
          <cell r="AQ70">
            <v>2.7399999999999999E-4</v>
          </cell>
          <cell r="AR70">
            <v>2.7399999999999999E-4</v>
          </cell>
          <cell r="AS70">
            <v>2.7399999999999999E-4</v>
          </cell>
          <cell r="AT70">
            <v>2.7399999999999999E-4</v>
          </cell>
          <cell r="AU70">
            <v>3.5799999999999997E-4</v>
          </cell>
          <cell r="AV70">
            <v>3.5799999999999997E-4</v>
          </cell>
          <cell r="AW70">
            <v>3.5799999999999997E-4</v>
          </cell>
          <cell r="AX70">
            <v>3.5799999999999997E-4</v>
          </cell>
          <cell r="AY70">
            <v>3.5799999999999997E-4</v>
          </cell>
          <cell r="AZ70">
            <v>3.5500000000000001E-4</v>
          </cell>
          <cell r="BA70">
            <v>3.5500000000000001E-4</v>
          </cell>
          <cell r="BB70">
            <v>3.5500000000000001E-4</v>
          </cell>
          <cell r="BC70">
            <v>3.5500000000000001E-4</v>
          </cell>
          <cell r="BD70">
            <v>3.5500000000000001E-4</v>
          </cell>
          <cell r="BE70">
            <v>3.0600000000000001E-4</v>
          </cell>
          <cell r="BF70">
            <v>3.0600000000000001E-4</v>
          </cell>
          <cell r="BG70">
            <v>3.0600000000000001E-4</v>
          </cell>
          <cell r="BH70">
            <v>3.0600000000000001E-4</v>
          </cell>
          <cell r="BI70">
            <v>3.0600000000000001E-4</v>
          </cell>
          <cell r="BJ70">
            <v>2.6800000000000001E-4</v>
          </cell>
          <cell r="BK70">
            <v>2.6800000000000001E-4</v>
          </cell>
          <cell r="BL70">
            <v>2.6800000000000001E-4</v>
          </cell>
          <cell r="BM70">
            <v>2.6800000000000001E-4</v>
          </cell>
          <cell r="BN70">
            <v>2.6800000000000001E-4</v>
          </cell>
          <cell r="BO70">
            <v>2.8400000000000002E-4</v>
          </cell>
          <cell r="BP70">
            <v>2.8400000000000002E-4</v>
          </cell>
          <cell r="BQ70">
            <v>2.8400000000000002E-4</v>
          </cell>
          <cell r="BR70">
            <v>2.8400000000000002E-4</v>
          </cell>
          <cell r="BS70">
            <v>2.8400000000000002E-4</v>
          </cell>
          <cell r="BT70">
            <v>3.5199999999999999E-4</v>
          </cell>
          <cell r="BU70">
            <v>3.5199999999999999E-4</v>
          </cell>
          <cell r="BV70">
            <v>3.5199999999999999E-4</v>
          </cell>
          <cell r="BW70">
            <v>3.5199999999999999E-4</v>
          </cell>
          <cell r="BX70">
            <v>3.5199999999999999E-4</v>
          </cell>
          <cell r="BY70">
            <v>4.7800000000000002E-4</v>
          </cell>
          <cell r="BZ70">
            <v>4.7800000000000002E-4</v>
          </cell>
          <cell r="CA70">
            <v>4.7800000000000002E-4</v>
          </cell>
          <cell r="CB70">
            <v>4.7800000000000002E-4</v>
          </cell>
          <cell r="CC70">
            <v>4.7800000000000002E-4</v>
          </cell>
          <cell r="CD70">
            <v>4.7800000000000002E-4</v>
          </cell>
          <cell r="CE70">
            <v>4.7800000000000002E-4</v>
          </cell>
          <cell r="CF70">
            <v>4.7800000000000002E-4</v>
          </cell>
          <cell r="CG70">
            <v>4.7800000000000002E-4</v>
          </cell>
          <cell r="CH70">
            <v>4.7800000000000002E-4</v>
          </cell>
          <cell r="CI70">
            <v>4.7800000000000002E-4</v>
          </cell>
          <cell r="CJ70">
            <v>4.7800000000000002E-4</v>
          </cell>
          <cell r="CK70">
            <v>4.7800000000000002E-4</v>
          </cell>
          <cell r="CL70">
            <v>4.7800000000000002E-4</v>
          </cell>
          <cell r="CM70">
            <v>4.7800000000000002E-4</v>
          </cell>
          <cell r="CN70">
            <v>4.7800000000000002E-4</v>
          </cell>
          <cell r="CO70">
            <v>4.7800000000000002E-4</v>
          </cell>
          <cell r="CP70">
            <v>4.7800000000000002E-4</v>
          </cell>
          <cell r="CQ70">
            <v>4.7800000000000002E-4</v>
          </cell>
          <cell r="CR70">
            <v>4.7800000000000002E-4</v>
          </cell>
          <cell r="CS70">
            <v>4.7800000000000002E-4</v>
          </cell>
          <cell r="CT70">
            <v>4.7800000000000002E-4</v>
          </cell>
          <cell r="CU70">
            <v>4.7800000000000002E-4</v>
          </cell>
          <cell r="CV70">
            <v>4.7800000000000002E-4</v>
          </cell>
          <cell r="CW70">
            <v>4.7800000000000002E-4</v>
          </cell>
        </row>
        <row r="71">
          <cell r="A71" t="str">
            <v>GUINEA</v>
          </cell>
          <cell r="B71" t="e">
            <v>#VALUE!</v>
          </cell>
          <cell r="C71" t="e">
            <v>#VALUE!</v>
          </cell>
          <cell r="D71" t="e">
            <v>#VALUE!</v>
          </cell>
          <cell r="E71" t="e">
            <v>#VALUE!</v>
          </cell>
          <cell r="F71" t="e">
            <v>#VALUE!</v>
          </cell>
          <cell r="G71" t="e">
            <v>#VALUE!</v>
          </cell>
          <cell r="H71" t="e">
            <v>#VALUE!</v>
          </cell>
          <cell r="I71" t="e">
            <v>#VALUE!</v>
          </cell>
          <cell r="J71" t="e">
            <v>#VALUE!</v>
          </cell>
          <cell r="K71" t="e">
            <v>#VALUE!</v>
          </cell>
          <cell r="L71" t="e">
            <v>#VALUE!</v>
          </cell>
          <cell r="M71" t="e">
            <v>#VALUE!</v>
          </cell>
          <cell r="N71" t="e">
            <v>#VALUE!</v>
          </cell>
          <cell r="O71" t="e">
            <v>#VALUE!</v>
          </cell>
          <cell r="P71" t="e">
            <v>#VALUE!</v>
          </cell>
          <cell r="Q71">
            <v>4.3999999999999999E-5</v>
          </cell>
          <cell r="R71">
            <v>4.3999999999999999E-5</v>
          </cell>
          <cell r="S71">
            <v>4.3999999999999999E-5</v>
          </cell>
          <cell r="T71">
            <v>4.3999999999999999E-5</v>
          </cell>
          <cell r="U71">
            <v>4.3999999999999999E-5</v>
          </cell>
          <cell r="V71">
            <v>4.3999999999999999E-5</v>
          </cell>
          <cell r="W71">
            <v>4.3999999999999999E-5</v>
          </cell>
          <cell r="X71">
            <v>4.3999999999999999E-5</v>
          </cell>
          <cell r="Y71">
            <v>4.3999999999999999E-5</v>
          </cell>
          <cell r="Z71">
            <v>4.3999999999999999E-5</v>
          </cell>
          <cell r="AA71">
            <v>4.3999999999999999E-5</v>
          </cell>
          <cell r="AB71">
            <v>4.3999999999999999E-5</v>
          </cell>
          <cell r="AC71">
            <v>4.3999999999999999E-5</v>
          </cell>
          <cell r="AD71">
            <v>4.3999999999999999E-5</v>
          </cell>
          <cell r="AE71">
            <v>4.3999999999999999E-5</v>
          </cell>
          <cell r="AF71">
            <v>4.3999999999999999E-5</v>
          </cell>
          <cell r="AG71">
            <v>4.3999999999999999E-5</v>
          </cell>
          <cell r="AH71">
            <v>4.3999999999999999E-5</v>
          </cell>
          <cell r="AI71">
            <v>4.3999999999999999E-5</v>
          </cell>
          <cell r="AJ71">
            <v>4.3999999999999999E-5</v>
          </cell>
          <cell r="AK71">
            <v>4.3999999999999999E-5</v>
          </cell>
          <cell r="AL71">
            <v>4.3999999999999999E-5</v>
          </cell>
          <cell r="AM71">
            <v>4.3999999999999999E-5</v>
          </cell>
          <cell r="AN71">
            <v>4.3999999999999999E-5</v>
          </cell>
          <cell r="AO71">
            <v>4.3999999999999999E-5</v>
          </cell>
          <cell r="AP71">
            <v>2.42E-4</v>
          </cell>
          <cell r="AQ71">
            <v>2.42E-4</v>
          </cell>
          <cell r="AR71">
            <v>2.42E-4</v>
          </cell>
          <cell r="AS71">
            <v>2.42E-4</v>
          </cell>
          <cell r="AT71">
            <v>2.42E-4</v>
          </cell>
          <cell r="AU71">
            <v>3.7199999999999999E-4</v>
          </cell>
          <cell r="AV71">
            <v>3.7199999999999999E-4</v>
          </cell>
          <cell r="AW71">
            <v>3.7199999999999999E-4</v>
          </cell>
          <cell r="AX71">
            <v>3.7199999999999999E-4</v>
          </cell>
          <cell r="AY71">
            <v>3.7199999999999999E-4</v>
          </cell>
          <cell r="AZ71">
            <v>5.4900000000000001E-4</v>
          </cell>
          <cell r="BA71">
            <v>5.4900000000000001E-4</v>
          </cell>
          <cell r="BB71">
            <v>5.4900000000000001E-4</v>
          </cell>
          <cell r="BC71">
            <v>5.4900000000000001E-4</v>
          </cell>
          <cell r="BD71">
            <v>5.4900000000000001E-4</v>
          </cell>
          <cell r="BE71">
            <v>7.9100000000000004E-4</v>
          </cell>
          <cell r="BF71">
            <v>7.9100000000000004E-4</v>
          </cell>
          <cell r="BG71">
            <v>7.9100000000000004E-4</v>
          </cell>
          <cell r="BH71">
            <v>7.9100000000000004E-4</v>
          </cell>
          <cell r="BI71">
            <v>7.9100000000000004E-4</v>
          </cell>
          <cell r="BJ71">
            <v>1.0939999999999999E-3</v>
          </cell>
          <cell r="BK71">
            <v>1.0939999999999999E-3</v>
          </cell>
          <cell r="BL71">
            <v>1.0939999999999999E-3</v>
          </cell>
          <cell r="BM71">
            <v>1.0939999999999999E-3</v>
          </cell>
          <cell r="BN71">
            <v>1.0939999999999999E-3</v>
          </cell>
          <cell r="BO71">
            <v>1.4289999999999999E-3</v>
          </cell>
          <cell r="BP71">
            <v>1.4289999999999999E-3</v>
          </cell>
          <cell r="BQ71">
            <v>1.4289999999999999E-3</v>
          </cell>
          <cell r="BR71">
            <v>1.4289999999999999E-3</v>
          </cell>
          <cell r="BS71">
            <v>1.4289999999999999E-3</v>
          </cell>
          <cell r="BT71">
            <v>1.8E-3</v>
          </cell>
          <cell r="BU71">
            <v>1.8E-3</v>
          </cell>
          <cell r="BV71">
            <v>1.8E-3</v>
          </cell>
          <cell r="BW71">
            <v>1.8E-3</v>
          </cell>
          <cell r="BX71">
            <v>1.8E-3</v>
          </cell>
          <cell r="BY71">
            <v>2.2230000000000001E-3</v>
          </cell>
          <cell r="BZ71">
            <v>2.2230000000000001E-3</v>
          </cell>
          <cell r="CA71">
            <v>2.2230000000000001E-3</v>
          </cell>
          <cell r="CB71">
            <v>2.2230000000000001E-3</v>
          </cell>
          <cell r="CC71">
            <v>2.2230000000000001E-3</v>
          </cell>
          <cell r="CD71">
            <v>2.2230000000000001E-3</v>
          </cell>
          <cell r="CE71">
            <v>2.2230000000000001E-3</v>
          </cell>
          <cell r="CF71">
            <v>2.2230000000000001E-3</v>
          </cell>
          <cell r="CG71">
            <v>2.2230000000000001E-3</v>
          </cell>
          <cell r="CH71">
            <v>2.2230000000000001E-3</v>
          </cell>
          <cell r="CI71">
            <v>2.2230000000000001E-3</v>
          </cell>
          <cell r="CJ71">
            <v>2.2230000000000001E-3</v>
          </cell>
          <cell r="CK71">
            <v>2.2230000000000001E-3</v>
          </cell>
          <cell r="CL71">
            <v>2.2230000000000001E-3</v>
          </cell>
          <cell r="CM71">
            <v>2.2230000000000001E-3</v>
          </cell>
          <cell r="CN71">
            <v>2.2230000000000001E-3</v>
          </cell>
          <cell r="CO71">
            <v>2.2230000000000001E-3</v>
          </cell>
          <cell r="CP71">
            <v>2.2230000000000001E-3</v>
          </cell>
          <cell r="CQ71">
            <v>2.2230000000000001E-3</v>
          </cell>
          <cell r="CR71">
            <v>2.2230000000000001E-3</v>
          </cell>
          <cell r="CS71">
            <v>2.2230000000000001E-3</v>
          </cell>
          <cell r="CT71">
            <v>2.2230000000000001E-3</v>
          </cell>
          <cell r="CU71">
            <v>2.2230000000000001E-3</v>
          </cell>
          <cell r="CV71">
            <v>2.2230000000000001E-3</v>
          </cell>
          <cell r="CW71">
            <v>2.2230000000000001E-3</v>
          </cell>
        </row>
        <row r="72">
          <cell r="A72" t="str">
            <v>GUINEA0BISSAU</v>
          </cell>
          <cell r="B72" t="e">
            <v>#VALUE!</v>
          </cell>
          <cell r="C72" t="e">
            <v>#VALUE!</v>
          </cell>
          <cell r="D72" t="e">
            <v>#VALUE!</v>
          </cell>
          <cell r="E72" t="e">
            <v>#VALUE!</v>
          </cell>
          <cell r="F72" t="e">
            <v>#VALUE!</v>
          </cell>
          <cell r="G72" t="e">
            <v>#VALUE!</v>
          </cell>
          <cell r="H72" t="e">
            <v>#VALUE!</v>
          </cell>
          <cell r="I72" t="e">
            <v>#VALUE!</v>
          </cell>
          <cell r="J72" t="e">
            <v>#VALUE!</v>
          </cell>
          <cell r="K72" t="e">
            <v>#VALUE!</v>
          </cell>
          <cell r="L72" t="e">
            <v>#VALUE!</v>
          </cell>
          <cell r="M72" t="e">
            <v>#VALUE!</v>
          </cell>
          <cell r="N72" t="e">
            <v>#VALUE!</v>
          </cell>
          <cell r="O72" t="e">
            <v>#VALUE!</v>
          </cell>
          <cell r="P72" t="e">
            <v>#VALUE!</v>
          </cell>
          <cell r="Q72">
            <v>3.6999999999999998E-5</v>
          </cell>
          <cell r="R72">
            <v>3.6999999999999998E-5</v>
          </cell>
          <cell r="S72">
            <v>3.6999999999999998E-5</v>
          </cell>
          <cell r="T72">
            <v>3.6999999999999998E-5</v>
          </cell>
          <cell r="U72">
            <v>3.6999999999999998E-5</v>
          </cell>
          <cell r="V72">
            <v>3.6999999999999998E-5</v>
          </cell>
          <cell r="W72">
            <v>3.6999999999999998E-5</v>
          </cell>
          <cell r="X72">
            <v>3.6999999999999998E-5</v>
          </cell>
          <cell r="Y72">
            <v>3.6999999999999998E-5</v>
          </cell>
          <cell r="Z72">
            <v>3.6999999999999998E-5</v>
          </cell>
          <cell r="AA72">
            <v>3.6999999999999998E-5</v>
          </cell>
          <cell r="AB72">
            <v>3.6999999999999998E-5</v>
          </cell>
          <cell r="AC72">
            <v>3.6999999999999998E-5</v>
          </cell>
          <cell r="AD72">
            <v>3.6999999999999998E-5</v>
          </cell>
          <cell r="AE72">
            <v>3.6999999999999998E-5</v>
          </cell>
          <cell r="AF72">
            <v>3.6999999999999998E-5</v>
          </cell>
          <cell r="AG72">
            <v>3.6999999999999998E-5</v>
          </cell>
          <cell r="AH72">
            <v>3.6999999999999998E-5</v>
          </cell>
          <cell r="AI72">
            <v>3.6999999999999998E-5</v>
          </cell>
          <cell r="AJ72">
            <v>3.6999999999999998E-5</v>
          </cell>
          <cell r="AK72">
            <v>3.6999999999999998E-5</v>
          </cell>
          <cell r="AL72">
            <v>3.6999999999999998E-5</v>
          </cell>
          <cell r="AM72">
            <v>3.6999999999999998E-5</v>
          </cell>
          <cell r="AN72">
            <v>3.6999999999999998E-5</v>
          </cell>
          <cell r="AO72">
            <v>3.6999999999999998E-5</v>
          </cell>
          <cell r="AP72">
            <v>2.1100000000000001E-4</v>
          </cell>
          <cell r="AQ72">
            <v>2.1100000000000001E-4</v>
          </cell>
          <cell r="AR72">
            <v>2.1100000000000001E-4</v>
          </cell>
          <cell r="AS72">
            <v>2.1100000000000001E-4</v>
          </cell>
          <cell r="AT72">
            <v>2.1100000000000001E-4</v>
          </cell>
          <cell r="AU72">
            <v>3.2299999999999999E-4</v>
          </cell>
          <cell r="AV72">
            <v>3.2299999999999999E-4</v>
          </cell>
          <cell r="AW72">
            <v>3.2299999999999999E-4</v>
          </cell>
          <cell r="AX72">
            <v>3.2299999999999999E-4</v>
          </cell>
          <cell r="AY72">
            <v>3.2299999999999999E-4</v>
          </cell>
          <cell r="AZ72">
            <v>4.2400000000000001E-4</v>
          </cell>
          <cell r="BA72">
            <v>4.2400000000000001E-4</v>
          </cell>
          <cell r="BB72">
            <v>4.2400000000000001E-4</v>
          </cell>
          <cell r="BC72">
            <v>4.2400000000000001E-4</v>
          </cell>
          <cell r="BD72">
            <v>4.2400000000000001E-4</v>
          </cell>
          <cell r="BE72">
            <v>5.5000000000000003E-4</v>
          </cell>
          <cell r="BF72">
            <v>5.5000000000000003E-4</v>
          </cell>
          <cell r="BG72">
            <v>5.5000000000000003E-4</v>
          </cell>
          <cell r="BH72">
            <v>5.5000000000000003E-4</v>
          </cell>
          <cell r="BI72">
            <v>5.5000000000000003E-4</v>
          </cell>
          <cell r="BJ72">
            <v>7.7099999999999998E-4</v>
          </cell>
          <cell r="BK72">
            <v>7.7099999999999998E-4</v>
          </cell>
          <cell r="BL72">
            <v>7.7099999999999998E-4</v>
          </cell>
          <cell r="BM72">
            <v>7.7099999999999998E-4</v>
          </cell>
          <cell r="BN72">
            <v>7.7099999999999998E-4</v>
          </cell>
          <cell r="BO72">
            <v>9.2199999999999997E-4</v>
          </cell>
          <cell r="BP72">
            <v>9.2199999999999997E-4</v>
          </cell>
          <cell r="BQ72">
            <v>9.2199999999999997E-4</v>
          </cell>
          <cell r="BR72">
            <v>9.2199999999999997E-4</v>
          </cell>
          <cell r="BS72">
            <v>9.2199999999999997E-4</v>
          </cell>
          <cell r="BT72">
            <v>1.0759999999999999E-3</v>
          </cell>
          <cell r="BU72">
            <v>1.0759999999999999E-3</v>
          </cell>
          <cell r="BV72">
            <v>1.0759999999999999E-3</v>
          </cell>
          <cell r="BW72">
            <v>1.0759999999999999E-3</v>
          </cell>
          <cell r="BX72">
            <v>1.0759999999999999E-3</v>
          </cell>
          <cell r="BY72">
            <v>2.3549999999999999E-3</v>
          </cell>
          <cell r="BZ72">
            <v>2.3549999999999999E-3</v>
          </cell>
          <cell r="CA72">
            <v>2.3549999999999999E-3</v>
          </cell>
          <cell r="CB72">
            <v>2.3549999999999999E-3</v>
          </cell>
          <cell r="CC72">
            <v>2.3549999999999999E-3</v>
          </cell>
          <cell r="CD72">
            <v>2.3549999999999999E-3</v>
          </cell>
          <cell r="CE72">
            <v>2.3549999999999999E-3</v>
          </cell>
          <cell r="CF72">
            <v>2.3549999999999999E-3</v>
          </cell>
          <cell r="CG72">
            <v>2.3549999999999999E-3</v>
          </cell>
          <cell r="CH72">
            <v>2.3549999999999999E-3</v>
          </cell>
          <cell r="CI72">
            <v>2.3549999999999999E-3</v>
          </cell>
          <cell r="CJ72">
            <v>2.3549999999999999E-3</v>
          </cell>
          <cell r="CK72">
            <v>2.3549999999999999E-3</v>
          </cell>
          <cell r="CL72">
            <v>2.3549999999999999E-3</v>
          </cell>
          <cell r="CM72">
            <v>2.3549999999999999E-3</v>
          </cell>
          <cell r="CN72">
            <v>2.3549999999999999E-3</v>
          </cell>
          <cell r="CO72">
            <v>2.3549999999999999E-3</v>
          </cell>
          <cell r="CP72">
            <v>2.3549999999999999E-3</v>
          </cell>
          <cell r="CQ72">
            <v>2.3549999999999999E-3</v>
          </cell>
          <cell r="CR72">
            <v>2.3549999999999999E-3</v>
          </cell>
          <cell r="CS72">
            <v>2.3549999999999999E-3</v>
          </cell>
          <cell r="CT72">
            <v>2.3549999999999999E-3</v>
          </cell>
          <cell r="CU72">
            <v>2.3549999999999999E-3</v>
          </cell>
          <cell r="CV72">
            <v>2.3549999999999999E-3</v>
          </cell>
          <cell r="CW72">
            <v>2.3549999999999999E-3</v>
          </cell>
        </row>
        <row r="73">
          <cell r="A73" t="str">
            <v>GUYANA</v>
          </cell>
          <cell r="B73" t="e">
            <v>#VALUE!</v>
          </cell>
          <cell r="C73" t="e">
            <v>#VALUE!</v>
          </cell>
          <cell r="D73" t="e">
            <v>#VALUE!</v>
          </cell>
          <cell r="E73" t="e">
            <v>#VALUE!</v>
          </cell>
          <cell r="F73" t="e">
            <v>#VALUE!</v>
          </cell>
          <cell r="G73" t="e">
            <v>#VALUE!</v>
          </cell>
          <cell r="H73" t="e">
            <v>#VALUE!</v>
          </cell>
          <cell r="I73" t="e">
            <v>#VALUE!</v>
          </cell>
          <cell r="J73" t="e">
            <v>#VALUE!</v>
          </cell>
          <cell r="K73" t="e">
            <v>#VALUE!</v>
          </cell>
          <cell r="L73" t="e">
            <v>#VALUE!</v>
          </cell>
          <cell r="M73" t="e">
            <v>#VALUE!</v>
          </cell>
          <cell r="N73" t="e">
            <v>#VALUE!</v>
          </cell>
          <cell r="O73" t="e">
            <v>#VALUE!</v>
          </cell>
          <cell r="P73" t="e">
            <v>#VALUE!</v>
          </cell>
          <cell r="Q73">
            <v>3.8999999999999999E-5</v>
          </cell>
          <cell r="R73">
            <v>3.8999999999999999E-5</v>
          </cell>
          <cell r="S73">
            <v>3.8999999999999999E-5</v>
          </cell>
          <cell r="T73">
            <v>3.8999999999999999E-5</v>
          </cell>
          <cell r="U73">
            <v>3.8999999999999999E-5</v>
          </cell>
          <cell r="V73">
            <v>3.8999999999999999E-5</v>
          </cell>
          <cell r="W73">
            <v>3.8999999999999999E-5</v>
          </cell>
          <cell r="X73">
            <v>3.8999999999999999E-5</v>
          </cell>
          <cell r="Y73">
            <v>3.8999999999999999E-5</v>
          </cell>
          <cell r="Z73">
            <v>3.8999999999999999E-5</v>
          </cell>
          <cell r="AA73">
            <v>3.8999999999999999E-5</v>
          </cell>
          <cell r="AB73">
            <v>3.8999999999999999E-5</v>
          </cell>
          <cell r="AC73">
            <v>3.8999999999999999E-5</v>
          </cell>
          <cell r="AD73">
            <v>3.8999999999999999E-5</v>
          </cell>
          <cell r="AE73">
            <v>3.8999999999999999E-5</v>
          </cell>
          <cell r="AF73">
            <v>3.8999999999999999E-5</v>
          </cell>
          <cell r="AG73">
            <v>3.8999999999999999E-5</v>
          </cell>
          <cell r="AH73">
            <v>3.8999999999999999E-5</v>
          </cell>
          <cell r="AI73">
            <v>3.8999999999999999E-5</v>
          </cell>
          <cell r="AJ73">
            <v>3.8999999999999999E-5</v>
          </cell>
          <cell r="AK73">
            <v>3.8999999999999999E-5</v>
          </cell>
          <cell r="AL73">
            <v>3.8999999999999999E-5</v>
          </cell>
          <cell r="AM73">
            <v>3.8999999999999999E-5</v>
          </cell>
          <cell r="AN73">
            <v>3.8999999999999999E-5</v>
          </cell>
          <cell r="AO73">
            <v>3.8999999999999999E-5</v>
          </cell>
          <cell r="AP73">
            <v>2.43E-4</v>
          </cell>
          <cell r="AQ73">
            <v>2.43E-4</v>
          </cell>
          <cell r="AR73">
            <v>2.43E-4</v>
          </cell>
          <cell r="AS73">
            <v>2.43E-4</v>
          </cell>
          <cell r="AT73">
            <v>2.43E-4</v>
          </cell>
          <cell r="AU73">
            <v>2.7500000000000002E-4</v>
          </cell>
          <cell r="AV73">
            <v>2.7500000000000002E-4</v>
          </cell>
          <cell r="AW73">
            <v>2.7500000000000002E-4</v>
          </cell>
          <cell r="AX73">
            <v>2.7500000000000002E-4</v>
          </cell>
          <cell r="AY73">
            <v>2.7500000000000002E-4</v>
          </cell>
          <cell r="AZ73">
            <v>5.0900000000000001E-4</v>
          </cell>
          <cell r="BA73">
            <v>5.0900000000000001E-4</v>
          </cell>
          <cell r="BB73">
            <v>5.0900000000000001E-4</v>
          </cell>
          <cell r="BC73">
            <v>5.0900000000000001E-4</v>
          </cell>
          <cell r="BD73">
            <v>5.0900000000000001E-4</v>
          </cell>
          <cell r="BE73">
            <v>7.1199999999999996E-4</v>
          </cell>
          <cell r="BF73">
            <v>7.1199999999999996E-4</v>
          </cell>
          <cell r="BG73">
            <v>7.1199999999999996E-4</v>
          </cell>
          <cell r="BH73">
            <v>7.1199999999999996E-4</v>
          </cell>
          <cell r="BI73">
            <v>7.1199999999999996E-4</v>
          </cell>
          <cell r="BJ73">
            <v>9.1299999999999997E-4</v>
          </cell>
          <cell r="BK73">
            <v>9.1299999999999997E-4</v>
          </cell>
          <cell r="BL73">
            <v>9.1299999999999997E-4</v>
          </cell>
          <cell r="BM73">
            <v>9.1299999999999997E-4</v>
          </cell>
          <cell r="BN73">
            <v>9.1299999999999997E-4</v>
          </cell>
          <cell r="BO73">
            <v>9.6900000000000003E-4</v>
          </cell>
          <cell r="BP73">
            <v>9.6900000000000003E-4</v>
          </cell>
          <cell r="BQ73">
            <v>9.6900000000000003E-4</v>
          </cell>
          <cell r="BR73">
            <v>9.6900000000000003E-4</v>
          </cell>
          <cell r="BS73">
            <v>9.6900000000000003E-4</v>
          </cell>
          <cell r="BT73">
            <v>1.2290000000000001E-3</v>
          </cell>
          <cell r="BU73">
            <v>1.2290000000000001E-3</v>
          </cell>
          <cell r="BV73">
            <v>1.2290000000000001E-3</v>
          </cell>
          <cell r="BW73">
            <v>1.2290000000000001E-3</v>
          </cell>
          <cell r="BX73">
            <v>1.2290000000000001E-3</v>
          </cell>
          <cell r="BY73">
            <v>1.457E-3</v>
          </cell>
          <cell r="BZ73">
            <v>1.457E-3</v>
          </cell>
          <cell r="CA73">
            <v>1.457E-3</v>
          </cell>
          <cell r="CB73">
            <v>1.457E-3</v>
          </cell>
          <cell r="CC73">
            <v>1.457E-3</v>
          </cell>
          <cell r="CD73">
            <v>1.457E-3</v>
          </cell>
          <cell r="CE73">
            <v>1.457E-3</v>
          </cell>
          <cell r="CF73">
            <v>1.457E-3</v>
          </cell>
          <cell r="CG73">
            <v>1.457E-3</v>
          </cell>
          <cell r="CH73">
            <v>1.457E-3</v>
          </cell>
          <cell r="CI73">
            <v>1.457E-3</v>
          </cell>
          <cell r="CJ73">
            <v>1.457E-3</v>
          </cell>
          <cell r="CK73">
            <v>1.457E-3</v>
          </cell>
          <cell r="CL73">
            <v>1.457E-3</v>
          </cell>
          <cell r="CM73">
            <v>1.457E-3</v>
          </cell>
          <cell r="CN73">
            <v>1.457E-3</v>
          </cell>
          <cell r="CO73">
            <v>1.457E-3</v>
          </cell>
          <cell r="CP73">
            <v>1.457E-3</v>
          </cell>
          <cell r="CQ73">
            <v>1.457E-3</v>
          </cell>
          <cell r="CR73">
            <v>1.457E-3</v>
          </cell>
          <cell r="CS73">
            <v>1.457E-3</v>
          </cell>
          <cell r="CT73">
            <v>1.457E-3</v>
          </cell>
          <cell r="CU73">
            <v>1.457E-3</v>
          </cell>
          <cell r="CV73">
            <v>1.457E-3</v>
          </cell>
          <cell r="CW73">
            <v>1.457E-3</v>
          </cell>
        </row>
        <row r="74">
          <cell r="A74" t="str">
            <v>HAITI</v>
          </cell>
          <cell r="B74">
            <v>1.9999999999999999E-6</v>
          </cell>
          <cell r="C74">
            <v>1.9999999999999999E-6</v>
          </cell>
          <cell r="D74">
            <v>1.9999999999999999E-6</v>
          </cell>
          <cell r="E74">
            <v>1.9999999999999999E-6</v>
          </cell>
          <cell r="F74">
            <v>1.9999999999999999E-6</v>
          </cell>
          <cell r="G74">
            <v>1.9999999999999999E-6</v>
          </cell>
          <cell r="H74">
            <v>1.9999999999999999E-6</v>
          </cell>
          <cell r="I74">
            <v>1.9999999999999999E-6</v>
          </cell>
          <cell r="J74">
            <v>1.9999999999999999E-6</v>
          </cell>
          <cell r="K74">
            <v>1.9999999999999999E-6</v>
          </cell>
          <cell r="L74">
            <v>1.9999999999999999E-6</v>
          </cell>
          <cell r="M74">
            <v>1.9999999999999999E-6</v>
          </cell>
          <cell r="N74">
            <v>1.9999999999999999E-6</v>
          </cell>
          <cell r="O74">
            <v>1.9999999999999999E-6</v>
          </cell>
          <cell r="P74">
            <v>1.9999999999999999E-6</v>
          </cell>
          <cell r="Q74">
            <v>2.3E-5</v>
          </cell>
          <cell r="R74">
            <v>2.3E-5</v>
          </cell>
          <cell r="S74">
            <v>2.3E-5</v>
          </cell>
          <cell r="T74">
            <v>2.3E-5</v>
          </cell>
          <cell r="U74">
            <v>2.3E-5</v>
          </cell>
          <cell r="V74">
            <v>2.3E-5</v>
          </cell>
          <cell r="W74">
            <v>2.3E-5</v>
          </cell>
          <cell r="X74">
            <v>2.3E-5</v>
          </cell>
          <cell r="Y74">
            <v>2.3E-5</v>
          </cell>
          <cell r="Z74">
            <v>2.3E-5</v>
          </cell>
          <cell r="AA74">
            <v>2.3E-5</v>
          </cell>
          <cell r="AB74">
            <v>2.3E-5</v>
          </cell>
          <cell r="AC74">
            <v>2.3E-5</v>
          </cell>
          <cell r="AD74">
            <v>2.3E-5</v>
          </cell>
          <cell r="AE74">
            <v>2.3E-5</v>
          </cell>
          <cell r="AF74">
            <v>2.3E-5</v>
          </cell>
          <cell r="AG74">
            <v>2.3E-5</v>
          </cell>
          <cell r="AH74">
            <v>2.3E-5</v>
          </cell>
          <cell r="AI74">
            <v>2.3E-5</v>
          </cell>
          <cell r="AJ74">
            <v>2.3E-5</v>
          </cell>
          <cell r="AK74">
            <v>2.3E-5</v>
          </cell>
          <cell r="AL74">
            <v>2.3E-5</v>
          </cell>
          <cell r="AM74">
            <v>2.3E-5</v>
          </cell>
          <cell r="AN74">
            <v>2.3E-5</v>
          </cell>
          <cell r="AO74">
            <v>2.3E-5</v>
          </cell>
          <cell r="AP74">
            <v>1.2999999999999999E-4</v>
          </cell>
          <cell r="AQ74">
            <v>1.2999999999999999E-4</v>
          </cell>
          <cell r="AR74">
            <v>1.2999999999999999E-4</v>
          </cell>
          <cell r="AS74">
            <v>1.2999999999999999E-4</v>
          </cell>
          <cell r="AT74">
            <v>1.2999999999999999E-4</v>
          </cell>
          <cell r="AU74">
            <v>1.66E-4</v>
          </cell>
          <cell r="AV74">
            <v>1.66E-4</v>
          </cell>
          <cell r="AW74">
            <v>1.66E-4</v>
          </cell>
          <cell r="AX74">
            <v>1.66E-4</v>
          </cell>
          <cell r="AY74">
            <v>1.66E-4</v>
          </cell>
          <cell r="AZ74">
            <v>2.12E-4</v>
          </cell>
          <cell r="BA74">
            <v>2.12E-4</v>
          </cell>
          <cell r="BB74">
            <v>2.12E-4</v>
          </cell>
          <cell r="BC74">
            <v>2.12E-4</v>
          </cell>
          <cell r="BD74">
            <v>2.12E-4</v>
          </cell>
          <cell r="BE74">
            <v>1.7799999999999999E-4</v>
          </cell>
          <cell r="BF74">
            <v>1.7799999999999999E-4</v>
          </cell>
          <cell r="BG74">
            <v>1.7799999999999999E-4</v>
          </cell>
          <cell r="BH74">
            <v>1.7799999999999999E-4</v>
          </cell>
          <cell r="BI74">
            <v>1.7799999999999999E-4</v>
          </cell>
          <cell r="BJ74" t="e">
            <v>#VALUE!</v>
          </cell>
          <cell r="BK74" t="e">
            <v>#VALUE!</v>
          </cell>
          <cell r="BL74" t="e">
            <v>#VALUE!</v>
          </cell>
          <cell r="BM74" t="e">
            <v>#VALUE!</v>
          </cell>
          <cell r="BN74" t="e">
            <v>#VALUE!</v>
          </cell>
          <cell r="BO74">
            <v>0</v>
          </cell>
          <cell r="BP74">
            <v>0</v>
          </cell>
          <cell r="BQ74">
            <v>0</v>
          </cell>
          <cell r="BR74">
            <v>0</v>
          </cell>
          <cell r="BS74">
            <v>0</v>
          </cell>
          <cell r="BT74">
            <v>1.4350000000000001E-3</v>
          </cell>
          <cell r="BU74">
            <v>1.4350000000000001E-3</v>
          </cell>
          <cell r="BV74">
            <v>1.4350000000000001E-3</v>
          </cell>
          <cell r="BW74">
            <v>1.4350000000000001E-3</v>
          </cell>
          <cell r="BX74">
            <v>1.4350000000000001E-3</v>
          </cell>
          <cell r="BY74">
            <v>2.9390000000000002E-3</v>
          </cell>
          <cell r="BZ74">
            <v>2.9390000000000002E-3</v>
          </cell>
          <cell r="CA74">
            <v>2.9390000000000002E-3</v>
          </cell>
          <cell r="CB74">
            <v>2.9390000000000002E-3</v>
          </cell>
          <cell r="CC74">
            <v>2.9390000000000002E-3</v>
          </cell>
          <cell r="CD74">
            <v>2.9390000000000002E-3</v>
          </cell>
          <cell r="CE74">
            <v>2.9390000000000002E-3</v>
          </cell>
          <cell r="CF74">
            <v>2.9390000000000002E-3</v>
          </cell>
          <cell r="CG74">
            <v>2.9390000000000002E-3</v>
          </cell>
          <cell r="CH74">
            <v>2.9390000000000002E-3</v>
          </cell>
          <cell r="CI74">
            <v>2.9390000000000002E-3</v>
          </cell>
          <cell r="CJ74">
            <v>2.9390000000000002E-3</v>
          </cell>
          <cell r="CK74">
            <v>2.9390000000000002E-3</v>
          </cell>
          <cell r="CL74">
            <v>2.9390000000000002E-3</v>
          </cell>
          <cell r="CM74">
            <v>2.9390000000000002E-3</v>
          </cell>
          <cell r="CN74">
            <v>2.9390000000000002E-3</v>
          </cell>
          <cell r="CO74">
            <v>2.9390000000000002E-3</v>
          </cell>
          <cell r="CP74">
            <v>2.9390000000000002E-3</v>
          </cell>
          <cell r="CQ74">
            <v>2.9390000000000002E-3</v>
          </cell>
          <cell r="CR74">
            <v>2.9390000000000002E-3</v>
          </cell>
          <cell r="CS74">
            <v>2.9390000000000002E-3</v>
          </cell>
          <cell r="CT74">
            <v>2.9390000000000002E-3</v>
          </cell>
          <cell r="CU74">
            <v>2.9390000000000002E-3</v>
          </cell>
          <cell r="CV74">
            <v>2.9390000000000002E-3</v>
          </cell>
          <cell r="CW74">
            <v>2.9390000000000002E-3</v>
          </cell>
        </row>
        <row r="75">
          <cell r="A75" t="str">
            <v>HONDURAS</v>
          </cell>
          <cell r="B75" t="e">
            <v>#VALUE!</v>
          </cell>
          <cell r="C75" t="e">
            <v>#VALUE!</v>
          </cell>
          <cell r="D75" t="e">
            <v>#VALUE!</v>
          </cell>
          <cell r="E75" t="e">
            <v>#VALUE!</v>
          </cell>
          <cell r="F75" t="e">
            <v>#VALUE!</v>
          </cell>
          <cell r="G75" t="e">
            <v>#VALUE!</v>
          </cell>
          <cell r="H75" t="e">
            <v>#VALUE!</v>
          </cell>
          <cell r="I75" t="e">
            <v>#VALUE!</v>
          </cell>
          <cell r="J75" t="e">
            <v>#VALUE!</v>
          </cell>
          <cell r="K75" t="e">
            <v>#VALUE!</v>
          </cell>
          <cell r="L75" t="e">
            <v>#VALUE!</v>
          </cell>
          <cell r="M75" t="e">
            <v>#VALUE!</v>
          </cell>
          <cell r="N75" t="e">
            <v>#VALUE!</v>
          </cell>
          <cell r="O75" t="e">
            <v>#VALUE!</v>
          </cell>
          <cell r="P75" t="e">
            <v>#VALUE!</v>
          </cell>
          <cell r="Q75">
            <v>4.8999999999999998E-5</v>
          </cell>
          <cell r="R75">
            <v>4.8999999999999998E-5</v>
          </cell>
          <cell r="S75">
            <v>4.8999999999999998E-5</v>
          </cell>
          <cell r="T75">
            <v>4.8999999999999998E-5</v>
          </cell>
          <cell r="U75">
            <v>4.8999999999999998E-5</v>
          </cell>
          <cell r="V75">
            <v>4.8999999999999998E-5</v>
          </cell>
          <cell r="W75">
            <v>4.8999999999999998E-5</v>
          </cell>
          <cell r="X75">
            <v>4.8999999999999998E-5</v>
          </cell>
          <cell r="Y75">
            <v>4.8999999999999998E-5</v>
          </cell>
          <cell r="Z75">
            <v>4.8999999999999998E-5</v>
          </cell>
          <cell r="AA75">
            <v>4.8999999999999998E-5</v>
          </cell>
          <cell r="AB75">
            <v>4.8999999999999998E-5</v>
          </cell>
          <cell r="AC75">
            <v>4.8999999999999998E-5</v>
          </cell>
          <cell r="AD75">
            <v>4.8999999999999998E-5</v>
          </cell>
          <cell r="AE75">
            <v>4.8999999999999998E-5</v>
          </cell>
          <cell r="AF75">
            <v>4.8999999999999998E-5</v>
          </cell>
          <cell r="AG75">
            <v>4.8999999999999998E-5</v>
          </cell>
          <cell r="AH75">
            <v>4.8999999999999998E-5</v>
          </cell>
          <cell r="AI75">
            <v>4.8999999999999998E-5</v>
          </cell>
          <cell r="AJ75">
            <v>4.8999999999999998E-5</v>
          </cell>
          <cell r="AK75">
            <v>4.8999999999999998E-5</v>
          </cell>
          <cell r="AL75">
            <v>4.8999999999999998E-5</v>
          </cell>
          <cell r="AM75">
            <v>4.8999999999999998E-5</v>
          </cell>
          <cell r="AN75">
            <v>4.8999999999999998E-5</v>
          </cell>
          <cell r="AO75">
            <v>4.8999999999999998E-5</v>
          </cell>
          <cell r="AP75">
            <v>2.5700000000000001E-4</v>
          </cell>
          <cell r="AQ75">
            <v>2.5700000000000001E-4</v>
          </cell>
          <cell r="AR75">
            <v>2.5700000000000001E-4</v>
          </cell>
          <cell r="AS75">
            <v>2.5700000000000001E-4</v>
          </cell>
          <cell r="AT75">
            <v>2.5700000000000001E-4</v>
          </cell>
          <cell r="AU75">
            <v>3.3599999999999998E-4</v>
          </cell>
          <cell r="AV75">
            <v>3.3599999999999998E-4</v>
          </cell>
          <cell r="AW75">
            <v>3.3599999999999998E-4</v>
          </cell>
          <cell r="AX75">
            <v>3.3599999999999998E-4</v>
          </cell>
          <cell r="AY75">
            <v>3.3599999999999998E-4</v>
          </cell>
          <cell r="AZ75">
            <v>3.7300000000000001E-4</v>
          </cell>
          <cell r="BA75">
            <v>3.7300000000000001E-4</v>
          </cell>
          <cell r="BB75">
            <v>3.7300000000000001E-4</v>
          </cell>
          <cell r="BC75">
            <v>3.7300000000000001E-4</v>
          </cell>
          <cell r="BD75">
            <v>3.7300000000000001E-4</v>
          </cell>
          <cell r="BE75">
            <v>3.8400000000000001E-4</v>
          </cell>
          <cell r="BF75">
            <v>3.8400000000000001E-4</v>
          </cell>
          <cell r="BG75">
            <v>3.8400000000000001E-4</v>
          </cell>
          <cell r="BH75">
            <v>3.8400000000000001E-4</v>
          </cell>
          <cell r="BI75">
            <v>3.8400000000000001E-4</v>
          </cell>
          <cell r="BJ75">
            <v>3.9399999999999998E-4</v>
          </cell>
          <cell r="BK75">
            <v>3.9399999999999998E-4</v>
          </cell>
          <cell r="BL75">
            <v>3.9399999999999998E-4</v>
          </cell>
          <cell r="BM75">
            <v>3.9399999999999998E-4</v>
          </cell>
          <cell r="BN75">
            <v>3.9399999999999998E-4</v>
          </cell>
          <cell r="BO75">
            <v>4.4999999999999999E-4</v>
          </cell>
          <cell r="BP75">
            <v>4.4999999999999999E-4</v>
          </cell>
          <cell r="BQ75">
            <v>4.4999999999999999E-4</v>
          </cell>
          <cell r="BR75">
            <v>4.4999999999999999E-4</v>
          </cell>
          <cell r="BS75">
            <v>4.4999999999999999E-4</v>
          </cell>
          <cell r="BT75">
            <v>5.3399999999999997E-4</v>
          </cell>
          <cell r="BU75">
            <v>5.3399999999999997E-4</v>
          </cell>
          <cell r="BV75">
            <v>5.3399999999999997E-4</v>
          </cell>
          <cell r="BW75">
            <v>5.3399999999999997E-4</v>
          </cell>
          <cell r="BX75">
            <v>5.3399999999999997E-4</v>
          </cell>
          <cell r="BY75">
            <v>6.9099999999999999E-4</v>
          </cell>
          <cell r="BZ75">
            <v>6.9099999999999999E-4</v>
          </cell>
          <cell r="CA75">
            <v>6.9099999999999999E-4</v>
          </cell>
          <cell r="CB75">
            <v>6.9099999999999999E-4</v>
          </cell>
          <cell r="CC75">
            <v>6.9099999999999999E-4</v>
          </cell>
          <cell r="CD75">
            <v>6.9099999999999999E-4</v>
          </cell>
          <cell r="CE75">
            <v>6.9099999999999999E-4</v>
          </cell>
          <cell r="CF75">
            <v>6.9099999999999999E-4</v>
          </cell>
          <cell r="CG75">
            <v>6.9099999999999999E-4</v>
          </cell>
          <cell r="CH75">
            <v>6.9099999999999999E-4</v>
          </cell>
          <cell r="CI75">
            <v>6.9099999999999999E-4</v>
          </cell>
          <cell r="CJ75">
            <v>6.9099999999999999E-4</v>
          </cell>
          <cell r="CK75">
            <v>6.9099999999999999E-4</v>
          </cell>
          <cell r="CL75">
            <v>6.9099999999999999E-4</v>
          </cell>
          <cell r="CM75">
            <v>6.9099999999999999E-4</v>
          </cell>
          <cell r="CN75">
            <v>6.9099999999999999E-4</v>
          </cell>
          <cell r="CO75">
            <v>6.9099999999999999E-4</v>
          </cell>
          <cell r="CP75">
            <v>6.9099999999999999E-4</v>
          </cell>
          <cell r="CQ75">
            <v>6.9099999999999999E-4</v>
          </cell>
          <cell r="CR75">
            <v>6.9099999999999999E-4</v>
          </cell>
          <cell r="CS75">
            <v>6.9099999999999999E-4</v>
          </cell>
          <cell r="CT75">
            <v>6.9099999999999999E-4</v>
          </cell>
          <cell r="CU75">
            <v>6.9099999999999999E-4</v>
          </cell>
          <cell r="CV75">
            <v>6.9099999999999999E-4</v>
          </cell>
          <cell r="CW75">
            <v>6.9099999999999999E-4</v>
          </cell>
        </row>
        <row r="76">
          <cell r="A76" t="str">
            <v>HUNGARY</v>
          </cell>
          <cell r="B76" t="e">
            <v>#VALUE!</v>
          </cell>
          <cell r="C76" t="e">
            <v>#VALUE!</v>
          </cell>
          <cell r="D76" t="e">
            <v>#VALUE!</v>
          </cell>
          <cell r="E76" t="e">
            <v>#VALUE!</v>
          </cell>
          <cell r="F76" t="e">
            <v>#VALUE!</v>
          </cell>
          <cell r="G76" t="e">
            <v>#VALUE!</v>
          </cell>
          <cell r="H76" t="e">
            <v>#VALUE!</v>
          </cell>
          <cell r="I76" t="e">
            <v>#VALUE!</v>
          </cell>
          <cell r="J76" t="e">
            <v>#VALUE!</v>
          </cell>
          <cell r="K76" t="e">
            <v>#VALUE!</v>
          </cell>
          <cell r="L76" t="e">
            <v>#VALUE!</v>
          </cell>
          <cell r="M76" t="e">
            <v>#VALUE!</v>
          </cell>
          <cell r="N76" t="e">
            <v>#VALUE!</v>
          </cell>
          <cell r="O76" t="e">
            <v>#VALUE!</v>
          </cell>
          <cell r="P76" t="e">
            <v>#VALUE!</v>
          </cell>
          <cell r="Q76">
            <v>2.1999999999999999E-5</v>
          </cell>
          <cell r="R76">
            <v>2.1999999999999999E-5</v>
          </cell>
          <cell r="S76">
            <v>2.1999999999999999E-5</v>
          </cell>
          <cell r="T76">
            <v>2.1999999999999999E-5</v>
          </cell>
          <cell r="U76">
            <v>2.1999999999999999E-5</v>
          </cell>
          <cell r="V76">
            <v>2.1999999999999999E-5</v>
          </cell>
          <cell r="W76">
            <v>2.1999999999999999E-5</v>
          </cell>
          <cell r="X76">
            <v>2.1999999999999999E-5</v>
          </cell>
          <cell r="Y76">
            <v>2.1999999999999999E-5</v>
          </cell>
          <cell r="Z76">
            <v>2.1999999999999999E-5</v>
          </cell>
          <cell r="AA76">
            <v>2.1999999999999999E-5</v>
          </cell>
          <cell r="AB76">
            <v>2.1999999999999999E-5</v>
          </cell>
          <cell r="AC76">
            <v>2.1999999999999999E-5</v>
          </cell>
          <cell r="AD76">
            <v>2.1999999999999999E-5</v>
          </cell>
          <cell r="AE76">
            <v>2.1999999999999999E-5</v>
          </cell>
          <cell r="AF76">
            <v>2.1999999999999999E-5</v>
          </cell>
          <cell r="AG76">
            <v>2.1999999999999999E-5</v>
          </cell>
          <cell r="AH76">
            <v>2.1999999999999999E-5</v>
          </cell>
          <cell r="AI76">
            <v>2.1999999999999999E-5</v>
          </cell>
          <cell r="AJ76">
            <v>2.1999999999999999E-5</v>
          </cell>
          <cell r="AK76">
            <v>2.1999999999999999E-5</v>
          </cell>
          <cell r="AL76">
            <v>2.1999999999999999E-5</v>
          </cell>
          <cell r="AM76">
            <v>2.1999999999999999E-5</v>
          </cell>
          <cell r="AN76">
            <v>2.1999999999999999E-5</v>
          </cell>
          <cell r="AO76">
            <v>2.1999999999999999E-5</v>
          </cell>
          <cell r="AP76">
            <v>9.2E-5</v>
          </cell>
          <cell r="AQ76">
            <v>9.2E-5</v>
          </cell>
          <cell r="AR76">
            <v>9.2E-5</v>
          </cell>
          <cell r="AS76">
            <v>9.2E-5</v>
          </cell>
          <cell r="AT76">
            <v>9.2E-5</v>
          </cell>
          <cell r="AU76">
            <v>1.2899999999999999E-4</v>
          </cell>
          <cell r="AV76">
            <v>1.2899999999999999E-4</v>
          </cell>
          <cell r="AW76">
            <v>1.2899999999999999E-4</v>
          </cell>
          <cell r="AX76">
            <v>1.2899999999999999E-4</v>
          </cell>
          <cell r="AY76">
            <v>1.2899999999999999E-4</v>
          </cell>
          <cell r="AZ76">
            <v>1.54E-4</v>
          </cell>
          <cell r="BA76">
            <v>1.54E-4</v>
          </cell>
          <cell r="BB76">
            <v>1.54E-4</v>
          </cell>
          <cell r="BC76">
            <v>1.54E-4</v>
          </cell>
          <cell r="BD76">
            <v>1.54E-4</v>
          </cell>
          <cell r="BE76">
            <v>1.6100000000000001E-4</v>
          </cell>
          <cell r="BF76">
            <v>1.6100000000000001E-4</v>
          </cell>
          <cell r="BG76">
            <v>1.6100000000000001E-4</v>
          </cell>
          <cell r="BH76">
            <v>1.6100000000000001E-4</v>
          </cell>
          <cell r="BI76">
            <v>1.6100000000000001E-4</v>
          </cell>
          <cell r="BJ76">
            <v>1.5699999999999999E-4</v>
          </cell>
          <cell r="BK76">
            <v>1.5699999999999999E-4</v>
          </cell>
          <cell r="BL76">
            <v>1.5699999999999999E-4</v>
          </cell>
          <cell r="BM76">
            <v>1.5699999999999999E-4</v>
          </cell>
          <cell r="BN76">
            <v>1.5699999999999999E-4</v>
          </cell>
          <cell r="BO76">
            <v>1.5200000000000001E-4</v>
          </cell>
          <cell r="BP76">
            <v>1.5200000000000001E-4</v>
          </cell>
          <cell r="BQ76">
            <v>1.5200000000000001E-4</v>
          </cell>
          <cell r="BR76">
            <v>1.5200000000000001E-4</v>
          </cell>
          <cell r="BS76">
            <v>1.5200000000000001E-4</v>
          </cell>
          <cell r="BT76">
            <v>1.54E-4</v>
          </cell>
          <cell r="BU76">
            <v>1.54E-4</v>
          </cell>
          <cell r="BV76">
            <v>1.54E-4</v>
          </cell>
          <cell r="BW76">
            <v>1.54E-4</v>
          </cell>
          <cell r="BX76">
            <v>1.54E-4</v>
          </cell>
          <cell r="BY76">
            <v>1.8900000000000001E-4</v>
          </cell>
          <cell r="BZ76">
            <v>1.8900000000000001E-4</v>
          </cell>
          <cell r="CA76">
            <v>1.8900000000000001E-4</v>
          </cell>
          <cell r="CB76">
            <v>1.8900000000000001E-4</v>
          </cell>
          <cell r="CC76">
            <v>1.8900000000000001E-4</v>
          </cell>
          <cell r="CD76">
            <v>1.8900000000000001E-4</v>
          </cell>
          <cell r="CE76">
            <v>1.8900000000000001E-4</v>
          </cell>
          <cell r="CF76">
            <v>1.8900000000000001E-4</v>
          </cell>
          <cell r="CG76">
            <v>1.8900000000000001E-4</v>
          </cell>
          <cell r="CH76">
            <v>1.8900000000000001E-4</v>
          </cell>
          <cell r="CI76">
            <v>1.8900000000000001E-4</v>
          </cell>
          <cell r="CJ76">
            <v>1.8900000000000001E-4</v>
          </cell>
          <cell r="CK76">
            <v>1.8900000000000001E-4</v>
          </cell>
          <cell r="CL76">
            <v>1.8900000000000001E-4</v>
          </cell>
          <cell r="CM76">
            <v>1.8900000000000001E-4</v>
          </cell>
          <cell r="CN76">
            <v>1.8900000000000001E-4</v>
          </cell>
          <cell r="CO76">
            <v>1.8900000000000001E-4</v>
          </cell>
          <cell r="CP76">
            <v>1.8900000000000001E-4</v>
          </cell>
          <cell r="CQ76">
            <v>1.8900000000000001E-4</v>
          </cell>
          <cell r="CR76">
            <v>1.8900000000000001E-4</v>
          </cell>
          <cell r="CS76">
            <v>1.8900000000000001E-4</v>
          </cell>
          <cell r="CT76">
            <v>1.8900000000000001E-4</v>
          </cell>
          <cell r="CU76">
            <v>1.8900000000000001E-4</v>
          </cell>
          <cell r="CV76">
            <v>1.8900000000000001E-4</v>
          </cell>
          <cell r="CW76">
            <v>1.8900000000000001E-4</v>
          </cell>
        </row>
        <row r="77">
          <cell r="A77" t="str">
            <v>ICELAND</v>
          </cell>
          <cell r="B77" t="e">
            <v>#VALUE!</v>
          </cell>
          <cell r="C77" t="e">
            <v>#VALUE!</v>
          </cell>
          <cell r="D77" t="e">
            <v>#VALUE!</v>
          </cell>
          <cell r="E77" t="e">
            <v>#VALUE!</v>
          </cell>
          <cell r="F77" t="e">
            <v>#VALUE!</v>
          </cell>
          <cell r="G77" t="e">
            <v>#VALUE!</v>
          </cell>
          <cell r="H77" t="e">
            <v>#VALUE!</v>
          </cell>
          <cell r="I77" t="e">
            <v>#VALUE!</v>
          </cell>
          <cell r="J77" t="e">
            <v>#VALUE!</v>
          </cell>
          <cell r="K77" t="e">
            <v>#VALUE!</v>
          </cell>
          <cell r="L77" t="e">
            <v>#VALUE!</v>
          </cell>
          <cell r="M77" t="e">
            <v>#VALUE!</v>
          </cell>
          <cell r="N77" t="e">
            <v>#VALUE!</v>
          </cell>
          <cell r="O77" t="e">
            <v>#VALUE!</v>
          </cell>
          <cell r="P77" t="e">
            <v>#VALUE!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0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1.85E-4</v>
          </cell>
          <cell r="BZ77">
            <v>1.85E-4</v>
          </cell>
          <cell r="CA77">
            <v>1.85E-4</v>
          </cell>
          <cell r="CB77">
            <v>1.85E-4</v>
          </cell>
          <cell r="CC77">
            <v>1.85E-4</v>
          </cell>
          <cell r="CD77">
            <v>1.85E-4</v>
          </cell>
          <cell r="CE77">
            <v>1.85E-4</v>
          </cell>
          <cell r="CF77">
            <v>1.85E-4</v>
          </cell>
          <cell r="CG77">
            <v>1.85E-4</v>
          </cell>
          <cell r="CH77">
            <v>1.85E-4</v>
          </cell>
          <cell r="CI77">
            <v>1.85E-4</v>
          </cell>
          <cell r="CJ77">
            <v>1.85E-4</v>
          </cell>
          <cell r="CK77">
            <v>1.85E-4</v>
          </cell>
          <cell r="CL77">
            <v>1.85E-4</v>
          </cell>
          <cell r="CM77">
            <v>1.85E-4</v>
          </cell>
          <cell r="CN77">
            <v>1.85E-4</v>
          </cell>
          <cell r="CO77">
            <v>1.85E-4</v>
          </cell>
          <cell r="CP77">
            <v>1.85E-4</v>
          </cell>
          <cell r="CQ77">
            <v>1.85E-4</v>
          </cell>
          <cell r="CR77">
            <v>1.85E-4</v>
          </cell>
          <cell r="CS77">
            <v>1.85E-4</v>
          </cell>
          <cell r="CT77">
            <v>1.85E-4</v>
          </cell>
          <cell r="CU77">
            <v>1.85E-4</v>
          </cell>
          <cell r="CV77">
            <v>1.85E-4</v>
          </cell>
          <cell r="CW77">
            <v>1.85E-4</v>
          </cell>
        </row>
        <row r="78">
          <cell r="A78" t="str">
            <v>INDIA</v>
          </cell>
          <cell r="B78" t="e">
            <v>#VALUE!</v>
          </cell>
          <cell r="C78" t="e">
            <v>#VALUE!</v>
          </cell>
          <cell r="D78" t="e">
            <v>#VALUE!</v>
          </cell>
          <cell r="E78" t="e">
            <v>#VALUE!</v>
          </cell>
          <cell r="F78" t="e">
            <v>#VALUE!</v>
          </cell>
          <cell r="G78" t="e">
            <v>#VALUE!</v>
          </cell>
          <cell r="H78" t="e">
            <v>#VALUE!</v>
          </cell>
          <cell r="I78" t="e">
            <v>#VALUE!</v>
          </cell>
          <cell r="J78" t="e">
            <v>#VALUE!</v>
          </cell>
          <cell r="K78" t="e">
            <v>#VALUE!</v>
          </cell>
          <cell r="L78" t="e">
            <v>#VALUE!</v>
          </cell>
          <cell r="M78" t="e">
            <v>#VALUE!</v>
          </cell>
          <cell r="N78" t="e">
            <v>#VALUE!</v>
          </cell>
          <cell r="O78" t="e">
            <v>#VALUE!</v>
          </cell>
          <cell r="P78" t="e">
            <v>#VALUE!</v>
          </cell>
          <cell r="Q78">
            <v>2.5000000000000001E-5</v>
          </cell>
          <cell r="R78">
            <v>2.5000000000000001E-5</v>
          </cell>
          <cell r="S78">
            <v>2.5000000000000001E-5</v>
          </cell>
          <cell r="T78">
            <v>2.5000000000000001E-5</v>
          </cell>
          <cell r="U78">
            <v>2.5000000000000001E-5</v>
          </cell>
          <cell r="V78">
            <v>2.5000000000000001E-5</v>
          </cell>
          <cell r="W78">
            <v>2.5000000000000001E-5</v>
          </cell>
          <cell r="X78">
            <v>2.5000000000000001E-5</v>
          </cell>
          <cell r="Y78">
            <v>2.5000000000000001E-5</v>
          </cell>
          <cell r="Z78">
            <v>2.5000000000000001E-5</v>
          </cell>
          <cell r="AA78">
            <v>2.5000000000000001E-5</v>
          </cell>
          <cell r="AB78">
            <v>2.5000000000000001E-5</v>
          </cell>
          <cell r="AC78">
            <v>2.5000000000000001E-5</v>
          </cell>
          <cell r="AD78">
            <v>2.5000000000000001E-5</v>
          </cell>
          <cell r="AE78">
            <v>2.5000000000000001E-5</v>
          </cell>
          <cell r="AF78">
            <v>2.5000000000000001E-5</v>
          </cell>
          <cell r="AG78">
            <v>2.5000000000000001E-5</v>
          </cell>
          <cell r="AH78">
            <v>2.5000000000000001E-5</v>
          </cell>
          <cell r="AI78">
            <v>2.5000000000000001E-5</v>
          </cell>
          <cell r="AJ78">
            <v>2.5000000000000001E-5</v>
          </cell>
          <cell r="AK78">
            <v>2.5000000000000001E-5</v>
          </cell>
          <cell r="AL78">
            <v>2.5000000000000001E-5</v>
          </cell>
          <cell r="AM78">
            <v>2.5000000000000001E-5</v>
          </cell>
          <cell r="AN78">
            <v>2.5000000000000001E-5</v>
          </cell>
          <cell r="AO78">
            <v>2.5000000000000001E-5</v>
          </cell>
          <cell r="AP78">
            <v>1.7799999999999999E-4</v>
          </cell>
          <cell r="AQ78">
            <v>1.7799999999999999E-4</v>
          </cell>
          <cell r="AR78">
            <v>1.7799999999999999E-4</v>
          </cell>
          <cell r="AS78">
            <v>1.7799999999999999E-4</v>
          </cell>
          <cell r="AT78">
            <v>1.7799999999999999E-4</v>
          </cell>
          <cell r="AU78">
            <v>2.81E-4</v>
          </cell>
          <cell r="AV78">
            <v>2.81E-4</v>
          </cell>
          <cell r="AW78">
            <v>2.81E-4</v>
          </cell>
          <cell r="AX78">
            <v>2.81E-4</v>
          </cell>
          <cell r="AY78">
            <v>2.81E-4</v>
          </cell>
          <cell r="AZ78">
            <v>3.6099999999999999E-4</v>
          </cell>
          <cell r="BA78">
            <v>3.6099999999999999E-4</v>
          </cell>
          <cell r="BB78">
            <v>3.6099999999999999E-4</v>
          </cell>
          <cell r="BC78">
            <v>3.6099999999999999E-4</v>
          </cell>
          <cell r="BD78">
            <v>3.6099999999999999E-4</v>
          </cell>
          <cell r="BE78">
            <v>4.0700000000000003E-4</v>
          </cell>
          <cell r="BF78">
            <v>4.0700000000000003E-4</v>
          </cell>
          <cell r="BG78">
            <v>4.0700000000000003E-4</v>
          </cell>
          <cell r="BH78">
            <v>4.0700000000000003E-4</v>
          </cell>
          <cell r="BI78">
            <v>4.0700000000000003E-4</v>
          </cell>
          <cell r="BJ78">
            <v>4.4999999999999999E-4</v>
          </cell>
          <cell r="BK78">
            <v>4.4999999999999999E-4</v>
          </cell>
          <cell r="BL78">
            <v>4.4999999999999999E-4</v>
          </cell>
          <cell r="BM78">
            <v>4.4999999999999999E-4</v>
          </cell>
          <cell r="BN78">
            <v>4.4999999999999999E-4</v>
          </cell>
          <cell r="BO78">
            <v>4.9200000000000003E-4</v>
          </cell>
          <cell r="BP78">
            <v>4.9200000000000003E-4</v>
          </cell>
          <cell r="BQ78">
            <v>4.9200000000000003E-4</v>
          </cell>
          <cell r="BR78">
            <v>4.9200000000000003E-4</v>
          </cell>
          <cell r="BS78">
            <v>4.9200000000000003E-4</v>
          </cell>
          <cell r="BT78">
            <v>5.1199999999999998E-4</v>
          </cell>
          <cell r="BU78">
            <v>5.1199999999999998E-4</v>
          </cell>
          <cell r="BV78">
            <v>5.1199999999999998E-4</v>
          </cell>
          <cell r="BW78">
            <v>5.1199999999999998E-4</v>
          </cell>
          <cell r="BX78">
            <v>5.1199999999999998E-4</v>
          </cell>
          <cell r="BY78">
            <v>5.13E-4</v>
          </cell>
          <cell r="BZ78">
            <v>5.13E-4</v>
          </cell>
          <cell r="CA78">
            <v>5.13E-4</v>
          </cell>
          <cell r="CB78">
            <v>5.13E-4</v>
          </cell>
          <cell r="CC78">
            <v>5.13E-4</v>
          </cell>
          <cell r="CD78">
            <v>5.13E-4</v>
          </cell>
          <cell r="CE78">
            <v>5.13E-4</v>
          </cell>
          <cell r="CF78">
            <v>5.13E-4</v>
          </cell>
          <cell r="CG78">
            <v>5.13E-4</v>
          </cell>
          <cell r="CH78">
            <v>5.13E-4</v>
          </cell>
          <cell r="CI78">
            <v>5.13E-4</v>
          </cell>
          <cell r="CJ78">
            <v>5.13E-4</v>
          </cell>
          <cell r="CK78">
            <v>5.13E-4</v>
          </cell>
          <cell r="CL78">
            <v>5.13E-4</v>
          </cell>
          <cell r="CM78">
            <v>5.13E-4</v>
          </cell>
          <cell r="CN78">
            <v>5.13E-4</v>
          </cell>
          <cell r="CO78">
            <v>5.13E-4</v>
          </cell>
          <cell r="CP78">
            <v>5.13E-4</v>
          </cell>
          <cell r="CQ78">
            <v>5.13E-4</v>
          </cell>
          <cell r="CR78">
            <v>5.13E-4</v>
          </cell>
          <cell r="CS78">
            <v>5.13E-4</v>
          </cell>
          <cell r="CT78">
            <v>5.13E-4</v>
          </cell>
          <cell r="CU78">
            <v>5.13E-4</v>
          </cell>
          <cell r="CV78">
            <v>5.13E-4</v>
          </cell>
          <cell r="CW78">
            <v>5.13E-4</v>
          </cell>
        </row>
        <row r="79">
          <cell r="A79" t="str">
            <v>INDONESIA</v>
          </cell>
          <cell r="B79" t="e">
            <v>#VALUE!</v>
          </cell>
          <cell r="C79" t="e">
            <v>#VALUE!</v>
          </cell>
          <cell r="D79" t="e">
            <v>#VALUE!</v>
          </cell>
          <cell r="E79" t="e">
            <v>#VALUE!</v>
          </cell>
          <cell r="F79" t="e">
            <v>#VALUE!</v>
          </cell>
          <cell r="G79" t="e">
            <v>#VALUE!</v>
          </cell>
          <cell r="H79" t="e">
            <v>#VALUE!</v>
          </cell>
          <cell r="I79" t="e">
            <v>#VALUE!</v>
          </cell>
          <cell r="J79" t="e">
            <v>#VALUE!</v>
          </cell>
          <cell r="K79" t="e">
            <v>#VALUE!</v>
          </cell>
          <cell r="L79" t="e">
            <v>#VALUE!</v>
          </cell>
          <cell r="M79" t="e">
            <v>#VALUE!</v>
          </cell>
          <cell r="N79" t="e">
            <v>#VALUE!</v>
          </cell>
          <cell r="O79" t="e">
            <v>#VALUE!</v>
          </cell>
          <cell r="P79" t="e">
            <v>#VALUE!</v>
          </cell>
          <cell r="Q79">
            <v>9.0000000000000002E-6</v>
          </cell>
          <cell r="R79">
            <v>9.0000000000000002E-6</v>
          </cell>
          <cell r="S79">
            <v>9.0000000000000002E-6</v>
          </cell>
          <cell r="T79">
            <v>9.0000000000000002E-6</v>
          </cell>
          <cell r="U79">
            <v>9.0000000000000002E-6</v>
          </cell>
          <cell r="V79">
            <v>9.0000000000000002E-6</v>
          </cell>
          <cell r="W79">
            <v>9.0000000000000002E-6</v>
          </cell>
          <cell r="X79">
            <v>9.0000000000000002E-6</v>
          </cell>
          <cell r="Y79">
            <v>9.0000000000000002E-6</v>
          </cell>
          <cell r="Z79">
            <v>9.0000000000000002E-6</v>
          </cell>
          <cell r="AA79">
            <v>9.0000000000000002E-6</v>
          </cell>
          <cell r="AB79">
            <v>9.0000000000000002E-6</v>
          </cell>
          <cell r="AC79">
            <v>9.0000000000000002E-6</v>
          </cell>
          <cell r="AD79">
            <v>9.0000000000000002E-6</v>
          </cell>
          <cell r="AE79">
            <v>9.0000000000000002E-6</v>
          </cell>
          <cell r="AF79">
            <v>9.0000000000000002E-6</v>
          </cell>
          <cell r="AG79">
            <v>9.0000000000000002E-6</v>
          </cell>
          <cell r="AH79">
            <v>9.0000000000000002E-6</v>
          </cell>
          <cell r="AI79">
            <v>9.0000000000000002E-6</v>
          </cell>
          <cell r="AJ79">
            <v>9.0000000000000002E-6</v>
          </cell>
          <cell r="AK79">
            <v>9.0000000000000002E-6</v>
          </cell>
          <cell r="AL79">
            <v>9.0000000000000002E-6</v>
          </cell>
          <cell r="AM79">
            <v>9.0000000000000002E-6</v>
          </cell>
          <cell r="AN79">
            <v>9.0000000000000002E-6</v>
          </cell>
          <cell r="AO79">
            <v>9.0000000000000002E-6</v>
          </cell>
          <cell r="AP79">
            <v>8.0000000000000007E-5</v>
          </cell>
          <cell r="AQ79">
            <v>8.0000000000000007E-5</v>
          </cell>
          <cell r="AR79">
            <v>8.0000000000000007E-5</v>
          </cell>
          <cell r="AS79">
            <v>8.0000000000000007E-5</v>
          </cell>
          <cell r="AT79">
            <v>8.0000000000000007E-5</v>
          </cell>
          <cell r="AU79">
            <v>1.4300000000000001E-4</v>
          </cell>
          <cell r="AV79">
            <v>1.4300000000000001E-4</v>
          </cell>
          <cell r="AW79">
            <v>1.4300000000000001E-4</v>
          </cell>
          <cell r="AX79">
            <v>1.4300000000000001E-4</v>
          </cell>
          <cell r="AY79">
            <v>1.4300000000000001E-4</v>
          </cell>
          <cell r="AZ79">
            <v>2.0900000000000001E-4</v>
          </cell>
          <cell r="BA79">
            <v>2.0900000000000001E-4</v>
          </cell>
          <cell r="BB79">
            <v>2.0900000000000001E-4</v>
          </cell>
          <cell r="BC79">
            <v>2.0900000000000001E-4</v>
          </cell>
          <cell r="BD79">
            <v>2.0900000000000001E-4</v>
          </cell>
          <cell r="BE79">
            <v>2.72E-4</v>
          </cell>
          <cell r="BF79">
            <v>2.72E-4</v>
          </cell>
          <cell r="BG79">
            <v>2.72E-4</v>
          </cell>
          <cell r="BH79">
            <v>2.72E-4</v>
          </cell>
          <cell r="BI79">
            <v>2.72E-4</v>
          </cell>
          <cell r="BJ79">
            <v>3.3799999999999998E-4</v>
          </cell>
          <cell r="BK79">
            <v>3.3799999999999998E-4</v>
          </cell>
          <cell r="BL79">
            <v>3.3799999999999998E-4</v>
          </cell>
          <cell r="BM79">
            <v>3.3799999999999998E-4</v>
          </cell>
          <cell r="BN79">
            <v>3.3799999999999998E-4</v>
          </cell>
          <cell r="BO79">
            <v>3.97E-4</v>
          </cell>
          <cell r="BP79">
            <v>3.97E-4</v>
          </cell>
          <cell r="BQ79">
            <v>3.97E-4</v>
          </cell>
          <cell r="BR79">
            <v>3.97E-4</v>
          </cell>
          <cell r="BS79">
            <v>3.97E-4</v>
          </cell>
          <cell r="BT79">
            <v>4.37E-4</v>
          </cell>
          <cell r="BU79">
            <v>4.37E-4</v>
          </cell>
          <cell r="BV79">
            <v>4.37E-4</v>
          </cell>
          <cell r="BW79">
            <v>4.37E-4</v>
          </cell>
          <cell r="BX79">
            <v>4.37E-4</v>
          </cell>
          <cell r="BY79">
            <v>4.5899999999999999E-4</v>
          </cell>
          <cell r="BZ79">
            <v>4.5899999999999999E-4</v>
          </cell>
          <cell r="CA79">
            <v>4.5899999999999999E-4</v>
          </cell>
          <cell r="CB79">
            <v>4.5899999999999999E-4</v>
          </cell>
          <cell r="CC79">
            <v>4.5899999999999999E-4</v>
          </cell>
          <cell r="CD79">
            <v>4.5899999999999999E-4</v>
          </cell>
          <cell r="CE79">
            <v>4.5899999999999999E-4</v>
          </cell>
          <cell r="CF79">
            <v>4.5899999999999999E-4</v>
          </cell>
          <cell r="CG79">
            <v>4.5899999999999999E-4</v>
          </cell>
          <cell r="CH79">
            <v>4.5899999999999999E-4</v>
          </cell>
          <cell r="CI79">
            <v>4.5899999999999999E-4</v>
          </cell>
          <cell r="CJ79">
            <v>4.5899999999999999E-4</v>
          </cell>
          <cell r="CK79">
            <v>4.5899999999999999E-4</v>
          </cell>
          <cell r="CL79">
            <v>4.5899999999999999E-4</v>
          </cell>
          <cell r="CM79">
            <v>4.5899999999999999E-4</v>
          </cell>
          <cell r="CN79">
            <v>4.5899999999999999E-4</v>
          </cell>
          <cell r="CO79">
            <v>4.5899999999999999E-4</v>
          </cell>
          <cell r="CP79">
            <v>4.5899999999999999E-4</v>
          </cell>
          <cell r="CQ79">
            <v>4.5899999999999999E-4</v>
          </cell>
          <cell r="CR79">
            <v>4.5899999999999999E-4</v>
          </cell>
          <cell r="CS79">
            <v>4.5899999999999999E-4</v>
          </cell>
          <cell r="CT79">
            <v>4.5899999999999999E-4</v>
          </cell>
          <cell r="CU79">
            <v>4.5899999999999999E-4</v>
          </cell>
          <cell r="CV79">
            <v>4.5899999999999999E-4</v>
          </cell>
          <cell r="CW79">
            <v>4.5899999999999999E-4</v>
          </cell>
        </row>
        <row r="80">
          <cell r="A80" t="str">
            <v>IRAN, ISLAMIC REPUBLIC OF</v>
          </cell>
          <cell r="B80" t="e">
            <v>#VALUE!</v>
          </cell>
          <cell r="C80" t="e">
            <v>#VALUE!</v>
          </cell>
          <cell r="D80" t="e">
            <v>#VALUE!</v>
          </cell>
          <cell r="E80" t="e">
            <v>#VALUE!</v>
          </cell>
          <cell r="F80" t="e">
            <v>#VALUE!</v>
          </cell>
          <cell r="G80" t="e">
            <v>#VALUE!</v>
          </cell>
          <cell r="H80" t="e">
            <v>#VALUE!</v>
          </cell>
          <cell r="I80" t="e">
            <v>#VALUE!</v>
          </cell>
          <cell r="J80" t="e">
            <v>#VALUE!</v>
          </cell>
          <cell r="K80" t="e">
            <v>#VALUE!</v>
          </cell>
          <cell r="L80" t="e">
            <v>#VALUE!</v>
          </cell>
          <cell r="M80" t="e">
            <v>#VALUE!</v>
          </cell>
          <cell r="N80" t="e">
            <v>#VALUE!</v>
          </cell>
          <cell r="O80" t="e">
            <v>#VALUE!</v>
          </cell>
          <cell r="P80" t="e">
            <v>#VALUE!</v>
          </cell>
          <cell r="Q80">
            <v>9.9999999999999995E-7</v>
          </cell>
          <cell r="R80">
            <v>9.9999999999999995E-7</v>
          </cell>
          <cell r="S80">
            <v>9.9999999999999995E-7</v>
          </cell>
          <cell r="T80">
            <v>9.9999999999999995E-7</v>
          </cell>
          <cell r="U80">
            <v>9.9999999999999995E-7</v>
          </cell>
          <cell r="V80">
            <v>9.9999999999999995E-7</v>
          </cell>
          <cell r="W80">
            <v>9.9999999999999995E-7</v>
          </cell>
          <cell r="X80">
            <v>9.9999999999999995E-7</v>
          </cell>
          <cell r="Y80">
            <v>9.9999999999999995E-7</v>
          </cell>
          <cell r="Z80">
            <v>9.9999999999999995E-7</v>
          </cell>
          <cell r="AA80">
            <v>9.9999999999999995E-7</v>
          </cell>
          <cell r="AB80">
            <v>9.9999999999999995E-7</v>
          </cell>
          <cell r="AC80">
            <v>9.9999999999999995E-7</v>
          </cell>
          <cell r="AD80">
            <v>9.9999999999999995E-7</v>
          </cell>
          <cell r="AE80">
            <v>9.9999999999999995E-7</v>
          </cell>
          <cell r="AF80">
            <v>9.9999999999999995E-7</v>
          </cell>
          <cell r="AG80">
            <v>9.9999999999999995E-7</v>
          </cell>
          <cell r="AH80">
            <v>9.9999999999999995E-7</v>
          </cell>
          <cell r="AI80">
            <v>9.9999999999999995E-7</v>
          </cell>
          <cell r="AJ80">
            <v>9.9999999999999995E-7</v>
          </cell>
          <cell r="AK80">
            <v>9.9999999999999995E-7</v>
          </cell>
          <cell r="AL80">
            <v>9.9999999999999995E-7</v>
          </cell>
          <cell r="AM80">
            <v>9.9999999999999995E-7</v>
          </cell>
          <cell r="AN80">
            <v>9.9999999999999995E-7</v>
          </cell>
          <cell r="AO80">
            <v>9.9999999999999995E-7</v>
          </cell>
          <cell r="AP80">
            <v>9.0000000000000002E-6</v>
          </cell>
          <cell r="AQ80">
            <v>9.0000000000000002E-6</v>
          </cell>
          <cell r="AR80">
            <v>9.0000000000000002E-6</v>
          </cell>
          <cell r="AS80">
            <v>9.0000000000000002E-6</v>
          </cell>
          <cell r="AT80">
            <v>9.0000000000000002E-6</v>
          </cell>
          <cell r="AU80">
            <v>2.0000000000000002E-5</v>
          </cell>
          <cell r="AV80">
            <v>2.0000000000000002E-5</v>
          </cell>
          <cell r="AW80">
            <v>2.0000000000000002E-5</v>
          </cell>
          <cell r="AX80">
            <v>2.0000000000000002E-5</v>
          </cell>
          <cell r="AY80">
            <v>2.0000000000000002E-5</v>
          </cell>
          <cell r="AZ80">
            <v>2.9E-5</v>
          </cell>
          <cell r="BA80">
            <v>2.9E-5</v>
          </cell>
          <cell r="BB80">
            <v>2.9E-5</v>
          </cell>
          <cell r="BC80">
            <v>2.9E-5</v>
          </cell>
          <cell r="BD80">
            <v>2.9E-5</v>
          </cell>
          <cell r="BE80">
            <v>3.3000000000000003E-5</v>
          </cell>
          <cell r="BF80">
            <v>3.3000000000000003E-5</v>
          </cell>
          <cell r="BG80">
            <v>3.3000000000000003E-5</v>
          </cell>
          <cell r="BH80">
            <v>3.3000000000000003E-5</v>
          </cell>
          <cell r="BI80">
            <v>3.3000000000000003E-5</v>
          </cell>
          <cell r="BJ80">
            <v>4.1E-5</v>
          </cell>
          <cell r="BK80">
            <v>4.1E-5</v>
          </cell>
          <cell r="BL80">
            <v>4.1E-5</v>
          </cell>
          <cell r="BM80">
            <v>4.1E-5</v>
          </cell>
          <cell r="BN80">
            <v>4.1E-5</v>
          </cell>
          <cell r="BO80">
            <v>6.0000000000000002E-5</v>
          </cell>
          <cell r="BP80">
            <v>6.0000000000000002E-5</v>
          </cell>
          <cell r="BQ80">
            <v>6.0000000000000002E-5</v>
          </cell>
          <cell r="BR80">
            <v>6.0000000000000002E-5</v>
          </cell>
          <cell r="BS80">
            <v>6.0000000000000002E-5</v>
          </cell>
          <cell r="BT80">
            <v>7.7999999999999999E-5</v>
          </cell>
          <cell r="BU80">
            <v>7.7999999999999999E-5</v>
          </cell>
          <cell r="BV80">
            <v>7.7999999999999999E-5</v>
          </cell>
          <cell r="BW80">
            <v>7.7999999999999999E-5</v>
          </cell>
          <cell r="BX80">
            <v>7.7999999999999999E-5</v>
          </cell>
          <cell r="BY80">
            <v>9.1000000000000003E-5</v>
          </cell>
          <cell r="BZ80">
            <v>9.1000000000000003E-5</v>
          </cell>
          <cell r="CA80">
            <v>9.1000000000000003E-5</v>
          </cell>
          <cell r="CB80">
            <v>9.1000000000000003E-5</v>
          </cell>
          <cell r="CC80">
            <v>9.1000000000000003E-5</v>
          </cell>
          <cell r="CD80">
            <v>9.1000000000000003E-5</v>
          </cell>
          <cell r="CE80">
            <v>9.1000000000000003E-5</v>
          </cell>
          <cell r="CF80">
            <v>9.1000000000000003E-5</v>
          </cell>
          <cell r="CG80">
            <v>9.1000000000000003E-5</v>
          </cell>
          <cell r="CH80">
            <v>9.1000000000000003E-5</v>
          </cell>
          <cell r="CI80">
            <v>9.1000000000000003E-5</v>
          </cell>
          <cell r="CJ80">
            <v>9.1000000000000003E-5</v>
          </cell>
          <cell r="CK80">
            <v>9.1000000000000003E-5</v>
          </cell>
          <cell r="CL80">
            <v>9.1000000000000003E-5</v>
          </cell>
          <cell r="CM80">
            <v>9.1000000000000003E-5</v>
          </cell>
          <cell r="CN80">
            <v>9.1000000000000003E-5</v>
          </cell>
          <cell r="CO80">
            <v>9.1000000000000003E-5</v>
          </cell>
          <cell r="CP80">
            <v>9.1000000000000003E-5</v>
          </cell>
          <cell r="CQ80">
            <v>9.1000000000000003E-5</v>
          </cell>
          <cell r="CR80">
            <v>9.1000000000000003E-5</v>
          </cell>
          <cell r="CS80">
            <v>9.1000000000000003E-5</v>
          </cell>
          <cell r="CT80">
            <v>9.1000000000000003E-5</v>
          </cell>
          <cell r="CU80">
            <v>9.1000000000000003E-5</v>
          </cell>
          <cell r="CV80">
            <v>9.1000000000000003E-5</v>
          </cell>
          <cell r="CW80">
            <v>9.1000000000000003E-5</v>
          </cell>
        </row>
        <row r="81">
          <cell r="A81" t="str">
            <v>IRAQ</v>
          </cell>
          <cell r="B81" t="e">
            <v>#VALUE!</v>
          </cell>
          <cell r="C81" t="e">
            <v>#VALUE!</v>
          </cell>
          <cell r="D81" t="e">
            <v>#VALUE!</v>
          </cell>
          <cell r="E81" t="e">
            <v>#VALUE!</v>
          </cell>
          <cell r="F81" t="e">
            <v>#VALUE!</v>
          </cell>
          <cell r="G81" t="e">
            <v>#VALUE!</v>
          </cell>
          <cell r="H81" t="e">
            <v>#VALUE!</v>
          </cell>
          <cell r="I81" t="e">
            <v>#VALUE!</v>
          </cell>
          <cell r="J81" t="e">
            <v>#VALUE!</v>
          </cell>
          <cell r="K81" t="e">
            <v>#VALUE!</v>
          </cell>
          <cell r="L81" t="e">
            <v>#VALUE!</v>
          </cell>
          <cell r="M81" t="e">
            <v>#VALUE!</v>
          </cell>
          <cell r="N81" t="e">
            <v>#VALUE!</v>
          </cell>
          <cell r="O81" t="e">
            <v>#VALUE!</v>
          </cell>
          <cell r="P81" t="e">
            <v>#VALUE!</v>
          </cell>
          <cell r="Q81">
            <v>9.9999999999999995E-7</v>
          </cell>
          <cell r="R81">
            <v>9.9999999999999995E-7</v>
          </cell>
          <cell r="S81">
            <v>9.9999999999999995E-7</v>
          </cell>
          <cell r="T81">
            <v>9.9999999999999995E-7</v>
          </cell>
          <cell r="U81">
            <v>9.9999999999999995E-7</v>
          </cell>
          <cell r="V81">
            <v>9.9999999999999995E-7</v>
          </cell>
          <cell r="W81">
            <v>9.9999999999999995E-7</v>
          </cell>
          <cell r="X81">
            <v>9.9999999999999995E-7</v>
          </cell>
          <cell r="Y81">
            <v>9.9999999999999995E-7</v>
          </cell>
          <cell r="Z81">
            <v>9.9999999999999995E-7</v>
          </cell>
          <cell r="AA81">
            <v>9.9999999999999995E-7</v>
          </cell>
          <cell r="AB81">
            <v>9.9999999999999995E-7</v>
          </cell>
          <cell r="AC81">
            <v>9.9999999999999995E-7</v>
          </cell>
          <cell r="AD81">
            <v>9.9999999999999995E-7</v>
          </cell>
          <cell r="AE81">
            <v>9.9999999999999995E-7</v>
          </cell>
          <cell r="AF81">
            <v>9.9999999999999995E-7</v>
          </cell>
          <cell r="AG81">
            <v>9.9999999999999995E-7</v>
          </cell>
          <cell r="AH81">
            <v>9.9999999999999995E-7</v>
          </cell>
          <cell r="AI81">
            <v>9.9999999999999995E-7</v>
          </cell>
          <cell r="AJ81">
            <v>9.9999999999999995E-7</v>
          </cell>
          <cell r="AK81">
            <v>9.9999999999999995E-7</v>
          </cell>
          <cell r="AL81">
            <v>9.9999999999999995E-7</v>
          </cell>
          <cell r="AM81">
            <v>9.9999999999999995E-7</v>
          </cell>
          <cell r="AN81">
            <v>9.9999999999999995E-7</v>
          </cell>
          <cell r="AO81">
            <v>9.9999999999999995E-7</v>
          </cell>
          <cell r="AP81">
            <v>1.2999999999999999E-5</v>
          </cell>
          <cell r="AQ81">
            <v>1.2999999999999999E-5</v>
          </cell>
          <cell r="AR81">
            <v>1.2999999999999999E-5</v>
          </cell>
          <cell r="AS81">
            <v>1.2999999999999999E-5</v>
          </cell>
          <cell r="AT81">
            <v>1.2999999999999999E-5</v>
          </cell>
          <cell r="AU81">
            <v>2.5000000000000001E-5</v>
          </cell>
          <cell r="AV81">
            <v>2.5000000000000001E-5</v>
          </cell>
          <cell r="AW81">
            <v>2.5000000000000001E-5</v>
          </cell>
          <cell r="AX81">
            <v>2.5000000000000001E-5</v>
          </cell>
          <cell r="AY81">
            <v>2.5000000000000001E-5</v>
          </cell>
          <cell r="AZ81">
            <v>3.6999999999999998E-5</v>
          </cell>
          <cell r="BA81">
            <v>3.6999999999999998E-5</v>
          </cell>
          <cell r="BB81">
            <v>3.6999999999999998E-5</v>
          </cell>
          <cell r="BC81">
            <v>3.6999999999999998E-5</v>
          </cell>
          <cell r="BD81">
            <v>3.6999999999999998E-5</v>
          </cell>
          <cell r="BE81">
            <v>4.6999999999999997E-5</v>
          </cell>
          <cell r="BF81">
            <v>4.6999999999999997E-5</v>
          </cell>
          <cell r="BG81">
            <v>4.6999999999999997E-5</v>
          </cell>
          <cell r="BH81">
            <v>4.6999999999999997E-5</v>
          </cell>
          <cell r="BI81">
            <v>4.6999999999999997E-5</v>
          </cell>
          <cell r="BJ81">
            <v>5.8999999999999998E-5</v>
          </cell>
          <cell r="BK81">
            <v>5.8999999999999998E-5</v>
          </cell>
          <cell r="BL81">
            <v>5.8999999999999998E-5</v>
          </cell>
          <cell r="BM81">
            <v>5.8999999999999998E-5</v>
          </cell>
          <cell r="BN81">
            <v>5.8999999999999998E-5</v>
          </cell>
          <cell r="BO81">
            <v>7.4999999999999993E-5</v>
          </cell>
          <cell r="BP81">
            <v>7.4999999999999993E-5</v>
          </cell>
          <cell r="BQ81">
            <v>7.4999999999999993E-5</v>
          </cell>
          <cell r="BR81">
            <v>7.4999999999999993E-5</v>
          </cell>
          <cell r="BS81">
            <v>7.4999999999999993E-5</v>
          </cell>
          <cell r="BT81">
            <v>8.6000000000000003E-5</v>
          </cell>
          <cell r="BU81">
            <v>8.6000000000000003E-5</v>
          </cell>
          <cell r="BV81">
            <v>8.6000000000000003E-5</v>
          </cell>
          <cell r="BW81">
            <v>8.6000000000000003E-5</v>
          </cell>
          <cell r="BX81">
            <v>8.6000000000000003E-5</v>
          </cell>
          <cell r="BY81">
            <v>9.3999999999999994E-5</v>
          </cell>
          <cell r="BZ81">
            <v>9.3999999999999994E-5</v>
          </cell>
          <cell r="CA81">
            <v>9.3999999999999994E-5</v>
          </cell>
          <cell r="CB81">
            <v>9.3999999999999994E-5</v>
          </cell>
          <cell r="CC81">
            <v>9.3999999999999994E-5</v>
          </cell>
          <cell r="CD81">
            <v>9.3999999999999994E-5</v>
          </cell>
          <cell r="CE81">
            <v>9.3999999999999994E-5</v>
          </cell>
          <cell r="CF81">
            <v>9.3999999999999994E-5</v>
          </cell>
          <cell r="CG81">
            <v>9.3999999999999994E-5</v>
          </cell>
          <cell r="CH81">
            <v>9.3999999999999994E-5</v>
          </cell>
          <cell r="CI81">
            <v>9.3999999999999994E-5</v>
          </cell>
          <cell r="CJ81">
            <v>9.3999999999999994E-5</v>
          </cell>
          <cell r="CK81">
            <v>9.3999999999999994E-5</v>
          </cell>
          <cell r="CL81">
            <v>9.3999999999999994E-5</v>
          </cell>
          <cell r="CM81">
            <v>9.3999999999999994E-5</v>
          </cell>
          <cell r="CN81">
            <v>9.3999999999999994E-5</v>
          </cell>
          <cell r="CO81">
            <v>9.3999999999999994E-5</v>
          </cell>
          <cell r="CP81">
            <v>9.3999999999999994E-5</v>
          </cell>
          <cell r="CQ81">
            <v>9.3999999999999994E-5</v>
          </cell>
          <cell r="CR81">
            <v>9.3999999999999994E-5</v>
          </cell>
          <cell r="CS81">
            <v>9.3999999999999994E-5</v>
          </cell>
          <cell r="CT81">
            <v>9.3999999999999994E-5</v>
          </cell>
          <cell r="CU81">
            <v>9.3999999999999994E-5</v>
          </cell>
          <cell r="CV81">
            <v>9.3999999999999994E-5</v>
          </cell>
          <cell r="CW81">
            <v>9.3999999999999994E-5</v>
          </cell>
        </row>
        <row r="82">
          <cell r="A82" t="str">
            <v>IRELAND</v>
          </cell>
          <cell r="B82" t="e">
            <v>#VALUE!</v>
          </cell>
          <cell r="C82" t="e">
            <v>#VALUE!</v>
          </cell>
          <cell r="D82" t="e">
            <v>#VALUE!</v>
          </cell>
          <cell r="E82" t="e">
            <v>#VALUE!</v>
          </cell>
          <cell r="F82" t="e">
            <v>#VALUE!</v>
          </cell>
          <cell r="G82" t="e">
            <v>#VALUE!</v>
          </cell>
          <cell r="H82" t="e">
            <v>#VALUE!</v>
          </cell>
          <cell r="I82" t="e">
            <v>#VALUE!</v>
          </cell>
          <cell r="J82" t="e">
            <v>#VALUE!</v>
          </cell>
          <cell r="K82" t="e">
            <v>#VALUE!</v>
          </cell>
          <cell r="L82" t="e">
            <v>#VALUE!</v>
          </cell>
          <cell r="M82" t="e">
            <v>#VALUE!</v>
          </cell>
          <cell r="N82" t="e">
            <v>#VALUE!</v>
          </cell>
          <cell r="O82" t="e">
            <v>#VALUE!</v>
          </cell>
          <cell r="P82" t="e">
            <v>#VALUE!</v>
          </cell>
          <cell r="Q82">
            <v>1.5E-5</v>
          </cell>
          <cell r="R82">
            <v>1.5E-5</v>
          </cell>
          <cell r="S82">
            <v>1.5E-5</v>
          </cell>
          <cell r="T82">
            <v>1.5E-5</v>
          </cell>
          <cell r="U82">
            <v>1.5E-5</v>
          </cell>
          <cell r="V82">
            <v>1.5E-5</v>
          </cell>
          <cell r="W82">
            <v>1.5E-5</v>
          </cell>
          <cell r="X82">
            <v>1.5E-5</v>
          </cell>
          <cell r="Y82">
            <v>1.5E-5</v>
          </cell>
          <cell r="Z82">
            <v>1.5E-5</v>
          </cell>
          <cell r="AA82">
            <v>1.5E-5</v>
          </cell>
          <cell r="AB82">
            <v>1.5E-5</v>
          </cell>
          <cell r="AC82">
            <v>1.5E-5</v>
          </cell>
          <cell r="AD82">
            <v>1.5E-5</v>
          </cell>
          <cell r="AE82">
            <v>1.5E-5</v>
          </cell>
          <cell r="AF82">
            <v>1.5E-5</v>
          </cell>
          <cell r="AG82">
            <v>1.5E-5</v>
          </cell>
          <cell r="AH82">
            <v>1.5E-5</v>
          </cell>
          <cell r="AI82">
            <v>1.5E-5</v>
          </cell>
          <cell r="AJ82">
            <v>1.5E-5</v>
          </cell>
          <cell r="AK82">
            <v>1.5E-5</v>
          </cell>
          <cell r="AL82">
            <v>1.5E-5</v>
          </cell>
          <cell r="AM82">
            <v>1.5E-5</v>
          </cell>
          <cell r="AN82">
            <v>1.5E-5</v>
          </cell>
          <cell r="AO82">
            <v>1.5E-5</v>
          </cell>
          <cell r="AP82">
            <v>4.8999999999999998E-5</v>
          </cell>
          <cell r="AQ82">
            <v>4.8999999999999998E-5</v>
          </cell>
          <cell r="AR82">
            <v>4.8999999999999998E-5</v>
          </cell>
          <cell r="AS82">
            <v>4.8999999999999998E-5</v>
          </cell>
          <cell r="AT82">
            <v>4.8999999999999998E-5</v>
          </cell>
          <cell r="AU82">
            <v>6.6000000000000005E-5</v>
          </cell>
          <cell r="AV82">
            <v>6.6000000000000005E-5</v>
          </cell>
          <cell r="AW82">
            <v>6.6000000000000005E-5</v>
          </cell>
          <cell r="AX82">
            <v>6.6000000000000005E-5</v>
          </cell>
          <cell r="AY82">
            <v>6.6000000000000005E-5</v>
          </cell>
          <cell r="AZ82">
            <v>8.6000000000000003E-5</v>
          </cell>
          <cell r="BA82">
            <v>8.6000000000000003E-5</v>
          </cell>
          <cell r="BB82">
            <v>8.6000000000000003E-5</v>
          </cell>
          <cell r="BC82">
            <v>8.6000000000000003E-5</v>
          </cell>
          <cell r="BD82">
            <v>8.6000000000000003E-5</v>
          </cell>
          <cell r="BE82">
            <v>9.7E-5</v>
          </cell>
          <cell r="BF82">
            <v>9.7E-5</v>
          </cell>
          <cell r="BG82">
            <v>9.7E-5</v>
          </cell>
          <cell r="BH82">
            <v>9.7E-5</v>
          </cell>
          <cell r="BI82">
            <v>9.7E-5</v>
          </cell>
          <cell r="BJ82">
            <v>1.07E-4</v>
          </cell>
          <cell r="BK82">
            <v>1.07E-4</v>
          </cell>
          <cell r="BL82">
            <v>1.07E-4</v>
          </cell>
          <cell r="BM82">
            <v>1.07E-4</v>
          </cell>
          <cell r="BN82">
            <v>1.07E-4</v>
          </cell>
          <cell r="BO82">
            <v>1.0900000000000001E-4</v>
          </cell>
          <cell r="BP82">
            <v>1.0900000000000001E-4</v>
          </cell>
          <cell r="BQ82">
            <v>1.0900000000000001E-4</v>
          </cell>
          <cell r="BR82">
            <v>1.0900000000000001E-4</v>
          </cell>
          <cell r="BS82">
            <v>1.0900000000000001E-4</v>
          </cell>
          <cell r="BT82">
            <v>1.13E-4</v>
          </cell>
          <cell r="BU82">
            <v>1.13E-4</v>
          </cell>
          <cell r="BV82">
            <v>1.13E-4</v>
          </cell>
          <cell r="BW82">
            <v>1.13E-4</v>
          </cell>
          <cell r="BX82">
            <v>1.13E-4</v>
          </cell>
          <cell r="BY82">
            <v>1.21E-4</v>
          </cell>
          <cell r="BZ82">
            <v>1.21E-4</v>
          </cell>
          <cell r="CA82">
            <v>1.21E-4</v>
          </cell>
          <cell r="CB82">
            <v>1.21E-4</v>
          </cell>
          <cell r="CC82">
            <v>1.21E-4</v>
          </cell>
          <cell r="CD82">
            <v>1.21E-4</v>
          </cell>
          <cell r="CE82">
            <v>1.21E-4</v>
          </cell>
          <cell r="CF82">
            <v>1.21E-4</v>
          </cell>
          <cell r="CG82">
            <v>1.21E-4</v>
          </cell>
          <cell r="CH82">
            <v>1.21E-4</v>
          </cell>
          <cell r="CI82">
            <v>1.21E-4</v>
          </cell>
          <cell r="CJ82">
            <v>1.21E-4</v>
          </cell>
          <cell r="CK82">
            <v>1.21E-4</v>
          </cell>
          <cell r="CL82">
            <v>1.21E-4</v>
          </cell>
          <cell r="CM82">
            <v>1.21E-4</v>
          </cell>
          <cell r="CN82">
            <v>1.21E-4</v>
          </cell>
          <cell r="CO82">
            <v>1.21E-4</v>
          </cell>
          <cell r="CP82">
            <v>1.21E-4</v>
          </cell>
          <cell r="CQ82">
            <v>1.21E-4</v>
          </cell>
          <cell r="CR82">
            <v>1.21E-4</v>
          </cell>
          <cell r="CS82">
            <v>1.21E-4</v>
          </cell>
          <cell r="CT82">
            <v>1.21E-4</v>
          </cell>
          <cell r="CU82">
            <v>1.21E-4</v>
          </cell>
          <cell r="CV82">
            <v>1.21E-4</v>
          </cell>
          <cell r="CW82">
            <v>1.21E-4</v>
          </cell>
        </row>
        <row r="83">
          <cell r="A83" t="str">
            <v>ISRAEL</v>
          </cell>
          <cell r="B83" t="e">
            <v>#VALUE!</v>
          </cell>
          <cell r="C83" t="e">
            <v>#VALUE!</v>
          </cell>
          <cell r="D83" t="e">
            <v>#VALUE!</v>
          </cell>
          <cell r="E83" t="e">
            <v>#VALUE!</v>
          </cell>
          <cell r="F83" t="e">
            <v>#VALUE!</v>
          </cell>
          <cell r="G83" t="e">
            <v>#VALUE!</v>
          </cell>
          <cell r="H83" t="e">
            <v>#VALUE!</v>
          </cell>
          <cell r="I83" t="e">
            <v>#VALUE!</v>
          </cell>
          <cell r="J83" t="e">
            <v>#VALUE!</v>
          </cell>
          <cell r="K83" t="e">
            <v>#VALUE!</v>
          </cell>
          <cell r="L83" t="e">
            <v>#VALUE!</v>
          </cell>
          <cell r="M83" t="e">
            <v>#VALUE!</v>
          </cell>
          <cell r="N83" t="e">
            <v>#VALUE!</v>
          </cell>
          <cell r="O83" t="e">
            <v>#VALUE!</v>
          </cell>
          <cell r="P83" t="e">
            <v>#VALUE!</v>
          </cell>
          <cell r="Q83">
            <v>6.9999999999999999E-6</v>
          </cell>
          <cell r="R83">
            <v>6.9999999999999999E-6</v>
          </cell>
          <cell r="S83">
            <v>6.9999999999999999E-6</v>
          </cell>
          <cell r="T83">
            <v>6.9999999999999999E-6</v>
          </cell>
          <cell r="U83">
            <v>6.9999999999999999E-6</v>
          </cell>
          <cell r="V83">
            <v>6.9999999999999999E-6</v>
          </cell>
          <cell r="W83">
            <v>6.9999999999999999E-6</v>
          </cell>
          <cell r="X83">
            <v>6.9999999999999999E-6</v>
          </cell>
          <cell r="Y83">
            <v>6.9999999999999999E-6</v>
          </cell>
          <cell r="Z83">
            <v>6.9999999999999999E-6</v>
          </cell>
          <cell r="AA83">
            <v>6.9999999999999999E-6</v>
          </cell>
          <cell r="AB83">
            <v>6.9999999999999999E-6</v>
          </cell>
          <cell r="AC83">
            <v>6.9999999999999999E-6</v>
          </cell>
          <cell r="AD83">
            <v>6.9999999999999999E-6</v>
          </cell>
          <cell r="AE83">
            <v>6.9999999999999999E-6</v>
          </cell>
          <cell r="AF83">
            <v>6.9999999999999999E-6</v>
          </cell>
          <cell r="AG83">
            <v>6.9999999999999999E-6</v>
          </cell>
          <cell r="AH83">
            <v>6.9999999999999999E-6</v>
          </cell>
          <cell r="AI83">
            <v>6.9999999999999999E-6</v>
          </cell>
          <cell r="AJ83">
            <v>6.9999999999999999E-6</v>
          </cell>
          <cell r="AK83">
            <v>6.9999999999999999E-6</v>
          </cell>
          <cell r="AL83">
            <v>6.9999999999999999E-6</v>
          </cell>
          <cell r="AM83">
            <v>6.9999999999999999E-6</v>
          </cell>
          <cell r="AN83">
            <v>6.9999999999999999E-6</v>
          </cell>
          <cell r="AO83">
            <v>6.9999999999999999E-6</v>
          </cell>
          <cell r="AP83">
            <v>3.4999999999999997E-5</v>
          </cell>
          <cell r="AQ83">
            <v>3.4999999999999997E-5</v>
          </cell>
          <cell r="AR83">
            <v>3.4999999999999997E-5</v>
          </cell>
          <cell r="AS83">
            <v>3.4999999999999997E-5</v>
          </cell>
          <cell r="AT83">
            <v>3.4999999999999997E-5</v>
          </cell>
          <cell r="AU83">
            <v>4.3999999999999999E-5</v>
          </cell>
          <cell r="AV83">
            <v>4.3999999999999999E-5</v>
          </cell>
          <cell r="AW83">
            <v>4.3999999999999999E-5</v>
          </cell>
          <cell r="AX83">
            <v>4.3999999999999999E-5</v>
          </cell>
          <cell r="AY83">
            <v>4.3999999999999999E-5</v>
          </cell>
          <cell r="AZ83">
            <v>5.1999999999999997E-5</v>
          </cell>
          <cell r="BA83">
            <v>5.1999999999999997E-5</v>
          </cell>
          <cell r="BB83">
            <v>5.1999999999999997E-5</v>
          </cell>
          <cell r="BC83">
            <v>5.1999999999999997E-5</v>
          </cell>
          <cell r="BD83">
            <v>5.1999999999999997E-5</v>
          </cell>
          <cell r="BE83">
            <v>6.0000000000000002E-5</v>
          </cell>
          <cell r="BF83">
            <v>6.0000000000000002E-5</v>
          </cell>
          <cell r="BG83">
            <v>6.0000000000000002E-5</v>
          </cell>
          <cell r="BH83">
            <v>6.0000000000000002E-5</v>
          </cell>
          <cell r="BI83">
            <v>6.0000000000000002E-5</v>
          </cell>
          <cell r="BJ83">
            <v>6.8999999999999997E-5</v>
          </cell>
          <cell r="BK83">
            <v>6.8999999999999997E-5</v>
          </cell>
          <cell r="BL83">
            <v>6.8999999999999997E-5</v>
          </cell>
          <cell r="BM83">
            <v>6.8999999999999997E-5</v>
          </cell>
          <cell r="BN83">
            <v>6.8999999999999997E-5</v>
          </cell>
          <cell r="BO83">
            <v>9.0000000000000006E-5</v>
          </cell>
          <cell r="BP83">
            <v>9.0000000000000006E-5</v>
          </cell>
          <cell r="BQ83">
            <v>9.0000000000000006E-5</v>
          </cell>
          <cell r="BR83">
            <v>9.0000000000000006E-5</v>
          </cell>
          <cell r="BS83">
            <v>9.0000000000000006E-5</v>
          </cell>
          <cell r="BT83">
            <v>1.18E-4</v>
          </cell>
          <cell r="BU83">
            <v>1.18E-4</v>
          </cell>
          <cell r="BV83">
            <v>1.18E-4</v>
          </cell>
          <cell r="BW83">
            <v>1.18E-4</v>
          </cell>
          <cell r="BX83">
            <v>1.18E-4</v>
          </cell>
          <cell r="BY83">
            <v>1.5100000000000001E-4</v>
          </cell>
          <cell r="BZ83">
            <v>1.5100000000000001E-4</v>
          </cell>
          <cell r="CA83">
            <v>1.5100000000000001E-4</v>
          </cell>
          <cell r="CB83">
            <v>1.5100000000000001E-4</v>
          </cell>
          <cell r="CC83">
            <v>1.5100000000000001E-4</v>
          </cell>
          <cell r="CD83">
            <v>1.5100000000000001E-4</v>
          </cell>
          <cell r="CE83">
            <v>1.5100000000000001E-4</v>
          </cell>
          <cell r="CF83">
            <v>1.5100000000000001E-4</v>
          </cell>
          <cell r="CG83">
            <v>1.5100000000000001E-4</v>
          </cell>
          <cell r="CH83">
            <v>1.5100000000000001E-4</v>
          </cell>
          <cell r="CI83">
            <v>1.5100000000000001E-4</v>
          </cell>
          <cell r="CJ83">
            <v>1.5100000000000001E-4</v>
          </cell>
          <cell r="CK83">
            <v>1.5100000000000001E-4</v>
          </cell>
          <cell r="CL83">
            <v>1.5100000000000001E-4</v>
          </cell>
          <cell r="CM83">
            <v>1.5100000000000001E-4</v>
          </cell>
          <cell r="CN83">
            <v>1.5100000000000001E-4</v>
          </cell>
          <cell r="CO83">
            <v>1.5100000000000001E-4</v>
          </cell>
          <cell r="CP83">
            <v>1.5100000000000001E-4</v>
          </cell>
          <cell r="CQ83">
            <v>1.5100000000000001E-4</v>
          </cell>
          <cell r="CR83">
            <v>1.5100000000000001E-4</v>
          </cell>
          <cell r="CS83">
            <v>1.5100000000000001E-4</v>
          </cell>
          <cell r="CT83">
            <v>1.5100000000000001E-4</v>
          </cell>
          <cell r="CU83">
            <v>1.5100000000000001E-4</v>
          </cell>
          <cell r="CV83">
            <v>1.5100000000000001E-4</v>
          </cell>
          <cell r="CW83">
            <v>1.5100000000000001E-4</v>
          </cell>
        </row>
        <row r="84">
          <cell r="A84" t="str">
            <v>ITALY</v>
          </cell>
          <cell r="B84" t="e">
            <v>#VALUE!</v>
          </cell>
          <cell r="C84" t="e">
            <v>#VALUE!</v>
          </cell>
          <cell r="D84" t="e">
            <v>#VALUE!</v>
          </cell>
          <cell r="E84" t="e">
            <v>#VALUE!</v>
          </cell>
          <cell r="F84" t="e">
            <v>#VALUE!</v>
          </cell>
          <cell r="G84" t="e">
            <v>#VALUE!</v>
          </cell>
          <cell r="H84" t="e">
            <v>#VALUE!</v>
          </cell>
          <cell r="I84" t="e">
            <v>#VALUE!</v>
          </cell>
          <cell r="J84" t="e">
            <v>#VALUE!</v>
          </cell>
          <cell r="K84" t="e">
            <v>#VALUE!</v>
          </cell>
          <cell r="L84" t="e">
            <v>#VALUE!</v>
          </cell>
          <cell r="M84" t="e">
            <v>#VALUE!</v>
          </cell>
          <cell r="N84" t="e">
            <v>#VALUE!</v>
          </cell>
          <cell r="O84" t="e">
            <v>#VALUE!</v>
          </cell>
          <cell r="P84" t="e">
            <v>#VALUE!</v>
          </cell>
          <cell r="Q84">
            <v>5.0000000000000004E-6</v>
          </cell>
          <cell r="R84">
            <v>5.0000000000000004E-6</v>
          </cell>
          <cell r="S84">
            <v>5.0000000000000004E-6</v>
          </cell>
          <cell r="T84">
            <v>5.0000000000000004E-6</v>
          </cell>
          <cell r="U84">
            <v>5.0000000000000004E-6</v>
          </cell>
          <cell r="V84">
            <v>5.0000000000000004E-6</v>
          </cell>
          <cell r="W84">
            <v>5.0000000000000004E-6</v>
          </cell>
          <cell r="X84">
            <v>5.0000000000000004E-6</v>
          </cell>
          <cell r="Y84">
            <v>5.0000000000000004E-6</v>
          </cell>
          <cell r="Z84">
            <v>5.0000000000000004E-6</v>
          </cell>
          <cell r="AA84">
            <v>5.0000000000000004E-6</v>
          </cell>
          <cell r="AB84">
            <v>5.0000000000000004E-6</v>
          </cell>
          <cell r="AC84">
            <v>5.0000000000000004E-6</v>
          </cell>
          <cell r="AD84">
            <v>5.0000000000000004E-6</v>
          </cell>
          <cell r="AE84">
            <v>5.0000000000000004E-6</v>
          </cell>
          <cell r="AF84">
            <v>5.0000000000000004E-6</v>
          </cell>
          <cell r="AG84">
            <v>5.0000000000000004E-6</v>
          </cell>
          <cell r="AH84">
            <v>5.0000000000000004E-6</v>
          </cell>
          <cell r="AI84">
            <v>5.0000000000000004E-6</v>
          </cell>
          <cell r="AJ84">
            <v>5.0000000000000004E-6</v>
          </cell>
          <cell r="AK84">
            <v>5.0000000000000004E-6</v>
          </cell>
          <cell r="AL84">
            <v>5.0000000000000004E-6</v>
          </cell>
          <cell r="AM84">
            <v>5.0000000000000004E-6</v>
          </cell>
          <cell r="AN84">
            <v>5.0000000000000004E-6</v>
          </cell>
          <cell r="AO84">
            <v>5.0000000000000004E-6</v>
          </cell>
          <cell r="AP84">
            <v>2.4000000000000001E-5</v>
          </cell>
          <cell r="AQ84">
            <v>2.4000000000000001E-5</v>
          </cell>
          <cell r="AR84">
            <v>2.4000000000000001E-5</v>
          </cell>
          <cell r="AS84">
            <v>2.4000000000000001E-5</v>
          </cell>
          <cell r="AT84">
            <v>2.4000000000000001E-5</v>
          </cell>
          <cell r="AU84">
            <v>3.1999999999999999E-5</v>
          </cell>
          <cell r="AV84">
            <v>3.1999999999999999E-5</v>
          </cell>
          <cell r="AW84">
            <v>3.1999999999999999E-5</v>
          </cell>
          <cell r="AX84">
            <v>3.1999999999999999E-5</v>
          </cell>
          <cell r="AY84">
            <v>3.1999999999999999E-5</v>
          </cell>
          <cell r="AZ84">
            <v>3.8999999999999999E-5</v>
          </cell>
          <cell r="BA84">
            <v>3.8999999999999999E-5</v>
          </cell>
          <cell r="BB84">
            <v>3.8999999999999999E-5</v>
          </cell>
          <cell r="BC84">
            <v>3.8999999999999999E-5</v>
          </cell>
          <cell r="BD84">
            <v>3.8999999999999999E-5</v>
          </cell>
          <cell r="BE84">
            <v>4.1E-5</v>
          </cell>
          <cell r="BF84">
            <v>4.1E-5</v>
          </cell>
          <cell r="BG84">
            <v>4.1E-5</v>
          </cell>
          <cell r="BH84">
            <v>4.1E-5</v>
          </cell>
          <cell r="BI84">
            <v>4.1E-5</v>
          </cell>
          <cell r="BJ84">
            <v>4.1999999999999998E-5</v>
          </cell>
          <cell r="BK84">
            <v>4.1999999999999998E-5</v>
          </cell>
          <cell r="BL84">
            <v>4.1999999999999998E-5</v>
          </cell>
          <cell r="BM84">
            <v>4.1999999999999998E-5</v>
          </cell>
          <cell r="BN84">
            <v>4.1999999999999998E-5</v>
          </cell>
          <cell r="BO84">
            <v>4.6999999999999997E-5</v>
          </cell>
          <cell r="BP84">
            <v>4.6999999999999997E-5</v>
          </cell>
          <cell r="BQ84">
            <v>4.6999999999999997E-5</v>
          </cell>
          <cell r="BR84">
            <v>4.6999999999999997E-5</v>
          </cell>
          <cell r="BS84">
            <v>4.6999999999999997E-5</v>
          </cell>
          <cell r="BT84">
            <v>6.0000000000000002E-5</v>
          </cell>
          <cell r="BU84">
            <v>6.0000000000000002E-5</v>
          </cell>
          <cell r="BV84">
            <v>6.0000000000000002E-5</v>
          </cell>
          <cell r="BW84">
            <v>6.0000000000000002E-5</v>
          </cell>
          <cell r="BX84">
            <v>6.0000000000000002E-5</v>
          </cell>
          <cell r="BY84">
            <v>1.0399999999999999E-4</v>
          </cell>
          <cell r="BZ84">
            <v>1.0399999999999999E-4</v>
          </cell>
          <cell r="CA84">
            <v>1.0399999999999999E-4</v>
          </cell>
          <cell r="CB84">
            <v>1.0399999999999999E-4</v>
          </cell>
          <cell r="CC84">
            <v>1.0399999999999999E-4</v>
          </cell>
          <cell r="CD84">
            <v>1.0399999999999999E-4</v>
          </cell>
          <cell r="CE84">
            <v>1.0399999999999999E-4</v>
          </cell>
          <cell r="CF84">
            <v>1.0399999999999999E-4</v>
          </cell>
          <cell r="CG84">
            <v>1.0399999999999999E-4</v>
          </cell>
          <cell r="CH84">
            <v>1.0399999999999999E-4</v>
          </cell>
          <cell r="CI84">
            <v>1.0399999999999999E-4</v>
          </cell>
          <cell r="CJ84">
            <v>1.0399999999999999E-4</v>
          </cell>
          <cell r="CK84">
            <v>1.0399999999999999E-4</v>
          </cell>
          <cell r="CL84">
            <v>1.0399999999999999E-4</v>
          </cell>
          <cell r="CM84">
            <v>1.0399999999999999E-4</v>
          </cell>
          <cell r="CN84">
            <v>1.0399999999999999E-4</v>
          </cell>
          <cell r="CO84">
            <v>1.0399999999999999E-4</v>
          </cell>
          <cell r="CP84">
            <v>1.0399999999999999E-4</v>
          </cell>
          <cell r="CQ84">
            <v>1.0399999999999999E-4</v>
          </cell>
          <cell r="CR84">
            <v>1.0399999999999999E-4</v>
          </cell>
          <cell r="CS84">
            <v>1.0399999999999999E-4</v>
          </cell>
          <cell r="CT84">
            <v>1.0399999999999999E-4</v>
          </cell>
          <cell r="CU84">
            <v>1.0399999999999999E-4</v>
          </cell>
          <cell r="CV84">
            <v>1.0399999999999999E-4</v>
          </cell>
          <cell r="CW84">
            <v>1.0399999999999999E-4</v>
          </cell>
        </row>
        <row r="85">
          <cell r="A85" t="str">
            <v>JAMAICA</v>
          </cell>
          <cell r="B85" t="e">
            <v>#VALUE!</v>
          </cell>
          <cell r="C85" t="e">
            <v>#VALUE!</v>
          </cell>
          <cell r="D85" t="e">
            <v>#VALUE!</v>
          </cell>
          <cell r="E85" t="e">
            <v>#VALUE!</v>
          </cell>
          <cell r="F85" t="e">
            <v>#VALUE!</v>
          </cell>
          <cell r="G85" t="e">
            <v>#VALUE!</v>
          </cell>
          <cell r="H85" t="e">
            <v>#VALUE!</v>
          </cell>
          <cell r="I85" t="e">
            <v>#VALUE!</v>
          </cell>
          <cell r="J85" t="e">
            <v>#VALUE!</v>
          </cell>
          <cell r="K85" t="e">
            <v>#VALUE!</v>
          </cell>
          <cell r="L85" t="e">
            <v>#VALUE!</v>
          </cell>
          <cell r="M85" t="e">
            <v>#VALUE!</v>
          </cell>
          <cell r="N85" t="e">
            <v>#VALUE!</v>
          </cell>
          <cell r="O85" t="e">
            <v>#VALUE!</v>
          </cell>
          <cell r="P85" t="e">
            <v>#VALUE!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  <cell r="V85">
            <v>3.6999999999999998E-5</v>
          </cell>
          <cell r="W85">
            <v>3.6999999999999998E-5</v>
          </cell>
          <cell r="X85">
            <v>3.6999999999999998E-5</v>
          </cell>
          <cell r="Y85">
            <v>3.6999999999999998E-5</v>
          </cell>
          <cell r="Z85">
            <v>3.6999999999999998E-5</v>
          </cell>
          <cell r="AA85">
            <v>3.6999999999999998E-5</v>
          </cell>
          <cell r="AB85">
            <v>3.6999999999999998E-5</v>
          </cell>
          <cell r="AC85">
            <v>3.6999999999999998E-5</v>
          </cell>
          <cell r="AD85">
            <v>3.6999999999999998E-5</v>
          </cell>
          <cell r="AE85">
            <v>3.6999999999999998E-5</v>
          </cell>
          <cell r="AF85">
            <v>3.6999999999999998E-5</v>
          </cell>
          <cell r="AG85">
            <v>3.6999999999999998E-5</v>
          </cell>
          <cell r="AH85">
            <v>3.6999999999999998E-5</v>
          </cell>
          <cell r="AI85">
            <v>3.6999999999999998E-5</v>
          </cell>
          <cell r="AJ85">
            <v>3.6999999999999998E-5</v>
          </cell>
          <cell r="AK85">
            <v>3.6999999999999998E-5</v>
          </cell>
          <cell r="AL85">
            <v>3.6999999999999998E-5</v>
          </cell>
          <cell r="AM85">
            <v>3.6999999999999998E-5</v>
          </cell>
          <cell r="AN85">
            <v>3.6999999999999998E-5</v>
          </cell>
          <cell r="AO85">
            <v>3.6999999999999998E-5</v>
          </cell>
          <cell r="AP85">
            <v>1.84E-4</v>
          </cell>
          <cell r="AQ85">
            <v>1.84E-4</v>
          </cell>
          <cell r="AR85">
            <v>1.84E-4</v>
          </cell>
          <cell r="AS85">
            <v>1.84E-4</v>
          </cell>
          <cell r="AT85">
            <v>1.84E-4</v>
          </cell>
          <cell r="AU85">
            <v>2.52E-4</v>
          </cell>
          <cell r="AV85">
            <v>2.52E-4</v>
          </cell>
          <cell r="AW85">
            <v>2.52E-4</v>
          </cell>
          <cell r="AX85">
            <v>2.52E-4</v>
          </cell>
          <cell r="AY85">
            <v>2.52E-4</v>
          </cell>
          <cell r="AZ85">
            <v>3.0200000000000002E-4</v>
          </cell>
          <cell r="BA85">
            <v>3.0200000000000002E-4</v>
          </cell>
          <cell r="BB85">
            <v>3.0200000000000002E-4</v>
          </cell>
          <cell r="BC85">
            <v>3.0200000000000002E-4</v>
          </cell>
          <cell r="BD85">
            <v>3.0200000000000002E-4</v>
          </cell>
          <cell r="BE85">
            <v>3.2499999999999999E-4</v>
          </cell>
          <cell r="BF85">
            <v>3.2499999999999999E-4</v>
          </cell>
          <cell r="BG85">
            <v>3.2499999999999999E-4</v>
          </cell>
          <cell r="BH85">
            <v>3.2499999999999999E-4</v>
          </cell>
          <cell r="BI85">
            <v>3.2499999999999999E-4</v>
          </cell>
          <cell r="BJ85">
            <v>3.59E-4</v>
          </cell>
          <cell r="BK85">
            <v>3.59E-4</v>
          </cell>
          <cell r="BL85">
            <v>3.59E-4</v>
          </cell>
          <cell r="BM85">
            <v>3.59E-4</v>
          </cell>
          <cell r="BN85">
            <v>3.59E-4</v>
          </cell>
          <cell r="BO85">
            <v>4.3100000000000001E-4</v>
          </cell>
          <cell r="BP85">
            <v>4.3100000000000001E-4</v>
          </cell>
          <cell r="BQ85">
            <v>4.3100000000000001E-4</v>
          </cell>
          <cell r="BR85">
            <v>4.3100000000000001E-4</v>
          </cell>
          <cell r="BS85">
            <v>4.3100000000000001E-4</v>
          </cell>
          <cell r="BT85">
            <v>5.2899999999999996E-4</v>
          </cell>
          <cell r="BU85">
            <v>5.2899999999999996E-4</v>
          </cell>
          <cell r="BV85">
            <v>5.2899999999999996E-4</v>
          </cell>
          <cell r="BW85">
            <v>5.2899999999999996E-4</v>
          </cell>
          <cell r="BX85">
            <v>5.2899999999999996E-4</v>
          </cell>
          <cell r="BY85">
            <v>6.6600000000000003E-4</v>
          </cell>
          <cell r="BZ85">
            <v>6.6600000000000003E-4</v>
          </cell>
          <cell r="CA85">
            <v>6.6600000000000003E-4</v>
          </cell>
          <cell r="CB85">
            <v>6.6600000000000003E-4</v>
          </cell>
          <cell r="CC85">
            <v>6.6600000000000003E-4</v>
          </cell>
          <cell r="CD85">
            <v>6.6600000000000003E-4</v>
          </cell>
          <cell r="CE85">
            <v>6.6600000000000003E-4</v>
          </cell>
          <cell r="CF85">
            <v>6.6600000000000003E-4</v>
          </cell>
          <cell r="CG85">
            <v>6.6600000000000003E-4</v>
          </cell>
          <cell r="CH85">
            <v>6.6600000000000003E-4</v>
          </cell>
          <cell r="CI85">
            <v>6.6600000000000003E-4</v>
          </cell>
          <cell r="CJ85">
            <v>6.6600000000000003E-4</v>
          </cell>
          <cell r="CK85">
            <v>6.6600000000000003E-4</v>
          </cell>
          <cell r="CL85">
            <v>6.6600000000000003E-4</v>
          </cell>
          <cell r="CM85">
            <v>6.6600000000000003E-4</v>
          </cell>
          <cell r="CN85">
            <v>6.6600000000000003E-4</v>
          </cell>
          <cell r="CO85">
            <v>6.6600000000000003E-4</v>
          </cell>
          <cell r="CP85">
            <v>6.6600000000000003E-4</v>
          </cell>
          <cell r="CQ85">
            <v>6.6600000000000003E-4</v>
          </cell>
          <cell r="CR85">
            <v>6.6600000000000003E-4</v>
          </cell>
          <cell r="CS85">
            <v>6.6600000000000003E-4</v>
          </cell>
          <cell r="CT85">
            <v>6.6600000000000003E-4</v>
          </cell>
          <cell r="CU85">
            <v>6.6600000000000003E-4</v>
          </cell>
          <cell r="CV85">
            <v>6.6600000000000003E-4</v>
          </cell>
          <cell r="CW85">
            <v>6.6600000000000003E-4</v>
          </cell>
        </row>
        <row r="86">
          <cell r="A86" t="str">
            <v>JAPAN</v>
          </cell>
          <cell r="B86" t="e">
            <v>#VALUE!</v>
          </cell>
          <cell r="C86" t="e">
            <v>#VALUE!</v>
          </cell>
          <cell r="D86" t="e">
            <v>#VALUE!</v>
          </cell>
          <cell r="E86" t="e">
            <v>#VALUE!</v>
          </cell>
          <cell r="F86" t="e">
            <v>#VALUE!</v>
          </cell>
          <cell r="G86" t="e">
            <v>#VALUE!</v>
          </cell>
          <cell r="H86" t="e">
            <v>#VALUE!</v>
          </cell>
          <cell r="I86" t="e">
            <v>#VALUE!</v>
          </cell>
          <cell r="J86" t="e">
            <v>#VALUE!</v>
          </cell>
          <cell r="K86" t="e">
            <v>#VALUE!</v>
          </cell>
          <cell r="L86" t="e">
            <v>#VALUE!</v>
          </cell>
          <cell r="M86" t="e">
            <v>#VALUE!</v>
          </cell>
          <cell r="N86" t="e">
            <v>#VALUE!</v>
          </cell>
          <cell r="O86" t="e">
            <v>#VALUE!</v>
          </cell>
          <cell r="P86" t="e">
            <v>#VALUE!</v>
          </cell>
          <cell r="Q86">
            <v>1.5E-5</v>
          </cell>
          <cell r="R86">
            <v>1.5E-5</v>
          </cell>
          <cell r="S86">
            <v>1.5E-5</v>
          </cell>
          <cell r="T86">
            <v>1.5E-5</v>
          </cell>
          <cell r="U86">
            <v>1.5E-5</v>
          </cell>
          <cell r="V86">
            <v>1.5E-5</v>
          </cell>
          <cell r="W86">
            <v>1.5E-5</v>
          </cell>
          <cell r="X86">
            <v>1.5E-5</v>
          </cell>
          <cell r="Y86">
            <v>1.5E-5</v>
          </cell>
          <cell r="Z86">
            <v>1.5E-5</v>
          </cell>
          <cell r="AA86">
            <v>1.5E-5</v>
          </cell>
          <cell r="AB86">
            <v>1.5E-5</v>
          </cell>
          <cell r="AC86">
            <v>1.5E-5</v>
          </cell>
          <cell r="AD86">
            <v>1.5E-5</v>
          </cell>
          <cell r="AE86">
            <v>1.5E-5</v>
          </cell>
          <cell r="AF86">
            <v>1.5E-5</v>
          </cell>
          <cell r="AG86">
            <v>1.5E-5</v>
          </cell>
          <cell r="AH86">
            <v>1.5E-5</v>
          </cell>
          <cell r="AI86">
            <v>1.5E-5</v>
          </cell>
          <cell r="AJ86">
            <v>1.5E-5</v>
          </cell>
          <cell r="AK86">
            <v>1.5E-5</v>
          </cell>
          <cell r="AL86">
            <v>1.5E-5</v>
          </cell>
          <cell r="AM86">
            <v>1.5E-5</v>
          </cell>
          <cell r="AN86">
            <v>1.5E-5</v>
          </cell>
          <cell r="AO86">
            <v>1.5E-5</v>
          </cell>
          <cell r="AP86">
            <v>4.8999999999999998E-5</v>
          </cell>
          <cell r="AQ86">
            <v>4.8999999999999998E-5</v>
          </cell>
          <cell r="AR86">
            <v>4.8999999999999998E-5</v>
          </cell>
          <cell r="AS86">
            <v>4.8999999999999998E-5</v>
          </cell>
          <cell r="AT86">
            <v>4.8999999999999998E-5</v>
          </cell>
          <cell r="AU86">
            <v>6.2000000000000003E-5</v>
          </cell>
          <cell r="AV86">
            <v>6.2000000000000003E-5</v>
          </cell>
          <cell r="AW86">
            <v>6.2000000000000003E-5</v>
          </cell>
          <cell r="AX86">
            <v>6.2000000000000003E-5</v>
          </cell>
          <cell r="AY86">
            <v>6.2000000000000003E-5</v>
          </cell>
          <cell r="AZ86">
            <v>7.1000000000000005E-5</v>
          </cell>
          <cell r="BA86">
            <v>7.1000000000000005E-5</v>
          </cell>
          <cell r="BB86">
            <v>7.1000000000000005E-5</v>
          </cell>
          <cell r="BC86">
            <v>7.1000000000000005E-5</v>
          </cell>
          <cell r="BD86">
            <v>7.1000000000000005E-5</v>
          </cell>
          <cell r="BE86">
            <v>7.2999999999999999E-5</v>
          </cell>
          <cell r="BF86">
            <v>7.2999999999999999E-5</v>
          </cell>
          <cell r="BG86">
            <v>7.2999999999999999E-5</v>
          </cell>
          <cell r="BH86">
            <v>7.2999999999999999E-5</v>
          </cell>
          <cell r="BI86">
            <v>7.2999999999999999E-5</v>
          </cell>
          <cell r="BJ86">
            <v>6.9999999999999994E-5</v>
          </cell>
          <cell r="BK86">
            <v>6.9999999999999994E-5</v>
          </cell>
          <cell r="BL86">
            <v>6.9999999999999994E-5</v>
          </cell>
          <cell r="BM86">
            <v>6.9999999999999994E-5</v>
          </cell>
          <cell r="BN86">
            <v>6.9999999999999994E-5</v>
          </cell>
          <cell r="BO86">
            <v>6.8999999999999997E-5</v>
          </cell>
          <cell r="BP86">
            <v>6.8999999999999997E-5</v>
          </cell>
          <cell r="BQ86">
            <v>6.8999999999999997E-5</v>
          </cell>
          <cell r="BR86">
            <v>6.8999999999999997E-5</v>
          </cell>
          <cell r="BS86">
            <v>6.8999999999999997E-5</v>
          </cell>
          <cell r="BT86">
            <v>7.8999999999999996E-5</v>
          </cell>
          <cell r="BU86">
            <v>7.8999999999999996E-5</v>
          </cell>
          <cell r="BV86">
            <v>7.8999999999999996E-5</v>
          </cell>
          <cell r="BW86">
            <v>7.8999999999999996E-5</v>
          </cell>
          <cell r="BX86">
            <v>7.8999999999999996E-5</v>
          </cell>
          <cell r="BY86">
            <v>1.5200000000000001E-4</v>
          </cell>
          <cell r="BZ86">
            <v>1.5200000000000001E-4</v>
          </cell>
          <cell r="CA86">
            <v>1.5200000000000001E-4</v>
          </cell>
          <cell r="CB86">
            <v>1.5200000000000001E-4</v>
          </cell>
          <cell r="CC86">
            <v>1.5200000000000001E-4</v>
          </cell>
          <cell r="CD86">
            <v>1.5200000000000001E-4</v>
          </cell>
          <cell r="CE86">
            <v>1.5200000000000001E-4</v>
          </cell>
          <cell r="CF86">
            <v>1.5200000000000001E-4</v>
          </cell>
          <cell r="CG86">
            <v>1.5200000000000001E-4</v>
          </cell>
          <cell r="CH86">
            <v>1.5200000000000001E-4</v>
          </cell>
          <cell r="CI86">
            <v>1.5200000000000001E-4</v>
          </cell>
          <cell r="CJ86">
            <v>1.5200000000000001E-4</v>
          </cell>
          <cell r="CK86">
            <v>1.5200000000000001E-4</v>
          </cell>
          <cell r="CL86">
            <v>1.5200000000000001E-4</v>
          </cell>
          <cell r="CM86">
            <v>1.5200000000000001E-4</v>
          </cell>
          <cell r="CN86">
            <v>1.5200000000000001E-4</v>
          </cell>
          <cell r="CO86">
            <v>1.5200000000000001E-4</v>
          </cell>
          <cell r="CP86">
            <v>1.5200000000000001E-4</v>
          </cell>
          <cell r="CQ86">
            <v>1.5200000000000001E-4</v>
          </cell>
          <cell r="CR86">
            <v>1.5200000000000001E-4</v>
          </cell>
          <cell r="CS86">
            <v>1.5200000000000001E-4</v>
          </cell>
          <cell r="CT86">
            <v>1.5200000000000001E-4</v>
          </cell>
          <cell r="CU86">
            <v>1.5200000000000001E-4</v>
          </cell>
          <cell r="CV86">
            <v>1.5200000000000001E-4</v>
          </cell>
          <cell r="CW86">
            <v>1.5200000000000001E-4</v>
          </cell>
        </row>
        <row r="87">
          <cell r="A87" t="str">
            <v>JORDAN</v>
          </cell>
          <cell r="B87" t="e">
            <v>#VALUE!</v>
          </cell>
          <cell r="C87" t="e">
            <v>#VALUE!</v>
          </cell>
          <cell r="D87" t="e">
            <v>#VALUE!</v>
          </cell>
          <cell r="E87" t="e">
            <v>#VALUE!</v>
          </cell>
          <cell r="F87" t="e">
            <v>#VALUE!</v>
          </cell>
          <cell r="G87" t="e">
            <v>#VALUE!</v>
          </cell>
          <cell r="H87" t="e">
            <v>#VALUE!</v>
          </cell>
          <cell r="I87" t="e">
            <v>#VALUE!</v>
          </cell>
          <cell r="J87" t="e">
            <v>#VALUE!</v>
          </cell>
          <cell r="K87" t="e">
            <v>#VALUE!</v>
          </cell>
          <cell r="L87" t="e">
            <v>#VALUE!</v>
          </cell>
          <cell r="M87" t="e">
            <v>#VALUE!</v>
          </cell>
          <cell r="N87" t="e">
            <v>#VALUE!</v>
          </cell>
          <cell r="O87" t="e">
            <v>#VALUE!</v>
          </cell>
          <cell r="P87" t="e">
            <v>#VALUE!</v>
          </cell>
          <cell r="Q87">
            <v>9.9999999999999995E-7</v>
          </cell>
          <cell r="R87">
            <v>9.9999999999999995E-7</v>
          </cell>
          <cell r="S87">
            <v>9.9999999999999995E-7</v>
          </cell>
          <cell r="T87">
            <v>9.9999999999999995E-7</v>
          </cell>
          <cell r="U87">
            <v>9.9999999999999995E-7</v>
          </cell>
          <cell r="V87">
            <v>9.9999999999999995E-7</v>
          </cell>
          <cell r="W87">
            <v>9.9999999999999995E-7</v>
          </cell>
          <cell r="X87">
            <v>9.9999999999999995E-7</v>
          </cell>
          <cell r="Y87">
            <v>9.9999999999999995E-7</v>
          </cell>
          <cell r="Z87">
            <v>9.9999999999999995E-7</v>
          </cell>
          <cell r="AA87">
            <v>9.9999999999999995E-7</v>
          </cell>
          <cell r="AB87">
            <v>9.9999999999999995E-7</v>
          </cell>
          <cell r="AC87">
            <v>9.9999999999999995E-7</v>
          </cell>
          <cell r="AD87">
            <v>9.9999999999999995E-7</v>
          </cell>
          <cell r="AE87">
            <v>9.9999999999999995E-7</v>
          </cell>
          <cell r="AF87">
            <v>9.9999999999999995E-7</v>
          </cell>
          <cell r="AG87">
            <v>9.9999999999999995E-7</v>
          </cell>
          <cell r="AH87">
            <v>9.9999999999999995E-7</v>
          </cell>
          <cell r="AI87">
            <v>9.9999999999999995E-7</v>
          </cell>
          <cell r="AJ87">
            <v>9.9999999999999995E-7</v>
          </cell>
          <cell r="AK87">
            <v>9.9999999999999995E-7</v>
          </cell>
          <cell r="AL87">
            <v>9.9999999999999995E-7</v>
          </cell>
          <cell r="AM87">
            <v>9.9999999999999995E-7</v>
          </cell>
          <cell r="AN87">
            <v>9.9999999999999995E-7</v>
          </cell>
          <cell r="AO87">
            <v>9.9999999999999995E-7</v>
          </cell>
          <cell r="AP87">
            <v>1.2999999999999999E-5</v>
          </cell>
          <cell r="AQ87">
            <v>1.2999999999999999E-5</v>
          </cell>
          <cell r="AR87">
            <v>1.2999999999999999E-5</v>
          </cell>
          <cell r="AS87">
            <v>1.2999999999999999E-5</v>
          </cell>
          <cell r="AT87">
            <v>1.2999999999999999E-5</v>
          </cell>
          <cell r="AU87">
            <v>2.5999999999999998E-5</v>
          </cell>
          <cell r="AV87">
            <v>2.5999999999999998E-5</v>
          </cell>
          <cell r="AW87">
            <v>2.5999999999999998E-5</v>
          </cell>
          <cell r="AX87">
            <v>2.5999999999999998E-5</v>
          </cell>
          <cell r="AY87">
            <v>2.5999999999999998E-5</v>
          </cell>
          <cell r="AZ87">
            <v>2.3E-5</v>
          </cell>
          <cell r="BA87">
            <v>2.3E-5</v>
          </cell>
          <cell r="BB87">
            <v>2.3E-5</v>
          </cell>
          <cell r="BC87">
            <v>2.3E-5</v>
          </cell>
          <cell r="BD87">
            <v>2.3E-5</v>
          </cell>
          <cell r="BE87">
            <v>4.1999999999999998E-5</v>
          </cell>
          <cell r="BF87">
            <v>4.1999999999999998E-5</v>
          </cell>
          <cell r="BG87">
            <v>4.1999999999999998E-5</v>
          </cell>
          <cell r="BH87">
            <v>4.1999999999999998E-5</v>
          </cell>
          <cell r="BI87">
            <v>4.1999999999999998E-5</v>
          </cell>
          <cell r="BJ87">
            <v>3.4E-5</v>
          </cell>
          <cell r="BK87">
            <v>3.4E-5</v>
          </cell>
          <cell r="BL87">
            <v>3.4E-5</v>
          </cell>
          <cell r="BM87">
            <v>3.4E-5</v>
          </cell>
          <cell r="BN87">
            <v>3.4E-5</v>
          </cell>
          <cell r="BO87">
            <v>4.0000000000000003E-5</v>
          </cell>
          <cell r="BP87">
            <v>4.0000000000000003E-5</v>
          </cell>
          <cell r="BQ87">
            <v>4.0000000000000003E-5</v>
          </cell>
          <cell r="BR87">
            <v>4.0000000000000003E-5</v>
          </cell>
          <cell r="BS87">
            <v>4.0000000000000003E-5</v>
          </cell>
          <cell r="BT87">
            <v>2.6999999999999999E-5</v>
          </cell>
          <cell r="BU87">
            <v>2.6999999999999999E-5</v>
          </cell>
          <cell r="BV87">
            <v>2.6999999999999999E-5</v>
          </cell>
          <cell r="BW87">
            <v>2.6999999999999999E-5</v>
          </cell>
          <cell r="BX87">
            <v>2.6999999999999999E-5</v>
          </cell>
          <cell r="BY87">
            <v>7.4999999999999993E-5</v>
          </cell>
          <cell r="BZ87">
            <v>7.4999999999999993E-5</v>
          </cell>
          <cell r="CA87">
            <v>7.4999999999999993E-5</v>
          </cell>
          <cell r="CB87">
            <v>7.4999999999999993E-5</v>
          </cell>
          <cell r="CC87">
            <v>7.4999999999999993E-5</v>
          </cell>
          <cell r="CD87">
            <v>7.4999999999999993E-5</v>
          </cell>
          <cell r="CE87">
            <v>7.4999999999999993E-5</v>
          </cell>
          <cell r="CF87">
            <v>7.4999999999999993E-5</v>
          </cell>
          <cell r="CG87">
            <v>7.4999999999999993E-5</v>
          </cell>
          <cell r="CH87">
            <v>7.4999999999999993E-5</v>
          </cell>
          <cell r="CI87">
            <v>7.4999999999999993E-5</v>
          </cell>
          <cell r="CJ87">
            <v>7.4999999999999993E-5</v>
          </cell>
          <cell r="CK87">
            <v>7.4999999999999993E-5</v>
          </cell>
          <cell r="CL87">
            <v>7.4999999999999993E-5</v>
          </cell>
          <cell r="CM87">
            <v>7.4999999999999993E-5</v>
          </cell>
          <cell r="CN87">
            <v>7.4999999999999993E-5</v>
          </cell>
          <cell r="CO87">
            <v>7.4999999999999993E-5</v>
          </cell>
          <cell r="CP87">
            <v>7.4999999999999993E-5</v>
          </cell>
          <cell r="CQ87">
            <v>7.4999999999999993E-5</v>
          </cell>
          <cell r="CR87">
            <v>7.4999999999999993E-5</v>
          </cell>
          <cell r="CS87">
            <v>7.4999999999999993E-5</v>
          </cell>
          <cell r="CT87">
            <v>7.4999999999999993E-5</v>
          </cell>
          <cell r="CU87">
            <v>7.4999999999999993E-5</v>
          </cell>
          <cell r="CV87">
            <v>7.4999999999999993E-5</v>
          </cell>
          <cell r="CW87">
            <v>7.4999999999999993E-5</v>
          </cell>
        </row>
        <row r="88">
          <cell r="A88" t="str">
            <v>KAZAKHSTAN</v>
          </cell>
          <cell r="B88" t="e">
            <v>#VALUE!</v>
          </cell>
          <cell r="C88" t="e">
            <v>#VALUE!</v>
          </cell>
          <cell r="D88" t="e">
            <v>#VALUE!</v>
          </cell>
          <cell r="E88" t="e">
            <v>#VALUE!</v>
          </cell>
          <cell r="F88" t="e">
            <v>#VALUE!</v>
          </cell>
          <cell r="G88" t="e">
            <v>#VALUE!</v>
          </cell>
          <cell r="H88" t="e">
            <v>#VALUE!</v>
          </cell>
          <cell r="I88" t="e">
            <v>#VALUE!</v>
          </cell>
          <cell r="J88" t="e">
            <v>#VALUE!</v>
          </cell>
          <cell r="K88" t="e">
            <v>#VALUE!</v>
          </cell>
          <cell r="L88" t="e">
            <v>#VALUE!</v>
          </cell>
          <cell r="M88" t="e">
            <v>#VALUE!</v>
          </cell>
          <cell r="N88" t="e">
            <v>#VALUE!</v>
          </cell>
          <cell r="O88" t="e">
            <v>#VALUE!</v>
          </cell>
          <cell r="P88" t="e">
            <v>#VALUE!</v>
          </cell>
          <cell r="Q88">
            <v>4.1999999999999998E-5</v>
          </cell>
          <cell r="R88">
            <v>4.1999999999999998E-5</v>
          </cell>
          <cell r="S88">
            <v>4.1999999999999998E-5</v>
          </cell>
          <cell r="T88">
            <v>4.1999999999999998E-5</v>
          </cell>
          <cell r="U88">
            <v>4.1999999999999998E-5</v>
          </cell>
          <cell r="V88">
            <v>4.1999999999999998E-5</v>
          </cell>
          <cell r="W88">
            <v>4.1999999999999998E-5</v>
          </cell>
          <cell r="X88">
            <v>4.1999999999999998E-5</v>
          </cell>
          <cell r="Y88">
            <v>4.1999999999999998E-5</v>
          </cell>
          <cell r="Z88">
            <v>4.1999999999999998E-5</v>
          </cell>
          <cell r="AA88">
            <v>4.1999999999999998E-5</v>
          </cell>
          <cell r="AB88">
            <v>4.1999999999999998E-5</v>
          </cell>
          <cell r="AC88">
            <v>4.1999999999999998E-5</v>
          </cell>
          <cell r="AD88">
            <v>4.1999999999999998E-5</v>
          </cell>
          <cell r="AE88">
            <v>4.1999999999999998E-5</v>
          </cell>
          <cell r="AF88">
            <v>4.1999999999999998E-5</v>
          </cell>
          <cell r="AG88">
            <v>4.1999999999999998E-5</v>
          </cell>
          <cell r="AH88">
            <v>4.1999999999999998E-5</v>
          </cell>
          <cell r="AI88">
            <v>4.1999999999999998E-5</v>
          </cell>
          <cell r="AJ88">
            <v>4.1999999999999998E-5</v>
          </cell>
          <cell r="AK88">
            <v>4.1999999999999998E-5</v>
          </cell>
          <cell r="AL88">
            <v>4.1999999999999998E-5</v>
          </cell>
          <cell r="AM88">
            <v>4.1999999999999998E-5</v>
          </cell>
          <cell r="AN88">
            <v>4.1999999999999998E-5</v>
          </cell>
          <cell r="AO88">
            <v>4.1999999999999998E-5</v>
          </cell>
          <cell r="AP88">
            <v>1.5699999999999999E-4</v>
          </cell>
          <cell r="AQ88">
            <v>1.5699999999999999E-4</v>
          </cell>
          <cell r="AR88">
            <v>1.5699999999999999E-4</v>
          </cell>
          <cell r="AS88">
            <v>1.5699999999999999E-4</v>
          </cell>
          <cell r="AT88">
            <v>1.5699999999999999E-4</v>
          </cell>
          <cell r="AU88">
            <v>1.9599999999999999E-4</v>
          </cell>
          <cell r="AV88">
            <v>1.9599999999999999E-4</v>
          </cell>
          <cell r="AW88">
            <v>1.9599999999999999E-4</v>
          </cell>
          <cell r="AX88">
            <v>1.9599999999999999E-4</v>
          </cell>
          <cell r="AY88">
            <v>1.9599999999999999E-4</v>
          </cell>
          <cell r="AZ88">
            <v>2.1800000000000001E-4</v>
          </cell>
          <cell r="BA88">
            <v>2.1800000000000001E-4</v>
          </cell>
          <cell r="BB88">
            <v>2.1800000000000001E-4</v>
          </cell>
          <cell r="BC88">
            <v>2.1800000000000001E-4</v>
          </cell>
          <cell r="BD88">
            <v>2.1800000000000001E-4</v>
          </cell>
          <cell r="BE88">
            <v>2.4600000000000002E-4</v>
          </cell>
          <cell r="BF88">
            <v>2.4600000000000002E-4</v>
          </cell>
          <cell r="BG88">
            <v>2.4600000000000002E-4</v>
          </cell>
          <cell r="BH88">
            <v>2.4600000000000002E-4</v>
          </cell>
          <cell r="BI88">
            <v>2.4600000000000002E-4</v>
          </cell>
          <cell r="BJ88">
            <v>3.0200000000000002E-4</v>
          </cell>
          <cell r="BK88">
            <v>3.0200000000000002E-4</v>
          </cell>
          <cell r="BL88">
            <v>3.0200000000000002E-4</v>
          </cell>
          <cell r="BM88">
            <v>3.0200000000000002E-4</v>
          </cell>
          <cell r="BN88">
            <v>3.0200000000000002E-4</v>
          </cell>
          <cell r="BO88">
            <v>3.5100000000000002E-4</v>
          </cell>
          <cell r="BP88">
            <v>3.5100000000000002E-4</v>
          </cell>
          <cell r="BQ88">
            <v>3.5100000000000002E-4</v>
          </cell>
          <cell r="BR88">
            <v>3.5100000000000002E-4</v>
          </cell>
          <cell r="BS88">
            <v>3.5100000000000002E-4</v>
          </cell>
          <cell r="BT88">
            <v>4.1100000000000002E-4</v>
          </cell>
          <cell r="BU88">
            <v>4.1100000000000002E-4</v>
          </cell>
          <cell r="BV88">
            <v>4.1100000000000002E-4</v>
          </cell>
          <cell r="BW88">
            <v>4.1100000000000002E-4</v>
          </cell>
          <cell r="BX88">
            <v>4.1100000000000002E-4</v>
          </cell>
          <cell r="BY88">
            <v>4.7600000000000002E-4</v>
          </cell>
          <cell r="BZ88">
            <v>4.7600000000000002E-4</v>
          </cell>
          <cell r="CA88">
            <v>4.7600000000000002E-4</v>
          </cell>
          <cell r="CB88">
            <v>4.7600000000000002E-4</v>
          </cell>
          <cell r="CC88">
            <v>4.7600000000000002E-4</v>
          </cell>
          <cell r="CD88">
            <v>4.7600000000000002E-4</v>
          </cell>
          <cell r="CE88">
            <v>4.7600000000000002E-4</v>
          </cell>
          <cell r="CF88">
            <v>4.7600000000000002E-4</v>
          </cell>
          <cell r="CG88">
            <v>4.7600000000000002E-4</v>
          </cell>
          <cell r="CH88">
            <v>4.7600000000000002E-4</v>
          </cell>
          <cell r="CI88">
            <v>4.7600000000000002E-4</v>
          </cell>
          <cell r="CJ88">
            <v>4.7600000000000002E-4</v>
          </cell>
          <cell r="CK88">
            <v>4.7600000000000002E-4</v>
          </cell>
          <cell r="CL88">
            <v>4.7600000000000002E-4</v>
          </cell>
          <cell r="CM88">
            <v>4.7600000000000002E-4</v>
          </cell>
          <cell r="CN88">
            <v>4.7600000000000002E-4</v>
          </cell>
          <cell r="CO88">
            <v>4.7600000000000002E-4</v>
          </cell>
          <cell r="CP88">
            <v>4.7600000000000002E-4</v>
          </cell>
          <cell r="CQ88">
            <v>4.7600000000000002E-4</v>
          </cell>
          <cell r="CR88">
            <v>4.7600000000000002E-4</v>
          </cell>
          <cell r="CS88">
            <v>4.7600000000000002E-4</v>
          </cell>
          <cell r="CT88">
            <v>4.7600000000000002E-4</v>
          </cell>
          <cell r="CU88">
            <v>4.7600000000000002E-4</v>
          </cell>
          <cell r="CV88">
            <v>4.7600000000000002E-4</v>
          </cell>
          <cell r="CW88">
            <v>4.7600000000000002E-4</v>
          </cell>
        </row>
        <row r="89">
          <cell r="A89" t="str">
            <v>KENYA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4.0000000000000003E-5</v>
          </cell>
          <cell r="R89">
            <v>4.0000000000000003E-5</v>
          </cell>
          <cell r="S89">
            <v>4.0000000000000003E-5</v>
          </cell>
          <cell r="T89">
            <v>4.0000000000000003E-5</v>
          </cell>
          <cell r="U89">
            <v>4.0000000000000003E-5</v>
          </cell>
          <cell r="V89">
            <v>4.0000000000000003E-5</v>
          </cell>
          <cell r="W89">
            <v>4.0000000000000003E-5</v>
          </cell>
          <cell r="X89">
            <v>4.0000000000000003E-5</v>
          </cell>
          <cell r="Y89">
            <v>4.0000000000000003E-5</v>
          </cell>
          <cell r="Z89">
            <v>4.0000000000000003E-5</v>
          </cell>
          <cell r="AA89">
            <v>4.0000000000000003E-5</v>
          </cell>
          <cell r="AB89">
            <v>4.0000000000000003E-5</v>
          </cell>
          <cell r="AC89">
            <v>4.0000000000000003E-5</v>
          </cell>
          <cell r="AD89">
            <v>4.0000000000000003E-5</v>
          </cell>
          <cell r="AE89">
            <v>4.0000000000000003E-5</v>
          </cell>
          <cell r="AF89">
            <v>4.0000000000000003E-5</v>
          </cell>
          <cell r="AG89">
            <v>4.0000000000000003E-5</v>
          </cell>
          <cell r="AH89">
            <v>4.0000000000000003E-5</v>
          </cell>
          <cell r="AI89">
            <v>4.0000000000000003E-5</v>
          </cell>
          <cell r="AJ89">
            <v>4.0000000000000003E-5</v>
          </cell>
          <cell r="AK89">
            <v>4.0000000000000003E-5</v>
          </cell>
          <cell r="AL89">
            <v>4.0000000000000003E-5</v>
          </cell>
          <cell r="AM89">
            <v>4.0000000000000003E-5</v>
          </cell>
          <cell r="AN89">
            <v>4.0000000000000003E-5</v>
          </cell>
          <cell r="AO89">
            <v>4.0000000000000003E-5</v>
          </cell>
          <cell r="AP89">
            <v>2.3499999999999999E-4</v>
          </cell>
          <cell r="AQ89">
            <v>2.3499999999999999E-4</v>
          </cell>
          <cell r="AR89">
            <v>2.3499999999999999E-4</v>
          </cell>
          <cell r="AS89">
            <v>2.3499999999999999E-4</v>
          </cell>
          <cell r="AT89">
            <v>2.3499999999999999E-4</v>
          </cell>
          <cell r="AU89">
            <v>3.57E-4</v>
          </cell>
          <cell r="AV89">
            <v>3.57E-4</v>
          </cell>
          <cell r="AW89">
            <v>3.57E-4</v>
          </cell>
          <cell r="AX89">
            <v>3.57E-4</v>
          </cell>
          <cell r="AY89">
            <v>3.57E-4</v>
          </cell>
          <cell r="AZ89">
            <v>5.1599999999999997E-4</v>
          </cell>
          <cell r="BA89">
            <v>5.1599999999999997E-4</v>
          </cell>
          <cell r="BB89">
            <v>5.1599999999999997E-4</v>
          </cell>
          <cell r="BC89">
            <v>5.1599999999999997E-4</v>
          </cell>
          <cell r="BD89">
            <v>5.1599999999999997E-4</v>
          </cell>
          <cell r="BE89">
            <v>7.0600000000000003E-4</v>
          </cell>
          <cell r="BF89">
            <v>7.0600000000000003E-4</v>
          </cell>
          <cell r="BG89">
            <v>7.0600000000000003E-4</v>
          </cell>
          <cell r="BH89">
            <v>7.0600000000000003E-4</v>
          </cell>
          <cell r="BI89">
            <v>7.0600000000000003E-4</v>
          </cell>
          <cell r="BJ89">
            <v>8.9499999999999996E-4</v>
          </cell>
          <cell r="BK89">
            <v>8.9499999999999996E-4</v>
          </cell>
          <cell r="BL89">
            <v>8.9499999999999996E-4</v>
          </cell>
          <cell r="BM89">
            <v>8.9499999999999996E-4</v>
          </cell>
          <cell r="BN89">
            <v>8.9499999999999996E-4</v>
          </cell>
          <cell r="BO89">
            <v>1.0319999999999999E-3</v>
          </cell>
          <cell r="BP89">
            <v>1.0319999999999999E-3</v>
          </cell>
          <cell r="BQ89">
            <v>1.0319999999999999E-3</v>
          </cell>
          <cell r="BR89">
            <v>1.0319999999999999E-3</v>
          </cell>
          <cell r="BS89">
            <v>1.0319999999999999E-3</v>
          </cell>
          <cell r="BT89">
            <v>1.1329999999999999E-3</v>
          </cell>
          <cell r="BU89">
            <v>1.1329999999999999E-3</v>
          </cell>
          <cell r="BV89">
            <v>1.1329999999999999E-3</v>
          </cell>
          <cell r="BW89">
            <v>1.1329999999999999E-3</v>
          </cell>
          <cell r="BX89">
            <v>1.1329999999999999E-3</v>
          </cell>
          <cell r="BY89">
            <v>1.1850000000000001E-3</v>
          </cell>
          <cell r="BZ89">
            <v>1.1850000000000001E-3</v>
          </cell>
          <cell r="CA89">
            <v>1.1850000000000001E-3</v>
          </cell>
          <cell r="CB89">
            <v>1.1850000000000001E-3</v>
          </cell>
          <cell r="CC89">
            <v>1.1850000000000001E-3</v>
          </cell>
          <cell r="CD89">
            <v>1.1850000000000001E-3</v>
          </cell>
          <cell r="CE89">
            <v>1.1850000000000001E-3</v>
          </cell>
          <cell r="CF89">
            <v>1.1850000000000001E-3</v>
          </cell>
          <cell r="CG89">
            <v>1.1850000000000001E-3</v>
          </cell>
          <cell r="CH89">
            <v>1.1850000000000001E-3</v>
          </cell>
          <cell r="CI89">
            <v>1.1850000000000001E-3</v>
          </cell>
          <cell r="CJ89">
            <v>1.1850000000000001E-3</v>
          </cell>
          <cell r="CK89">
            <v>1.1850000000000001E-3</v>
          </cell>
          <cell r="CL89">
            <v>1.1850000000000001E-3</v>
          </cell>
          <cell r="CM89">
            <v>1.1850000000000001E-3</v>
          </cell>
          <cell r="CN89">
            <v>1.1850000000000001E-3</v>
          </cell>
          <cell r="CO89">
            <v>1.1850000000000001E-3</v>
          </cell>
          <cell r="CP89">
            <v>1.1850000000000001E-3</v>
          </cell>
          <cell r="CQ89">
            <v>1.1850000000000001E-3</v>
          </cell>
          <cell r="CR89">
            <v>1.1850000000000001E-3</v>
          </cell>
          <cell r="CS89">
            <v>1.1850000000000001E-3</v>
          </cell>
          <cell r="CT89">
            <v>1.1850000000000001E-3</v>
          </cell>
          <cell r="CU89">
            <v>1.1850000000000001E-3</v>
          </cell>
          <cell r="CV89">
            <v>1.1850000000000001E-3</v>
          </cell>
          <cell r="CW89">
            <v>1.1850000000000001E-3</v>
          </cell>
        </row>
        <row r="90">
          <cell r="A90" t="str">
            <v>KIRIBATI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1.2999999999999999E-5</v>
          </cell>
          <cell r="R90">
            <v>1.2999999999999999E-5</v>
          </cell>
          <cell r="S90">
            <v>1.2999999999999999E-5</v>
          </cell>
          <cell r="T90">
            <v>1.2999999999999999E-5</v>
          </cell>
          <cell r="U90">
            <v>1.2999999999999999E-5</v>
          </cell>
          <cell r="V90">
            <v>1.2999999999999999E-5</v>
          </cell>
          <cell r="W90">
            <v>1.2999999999999999E-5</v>
          </cell>
          <cell r="X90">
            <v>1.2999999999999999E-5</v>
          </cell>
          <cell r="Y90">
            <v>1.2999999999999999E-5</v>
          </cell>
          <cell r="Z90">
            <v>1.2999999999999999E-5</v>
          </cell>
          <cell r="AA90">
            <v>1.2999999999999999E-5</v>
          </cell>
          <cell r="AB90">
            <v>1.2999999999999999E-5</v>
          </cell>
          <cell r="AC90">
            <v>1.2999999999999999E-5</v>
          </cell>
          <cell r="AD90">
            <v>1.2999999999999999E-5</v>
          </cell>
          <cell r="AE90">
            <v>1.2999999999999999E-5</v>
          </cell>
          <cell r="AF90">
            <v>1.2999999999999999E-5</v>
          </cell>
          <cell r="AG90">
            <v>1.2999999999999999E-5</v>
          </cell>
          <cell r="AH90">
            <v>1.2999999999999999E-5</v>
          </cell>
          <cell r="AI90">
            <v>1.2999999999999999E-5</v>
          </cell>
          <cell r="AJ90">
            <v>1.2999999999999999E-5</v>
          </cell>
          <cell r="AK90">
            <v>1.2999999999999999E-5</v>
          </cell>
          <cell r="AL90">
            <v>1.2999999999999999E-5</v>
          </cell>
          <cell r="AM90">
            <v>1.2999999999999999E-5</v>
          </cell>
          <cell r="AN90">
            <v>1.2999999999999999E-5</v>
          </cell>
          <cell r="AO90">
            <v>1.2999999999999999E-5</v>
          </cell>
          <cell r="AP90">
            <v>5.1E-5</v>
          </cell>
          <cell r="AQ90">
            <v>5.1E-5</v>
          </cell>
          <cell r="AR90">
            <v>5.1E-5</v>
          </cell>
          <cell r="AS90">
            <v>5.1E-5</v>
          </cell>
          <cell r="AT90">
            <v>5.1E-5</v>
          </cell>
          <cell r="AU90">
            <v>6.9999999999999994E-5</v>
          </cell>
          <cell r="AV90">
            <v>6.9999999999999994E-5</v>
          </cell>
          <cell r="AW90">
            <v>6.9999999999999994E-5</v>
          </cell>
          <cell r="AX90">
            <v>6.9999999999999994E-5</v>
          </cell>
          <cell r="AY90">
            <v>6.9999999999999994E-5</v>
          </cell>
          <cell r="AZ90">
            <v>8.7999999999999998E-5</v>
          </cell>
          <cell r="BA90">
            <v>8.7999999999999998E-5</v>
          </cell>
          <cell r="BB90">
            <v>8.7999999999999998E-5</v>
          </cell>
          <cell r="BC90">
            <v>8.7999999999999998E-5</v>
          </cell>
          <cell r="BD90">
            <v>8.7999999999999998E-5</v>
          </cell>
          <cell r="BE90">
            <v>9.7E-5</v>
          </cell>
          <cell r="BF90">
            <v>9.7E-5</v>
          </cell>
          <cell r="BG90">
            <v>9.7E-5</v>
          </cell>
          <cell r="BH90">
            <v>9.7E-5</v>
          </cell>
          <cell r="BI90">
            <v>9.7E-5</v>
          </cell>
          <cell r="BJ90">
            <v>1.06E-4</v>
          </cell>
          <cell r="BK90">
            <v>1.06E-4</v>
          </cell>
          <cell r="BL90">
            <v>1.06E-4</v>
          </cell>
          <cell r="BM90">
            <v>1.06E-4</v>
          </cell>
          <cell r="BN90">
            <v>1.06E-4</v>
          </cell>
          <cell r="BO90">
            <v>1.2E-4</v>
          </cell>
          <cell r="BP90">
            <v>1.2E-4</v>
          </cell>
          <cell r="BQ90">
            <v>1.2E-4</v>
          </cell>
          <cell r="BR90">
            <v>1.2E-4</v>
          </cell>
          <cell r="BS90">
            <v>1.2E-4</v>
          </cell>
          <cell r="BT90">
            <v>1.4300000000000001E-4</v>
          </cell>
          <cell r="BU90">
            <v>1.4300000000000001E-4</v>
          </cell>
          <cell r="BV90">
            <v>1.4300000000000001E-4</v>
          </cell>
          <cell r="BW90">
            <v>1.4300000000000001E-4</v>
          </cell>
          <cell r="BX90">
            <v>1.4300000000000001E-4</v>
          </cell>
          <cell r="BY90">
            <v>2.2100000000000001E-4</v>
          </cell>
          <cell r="BZ90">
            <v>2.2100000000000001E-4</v>
          </cell>
          <cell r="CA90">
            <v>2.2100000000000001E-4</v>
          </cell>
          <cell r="CB90">
            <v>2.2100000000000001E-4</v>
          </cell>
          <cell r="CC90">
            <v>2.2100000000000001E-4</v>
          </cell>
          <cell r="CD90">
            <v>2.2100000000000001E-4</v>
          </cell>
          <cell r="CE90">
            <v>2.2100000000000001E-4</v>
          </cell>
          <cell r="CF90">
            <v>2.2100000000000001E-4</v>
          </cell>
          <cell r="CG90">
            <v>2.2100000000000001E-4</v>
          </cell>
          <cell r="CH90">
            <v>2.2100000000000001E-4</v>
          </cell>
          <cell r="CI90">
            <v>2.2100000000000001E-4</v>
          </cell>
          <cell r="CJ90">
            <v>2.2100000000000001E-4</v>
          </cell>
          <cell r="CK90">
            <v>2.2100000000000001E-4</v>
          </cell>
          <cell r="CL90">
            <v>2.2100000000000001E-4</v>
          </cell>
          <cell r="CM90">
            <v>2.2100000000000001E-4</v>
          </cell>
          <cell r="CN90">
            <v>2.2100000000000001E-4</v>
          </cell>
          <cell r="CO90">
            <v>2.2100000000000001E-4</v>
          </cell>
          <cell r="CP90">
            <v>2.2100000000000001E-4</v>
          </cell>
          <cell r="CQ90">
            <v>2.2100000000000001E-4</v>
          </cell>
          <cell r="CR90">
            <v>2.2100000000000001E-4</v>
          </cell>
          <cell r="CS90">
            <v>2.2100000000000001E-4</v>
          </cell>
          <cell r="CT90">
            <v>2.2100000000000001E-4</v>
          </cell>
          <cell r="CU90">
            <v>2.2100000000000001E-4</v>
          </cell>
          <cell r="CV90">
            <v>2.2100000000000001E-4</v>
          </cell>
          <cell r="CW90">
            <v>2.2100000000000001E-4</v>
          </cell>
        </row>
        <row r="91">
          <cell r="A91" t="str">
            <v>KOREA, DEMOCRATIC PEOPLE'S REPUBLIC OF</v>
          </cell>
          <cell r="B91" t="e">
            <v>#VALUE!</v>
          </cell>
          <cell r="C91" t="e">
            <v>#VALUE!</v>
          </cell>
          <cell r="D91" t="e">
            <v>#VALUE!</v>
          </cell>
          <cell r="E91" t="e">
            <v>#VALUE!</v>
          </cell>
          <cell r="F91" t="e">
            <v>#VALUE!</v>
          </cell>
          <cell r="G91" t="e">
            <v>#VALUE!</v>
          </cell>
          <cell r="H91" t="e">
            <v>#VALUE!</v>
          </cell>
          <cell r="I91" t="e">
            <v>#VALUE!</v>
          </cell>
          <cell r="J91" t="e">
            <v>#VALUE!</v>
          </cell>
          <cell r="K91" t="e">
            <v>#VALUE!</v>
          </cell>
          <cell r="L91" t="e">
            <v>#VALUE!</v>
          </cell>
          <cell r="M91" t="e">
            <v>#VALUE!</v>
          </cell>
          <cell r="N91" t="e">
            <v>#VALUE!</v>
          </cell>
          <cell r="O91" t="e">
            <v>#VALUE!</v>
          </cell>
          <cell r="P91" t="e">
            <v>#VALUE!</v>
          </cell>
          <cell r="Q91">
            <v>3.6000000000000001E-5</v>
          </cell>
          <cell r="R91">
            <v>3.6000000000000001E-5</v>
          </cell>
          <cell r="S91">
            <v>3.6000000000000001E-5</v>
          </cell>
          <cell r="T91">
            <v>3.6000000000000001E-5</v>
          </cell>
          <cell r="U91">
            <v>3.6000000000000001E-5</v>
          </cell>
          <cell r="V91">
            <v>3.6000000000000001E-5</v>
          </cell>
          <cell r="W91">
            <v>3.6000000000000001E-5</v>
          </cell>
          <cell r="X91">
            <v>3.6000000000000001E-5</v>
          </cell>
          <cell r="Y91">
            <v>3.6000000000000001E-5</v>
          </cell>
          <cell r="Z91">
            <v>3.6000000000000001E-5</v>
          </cell>
          <cell r="AA91">
            <v>3.6000000000000001E-5</v>
          </cell>
          <cell r="AB91">
            <v>3.6000000000000001E-5</v>
          </cell>
          <cell r="AC91">
            <v>3.6000000000000001E-5</v>
          </cell>
          <cell r="AD91">
            <v>3.6000000000000001E-5</v>
          </cell>
          <cell r="AE91">
            <v>3.6000000000000001E-5</v>
          </cell>
          <cell r="AF91">
            <v>3.6000000000000001E-5</v>
          </cell>
          <cell r="AG91">
            <v>3.6000000000000001E-5</v>
          </cell>
          <cell r="AH91">
            <v>3.6000000000000001E-5</v>
          </cell>
          <cell r="AI91">
            <v>3.6000000000000001E-5</v>
          </cell>
          <cell r="AJ91">
            <v>3.6000000000000001E-5</v>
          </cell>
          <cell r="AK91">
            <v>3.6000000000000001E-5</v>
          </cell>
          <cell r="AL91">
            <v>3.6000000000000001E-5</v>
          </cell>
          <cell r="AM91">
            <v>3.6000000000000001E-5</v>
          </cell>
          <cell r="AN91">
            <v>3.6000000000000001E-5</v>
          </cell>
          <cell r="AO91">
            <v>3.6000000000000001E-5</v>
          </cell>
          <cell r="AP91">
            <v>1.73E-4</v>
          </cell>
          <cell r="AQ91">
            <v>1.73E-4</v>
          </cell>
          <cell r="AR91">
            <v>1.73E-4</v>
          </cell>
          <cell r="AS91">
            <v>1.73E-4</v>
          </cell>
          <cell r="AT91">
            <v>1.73E-4</v>
          </cell>
          <cell r="AU91">
            <v>2.0799999999999999E-4</v>
          </cell>
          <cell r="AV91">
            <v>2.0799999999999999E-4</v>
          </cell>
          <cell r="AW91">
            <v>2.0799999999999999E-4</v>
          </cell>
          <cell r="AX91">
            <v>2.0799999999999999E-4</v>
          </cell>
          <cell r="AY91">
            <v>2.0799999999999999E-4</v>
          </cell>
          <cell r="AZ91">
            <v>2.13E-4</v>
          </cell>
          <cell r="BA91">
            <v>2.13E-4</v>
          </cell>
          <cell r="BB91">
            <v>2.13E-4</v>
          </cell>
          <cell r="BC91">
            <v>2.13E-4</v>
          </cell>
          <cell r="BD91">
            <v>2.13E-4</v>
          </cell>
          <cell r="BE91">
            <v>1.85E-4</v>
          </cell>
          <cell r="BF91">
            <v>1.85E-4</v>
          </cell>
          <cell r="BG91">
            <v>1.85E-4</v>
          </cell>
          <cell r="BH91">
            <v>1.85E-4</v>
          </cell>
          <cell r="BI91">
            <v>1.85E-4</v>
          </cell>
          <cell r="BJ91">
            <v>1.5899999999999999E-4</v>
          </cell>
          <cell r="BK91">
            <v>1.5899999999999999E-4</v>
          </cell>
          <cell r="BL91">
            <v>1.5899999999999999E-4</v>
          </cell>
          <cell r="BM91">
            <v>1.5899999999999999E-4</v>
          </cell>
          <cell r="BN91">
            <v>1.5899999999999999E-4</v>
          </cell>
          <cell r="BO91">
            <v>1.5799999999999999E-4</v>
          </cell>
          <cell r="BP91">
            <v>1.5799999999999999E-4</v>
          </cell>
          <cell r="BQ91">
            <v>1.5799999999999999E-4</v>
          </cell>
          <cell r="BR91">
            <v>1.5799999999999999E-4</v>
          </cell>
          <cell r="BS91">
            <v>1.5799999999999999E-4</v>
          </cell>
          <cell r="BT91">
            <v>1.7799999999999999E-4</v>
          </cell>
          <cell r="BU91">
            <v>1.7799999999999999E-4</v>
          </cell>
          <cell r="BV91">
            <v>1.7799999999999999E-4</v>
          </cell>
          <cell r="BW91">
            <v>1.7799999999999999E-4</v>
          </cell>
          <cell r="BX91">
            <v>1.7799999999999999E-4</v>
          </cell>
          <cell r="BY91">
            <v>1.27E-4</v>
          </cell>
          <cell r="BZ91">
            <v>1.27E-4</v>
          </cell>
          <cell r="CA91">
            <v>1.27E-4</v>
          </cell>
          <cell r="CB91">
            <v>1.27E-4</v>
          </cell>
          <cell r="CC91">
            <v>1.27E-4</v>
          </cell>
          <cell r="CD91">
            <v>1.27E-4</v>
          </cell>
          <cell r="CE91">
            <v>1.27E-4</v>
          </cell>
          <cell r="CF91">
            <v>1.27E-4</v>
          </cell>
          <cell r="CG91">
            <v>1.27E-4</v>
          </cell>
          <cell r="CH91">
            <v>1.27E-4</v>
          </cell>
          <cell r="CI91">
            <v>1.27E-4</v>
          </cell>
          <cell r="CJ91">
            <v>1.27E-4</v>
          </cell>
          <cell r="CK91">
            <v>1.27E-4</v>
          </cell>
          <cell r="CL91">
            <v>1.27E-4</v>
          </cell>
          <cell r="CM91">
            <v>1.27E-4</v>
          </cell>
          <cell r="CN91">
            <v>1.27E-4</v>
          </cell>
          <cell r="CO91">
            <v>1.27E-4</v>
          </cell>
          <cell r="CP91">
            <v>1.27E-4</v>
          </cell>
          <cell r="CQ91">
            <v>1.27E-4</v>
          </cell>
          <cell r="CR91">
            <v>1.27E-4</v>
          </cell>
          <cell r="CS91">
            <v>1.27E-4</v>
          </cell>
          <cell r="CT91">
            <v>1.27E-4</v>
          </cell>
          <cell r="CU91">
            <v>1.27E-4</v>
          </cell>
          <cell r="CV91">
            <v>1.27E-4</v>
          </cell>
          <cell r="CW91">
            <v>1.27E-4</v>
          </cell>
        </row>
        <row r="92">
          <cell r="A92" t="str">
            <v>KOREA, REPUBLIC OF</v>
          </cell>
          <cell r="B92" t="e">
            <v>#VALUE!</v>
          </cell>
          <cell r="C92" t="e">
            <v>#VALUE!</v>
          </cell>
          <cell r="D92" t="e">
            <v>#VALUE!</v>
          </cell>
          <cell r="E92" t="e">
            <v>#VALUE!</v>
          </cell>
          <cell r="F92" t="e">
            <v>#VALUE!</v>
          </cell>
          <cell r="G92" t="e">
            <v>#VALUE!</v>
          </cell>
          <cell r="H92" t="e">
            <v>#VALUE!</v>
          </cell>
          <cell r="I92" t="e">
            <v>#VALUE!</v>
          </cell>
          <cell r="J92" t="e">
            <v>#VALUE!</v>
          </cell>
          <cell r="K92" t="e">
            <v>#VALUE!</v>
          </cell>
          <cell r="L92" t="e">
            <v>#VALUE!</v>
          </cell>
          <cell r="M92" t="e">
            <v>#VALUE!</v>
          </cell>
          <cell r="N92" t="e">
            <v>#VALUE!</v>
          </cell>
          <cell r="O92" t="e">
            <v>#VALUE!</v>
          </cell>
          <cell r="P92" t="e">
            <v>#VALUE!</v>
          </cell>
          <cell r="Q92">
            <v>9.0000000000000002E-6</v>
          </cell>
          <cell r="R92">
            <v>9.0000000000000002E-6</v>
          </cell>
          <cell r="S92">
            <v>9.0000000000000002E-6</v>
          </cell>
          <cell r="T92">
            <v>9.0000000000000002E-6</v>
          </cell>
          <cell r="U92">
            <v>9.0000000000000002E-6</v>
          </cell>
          <cell r="V92">
            <v>9.0000000000000002E-6</v>
          </cell>
          <cell r="W92">
            <v>9.0000000000000002E-6</v>
          </cell>
          <cell r="X92">
            <v>9.0000000000000002E-6</v>
          </cell>
          <cell r="Y92">
            <v>9.0000000000000002E-6</v>
          </cell>
          <cell r="Z92">
            <v>9.0000000000000002E-6</v>
          </cell>
          <cell r="AA92">
            <v>9.0000000000000002E-6</v>
          </cell>
          <cell r="AB92">
            <v>9.0000000000000002E-6</v>
          </cell>
          <cell r="AC92">
            <v>9.0000000000000002E-6</v>
          </cell>
          <cell r="AD92">
            <v>9.0000000000000002E-6</v>
          </cell>
          <cell r="AE92">
            <v>9.0000000000000002E-6</v>
          </cell>
          <cell r="AF92">
            <v>9.0000000000000002E-6</v>
          </cell>
          <cell r="AG92">
            <v>9.0000000000000002E-6</v>
          </cell>
          <cell r="AH92">
            <v>9.0000000000000002E-6</v>
          </cell>
          <cell r="AI92">
            <v>9.0000000000000002E-6</v>
          </cell>
          <cell r="AJ92">
            <v>9.0000000000000002E-6</v>
          </cell>
          <cell r="AK92">
            <v>9.0000000000000002E-6</v>
          </cell>
          <cell r="AL92">
            <v>9.0000000000000002E-6</v>
          </cell>
          <cell r="AM92">
            <v>9.0000000000000002E-6</v>
          </cell>
          <cell r="AN92">
            <v>9.0000000000000002E-6</v>
          </cell>
          <cell r="AO92">
            <v>9.0000000000000002E-6</v>
          </cell>
          <cell r="AP92">
            <v>3.1999999999999999E-5</v>
          </cell>
          <cell r="AQ92">
            <v>3.1999999999999999E-5</v>
          </cell>
          <cell r="AR92">
            <v>3.1999999999999999E-5</v>
          </cell>
          <cell r="AS92">
            <v>3.1999999999999999E-5</v>
          </cell>
          <cell r="AT92">
            <v>3.1999999999999999E-5</v>
          </cell>
          <cell r="AU92">
            <v>4.3999999999999999E-5</v>
          </cell>
          <cell r="AV92">
            <v>4.3999999999999999E-5</v>
          </cell>
          <cell r="AW92">
            <v>4.3999999999999999E-5</v>
          </cell>
          <cell r="AX92">
            <v>4.3999999999999999E-5</v>
          </cell>
          <cell r="AY92">
            <v>4.3999999999999999E-5</v>
          </cell>
          <cell r="AZ92">
            <v>5.1999999999999997E-5</v>
          </cell>
          <cell r="BA92">
            <v>5.1999999999999997E-5</v>
          </cell>
          <cell r="BB92">
            <v>5.1999999999999997E-5</v>
          </cell>
          <cell r="BC92">
            <v>5.1999999999999997E-5</v>
          </cell>
          <cell r="BD92">
            <v>5.1999999999999997E-5</v>
          </cell>
          <cell r="BE92">
            <v>5.3999999999999998E-5</v>
          </cell>
          <cell r="BF92">
            <v>5.3999999999999998E-5</v>
          </cell>
          <cell r="BG92">
            <v>5.3999999999999998E-5</v>
          </cell>
          <cell r="BH92">
            <v>5.3999999999999998E-5</v>
          </cell>
          <cell r="BI92">
            <v>5.3999999999999998E-5</v>
          </cell>
          <cell r="BJ92">
            <v>5.8999999999999998E-5</v>
          </cell>
          <cell r="BK92">
            <v>5.8999999999999998E-5</v>
          </cell>
          <cell r="BL92">
            <v>5.8999999999999998E-5</v>
          </cell>
          <cell r="BM92">
            <v>5.8999999999999998E-5</v>
          </cell>
          <cell r="BN92">
            <v>5.8999999999999998E-5</v>
          </cell>
          <cell r="BO92">
            <v>7.8999999999999996E-5</v>
          </cell>
          <cell r="BP92">
            <v>7.8999999999999996E-5</v>
          </cell>
          <cell r="BQ92">
            <v>7.8999999999999996E-5</v>
          </cell>
          <cell r="BR92">
            <v>7.8999999999999996E-5</v>
          </cell>
          <cell r="BS92">
            <v>7.8999999999999996E-5</v>
          </cell>
          <cell r="BT92">
            <v>1.22E-4</v>
          </cell>
          <cell r="BU92">
            <v>1.22E-4</v>
          </cell>
          <cell r="BV92">
            <v>1.22E-4</v>
          </cell>
          <cell r="BW92">
            <v>1.22E-4</v>
          </cell>
          <cell r="BX92">
            <v>1.22E-4</v>
          </cell>
          <cell r="BY92">
            <v>2.8699999999999998E-4</v>
          </cell>
          <cell r="BZ92">
            <v>2.8699999999999998E-4</v>
          </cell>
          <cell r="CA92">
            <v>2.8699999999999998E-4</v>
          </cell>
          <cell r="CB92">
            <v>2.8699999999999998E-4</v>
          </cell>
          <cell r="CC92">
            <v>2.8699999999999998E-4</v>
          </cell>
          <cell r="CD92">
            <v>2.8699999999999998E-4</v>
          </cell>
          <cell r="CE92">
            <v>2.8699999999999998E-4</v>
          </cell>
          <cell r="CF92">
            <v>2.8699999999999998E-4</v>
          </cell>
          <cell r="CG92">
            <v>2.8699999999999998E-4</v>
          </cell>
          <cell r="CH92">
            <v>2.8699999999999998E-4</v>
          </cell>
          <cell r="CI92">
            <v>2.8699999999999998E-4</v>
          </cell>
          <cell r="CJ92">
            <v>2.8699999999999998E-4</v>
          </cell>
          <cell r="CK92">
            <v>2.8699999999999998E-4</v>
          </cell>
          <cell r="CL92">
            <v>2.8699999999999998E-4</v>
          </cell>
          <cell r="CM92">
            <v>2.8699999999999998E-4</v>
          </cell>
          <cell r="CN92">
            <v>2.8699999999999998E-4</v>
          </cell>
          <cell r="CO92">
            <v>2.8699999999999998E-4</v>
          </cell>
          <cell r="CP92">
            <v>2.8699999999999998E-4</v>
          </cell>
          <cell r="CQ92">
            <v>2.8699999999999998E-4</v>
          </cell>
          <cell r="CR92">
            <v>2.8699999999999998E-4</v>
          </cell>
          <cell r="CS92">
            <v>2.8699999999999998E-4</v>
          </cell>
          <cell r="CT92">
            <v>2.8699999999999998E-4</v>
          </cell>
          <cell r="CU92">
            <v>2.8699999999999998E-4</v>
          </cell>
          <cell r="CV92">
            <v>2.8699999999999998E-4</v>
          </cell>
          <cell r="CW92">
            <v>2.8699999999999998E-4</v>
          </cell>
        </row>
        <row r="93">
          <cell r="A93" t="str">
            <v>KUWAIT</v>
          </cell>
          <cell r="B93" t="e">
            <v>#VALUE!</v>
          </cell>
          <cell r="C93" t="e">
            <v>#VALUE!</v>
          </cell>
          <cell r="D93" t="e">
            <v>#VALUE!</v>
          </cell>
          <cell r="E93" t="e">
            <v>#VALUE!</v>
          </cell>
          <cell r="F93" t="e">
            <v>#VALUE!</v>
          </cell>
          <cell r="G93" t="e">
            <v>#VALUE!</v>
          </cell>
          <cell r="H93" t="e">
            <v>#VALUE!</v>
          </cell>
          <cell r="I93" t="e">
            <v>#VALUE!</v>
          </cell>
          <cell r="J93" t="e">
            <v>#VALUE!</v>
          </cell>
          <cell r="K93" t="e">
            <v>#VALUE!</v>
          </cell>
          <cell r="L93" t="e">
            <v>#VALUE!</v>
          </cell>
          <cell r="M93" t="e">
            <v>#VALUE!</v>
          </cell>
          <cell r="N93" t="e">
            <v>#VALUE!</v>
          </cell>
          <cell r="O93" t="e">
            <v>#VALUE!</v>
          </cell>
          <cell r="P93" t="e">
            <v>#VALUE!</v>
          </cell>
          <cell r="Q93">
            <v>6.0000000000000002E-6</v>
          </cell>
          <cell r="R93">
            <v>6.0000000000000002E-6</v>
          </cell>
          <cell r="S93">
            <v>6.0000000000000002E-6</v>
          </cell>
          <cell r="T93">
            <v>6.0000000000000002E-6</v>
          </cell>
          <cell r="U93">
            <v>6.0000000000000002E-6</v>
          </cell>
          <cell r="V93">
            <v>6.0000000000000002E-6</v>
          </cell>
          <cell r="W93">
            <v>6.0000000000000002E-6</v>
          </cell>
          <cell r="X93">
            <v>6.0000000000000002E-6</v>
          </cell>
          <cell r="Y93">
            <v>6.0000000000000002E-6</v>
          </cell>
          <cell r="Z93">
            <v>6.0000000000000002E-6</v>
          </cell>
          <cell r="AA93">
            <v>6.0000000000000002E-6</v>
          </cell>
          <cell r="AB93">
            <v>6.0000000000000002E-6</v>
          </cell>
          <cell r="AC93">
            <v>6.0000000000000002E-6</v>
          </cell>
          <cell r="AD93">
            <v>6.0000000000000002E-6</v>
          </cell>
          <cell r="AE93">
            <v>6.0000000000000002E-6</v>
          </cell>
          <cell r="AF93">
            <v>6.0000000000000002E-6</v>
          </cell>
          <cell r="AG93">
            <v>6.0000000000000002E-6</v>
          </cell>
          <cell r="AH93">
            <v>6.0000000000000002E-6</v>
          </cell>
          <cell r="AI93">
            <v>6.0000000000000002E-6</v>
          </cell>
          <cell r="AJ93">
            <v>6.0000000000000002E-6</v>
          </cell>
          <cell r="AK93">
            <v>6.0000000000000002E-6</v>
          </cell>
          <cell r="AL93">
            <v>6.0000000000000002E-6</v>
          </cell>
          <cell r="AM93">
            <v>6.0000000000000002E-6</v>
          </cell>
          <cell r="AN93">
            <v>6.0000000000000002E-6</v>
          </cell>
          <cell r="AO93">
            <v>6.0000000000000002E-6</v>
          </cell>
          <cell r="AP93">
            <v>1.2E-5</v>
          </cell>
          <cell r="AQ93">
            <v>1.2E-5</v>
          </cell>
          <cell r="AR93">
            <v>1.2E-5</v>
          </cell>
          <cell r="AS93">
            <v>1.2E-5</v>
          </cell>
          <cell r="AT93">
            <v>1.2E-5</v>
          </cell>
          <cell r="AU93" t="e">
            <v>#VALUE!</v>
          </cell>
          <cell r="AV93" t="e">
            <v>#VALUE!</v>
          </cell>
          <cell r="AW93" t="e">
            <v>#VALUE!</v>
          </cell>
          <cell r="AX93" t="e">
            <v>#VALUE!</v>
          </cell>
          <cell r="AY93" t="e">
            <v>#VALUE!</v>
          </cell>
          <cell r="AZ93">
            <v>5.0000000000000002E-5</v>
          </cell>
          <cell r="BA93">
            <v>5.0000000000000002E-5</v>
          </cell>
          <cell r="BB93">
            <v>5.0000000000000002E-5</v>
          </cell>
          <cell r="BC93">
            <v>5.0000000000000002E-5</v>
          </cell>
          <cell r="BD93">
            <v>5.0000000000000002E-5</v>
          </cell>
          <cell r="BE93">
            <v>8.0000000000000007E-5</v>
          </cell>
          <cell r="BF93">
            <v>8.0000000000000007E-5</v>
          </cell>
          <cell r="BG93">
            <v>8.0000000000000007E-5</v>
          </cell>
          <cell r="BH93">
            <v>8.0000000000000007E-5</v>
          </cell>
          <cell r="BI93">
            <v>8.0000000000000007E-5</v>
          </cell>
          <cell r="BJ93" t="e">
            <v>#VALUE!</v>
          </cell>
          <cell r="BK93" t="e">
            <v>#VALUE!</v>
          </cell>
          <cell r="BL93" t="e">
            <v>#VALUE!</v>
          </cell>
          <cell r="BM93" t="e">
            <v>#VALUE!</v>
          </cell>
          <cell r="BN93" t="e">
            <v>#VALUE!</v>
          </cell>
          <cell r="BO93">
            <v>3.1799999999999998E-4</v>
          </cell>
          <cell r="BP93">
            <v>3.1799999999999998E-4</v>
          </cell>
          <cell r="BQ93">
            <v>3.1799999999999998E-4</v>
          </cell>
          <cell r="BR93">
            <v>3.1799999999999998E-4</v>
          </cell>
          <cell r="BS93">
            <v>3.1799999999999998E-4</v>
          </cell>
          <cell r="BT93">
            <v>1.2799999999999999E-4</v>
          </cell>
          <cell r="BU93">
            <v>1.2799999999999999E-4</v>
          </cell>
          <cell r="BV93">
            <v>1.2799999999999999E-4</v>
          </cell>
          <cell r="BW93">
            <v>1.2799999999999999E-4</v>
          </cell>
          <cell r="BX93">
            <v>1.2799999999999999E-4</v>
          </cell>
          <cell r="BY93" t="e">
            <v>#VALUE!</v>
          </cell>
          <cell r="BZ93" t="e">
            <v>#VALUE!</v>
          </cell>
          <cell r="CA93" t="e">
            <v>#VALUE!</v>
          </cell>
          <cell r="CB93" t="e">
            <v>#VALUE!</v>
          </cell>
          <cell r="CC93" t="e">
            <v>#VALUE!</v>
          </cell>
          <cell r="CD93" t="e">
            <v>#VALUE!</v>
          </cell>
          <cell r="CE93" t="e">
            <v>#VALUE!</v>
          </cell>
          <cell r="CF93" t="e">
            <v>#VALUE!</v>
          </cell>
          <cell r="CG93" t="e">
            <v>#VALUE!</v>
          </cell>
          <cell r="CH93" t="e">
            <v>#VALUE!</v>
          </cell>
          <cell r="CI93" t="e">
            <v>#VALUE!</v>
          </cell>
          <cell r="CJ93" t="e">
            <v>#VALUE!</v>
          </cell>
          <cell r="CK93" t="e">
            <v>#VALUE!</v>
          </cell>
          <cell r="CL93" t="e">
            <v>#VALUE!</v>
          </cell>
          <cell r="CM93" t="e">
            <v>#VALUE!</v>
          </cell>
          <cell r="CN93" t="e">
            <v>#VALUE!</v>
          </cell>
          <cell r="CO93" t="e">
            <v>#VALUE!</v>
          </cell>
          <cell r="CP93" t="e">
            <v>#VALUE!</v>
          </cell>
          <cell r="CQ93" t="e">
            <v>#VALUE!</v>
          </cell>
          <cell r="CR93" t="e">
            <v>#VALUE!</v>
          </cell>
          <cell r="CS93" t="e">
            <v>#VALUE!</v>
          </cell>
          <cell r="CT93" t="e">
            <v>#VALUE!</v>
          </cell>
          <cell r="CU93" t="e">
            <v>#VALUE!</v>
          </cell>
          <cell r="CV93" t="e">
            <v>#VALUE!</v>
          </cell>
          <cell r="CW93" t="e">
            <v>#VALUE!</v>
          </cell>
        </row>
        <row r="94">
          <cell r="A94" t="str">
            <v>KYRGYZSTAN</v>
          </cell>
          <cell r="B94" t="e">
            <v>#VALUE!</v>
          </cell>
          <cell r="C94" t="e">
            <v>#VALUE!</v>
          </cell>
          <cell r="D94" t="e">
            <v>#VALUE!</v>
          </cell>
          <cell r="E94" t="e">
            <v>#VALUE!</v>
          </cell>
          <cell r="F94" t="e">
            <v>#VALUE!</v>
          </cell>
          <cell r="G94" t="e">
            <v>#VALUE!</v>
          </cell>
          <cell r="H94" t="e">
            <v>#VALUE!</v>
          </cell>
          <cell r="I94" t="e">
            <v>#VALUE!</v>
          </cell>
          <cell r="J94" t="e">
            <v>#VALUE!</v>
          </cell>
          <cell r="K94" t="e">
            <v>#VALUE!</v>
          </cell>
          <cell r="L94" t="e">
            <v>#VALUE!</v>
          </cell>
          <cell r="M94" t="e">
            <v>#VALUE!</v>
          </cell>
          <cell r="N94" t="e">
            <v>#VALUE!</v>
          </cell>
          <cell r="O94" t="e">
            <v>#VALUE!</v>
          </cell>
          <cell r="P94" t="e">
            <v>#VALUE!</v>
          </cell>
          <cell r="Q94">
            <v>3.8000000000000002E-5</v>
          </cell>
          <cell r="R94">
            <v>3.8000000000000002E-5</v>
          </cell>
          <cell r="S94">
            <v>3.8000000000000002E-5</v>
          </cell>
          <cell r="T94">
            <v>3.8000000000000002E-5</v>
          </cell>
          <cell r="U94">
            <v>3.8000000000000002E-5</v>
          </cell>
          <cell r="V94">
            <v>3.8000000000000002E-5</v>
          </cell>
          <cell r="W94">
            <v>3.8000000000000002E-5</v>
          </cell>
          <cell r="X94">
            <v>3.8000000000000002E-5</v>
          </cell>
          <cell r="Y94">
            <v>3.8000000000000002E-5</v>
          </cell>
          <cell r="Z94">
            <v>3.8000000000000002E-5</v>
          </cell>
          <cell r="AA94">
            <v>3.8000000000000002E-5</v>
          </cell>
          <cell r="AB94">
            <v>3.8000000000000002E-5</v>
          </cell>
          <cell r="AC94">
            <v>3.8000000000000002E-5</v>
          </cell>
          <cell r="AD94">
            <v>3.8000000000000002E-5</v>
          </cell>
          <cell r="AE94">
            <v>3.8000000000000002E-5</v>
          </cell>
          <cell r="AF94">
            <v>3.8000000000000002E-5</v>
          </cell>
          <cell r="AG94">
            <v>3.8000000000000002E-5</v>
          </cell>
          <cell r="AH94">
            <v>3.8000000000000002E-5</v>
          </cell>
          <cell r="AI94">
            <v>3.8000000000000002E-5</v>
          </cell>
          <cell r="AJ94">
            <v>3.8000000000000002E-5</v>
          </cell>
          <cell r="AK94">
            <v>3.8000000000000002E-5</v>
          </cell>
          <cell r="AL94">
            <v>3.8000000000000002E-5</v>
          </cell>
          <cell r="AM94">
            <v>3.8000000000000002E-5</v>
          </cell>
          <cell r="AN94">
            <v>3.8000000000000002E-5</v>
          </cell>
          <cell r="AO94">
            <v>3.8000000000000002E-5</v>
          </cell>
          <cell r="AP94">
            <v>1.92E-4</v>
          </cell>
          <cell r="AQ94">
            <v>1.92E-4</v>
          </cell>
          <cell r="AR94">
            <v>1.92E-4</v>
          </cell>
          <cell r="AS94">
            <v>1.92E-4</v>
          </cell>
          <cell r="AT94">
            <v>1.92E-4</v>
          </cell>
          <cell r="AU94">
            <v>2.52E-4</v>
          </cell>
          <cell r="AV94">
            <v>2.52E-4</v>
          </cell>
          <cell r="AW94">
            <v>2.52E-4</v>
          </cell>
          <cell r="AX94">
            <v>2.52E-4</v>
          </cell>
          <cell r="AY94">
            <v>2.52E-4</v>
          </cell>
          <cell r="AZ94">
            <v>2.8699999999999998E-4</v>
          </cell>
          <cell r="BA94">
            <v>2.8699999999999998E-4</v>
          </cell>
          <cell r="BB94">
            <v>2.8699999999999998E-4</v>
          </cell>
          <cell r="BC94">
            <v>2.8699999999999998E-4</v>
          </cell>
          <cell r="BD94">
            <v>2.8699999999999998E-4</v>
          </cell>
          <cell r="BE94">
            <v>3.21E-4</v>
          </cell>
          <cell r="BF94">
            <v>3.21E-4</v>
          </cell>
          <cell r="BG94">
            <v>3.21E-4</v>
          </cell>
          <cell r="BH94">
            <v>3.21E-4</v>
          </cell>
          <cell r="BI94">
            <v>3.21E-4</v>
          </cell>
          <cell r="BJ94">
            <v>3.6000000000000002E-4</v>
          </cell>
          <cell r="BK94">
            <v>3.6000000000000002E-4</v>
          </cell>
          <cell r="BL94">
            <v>3.6000000000000002E-4</v>
          </cell>
          <cell r="BM94">
            <v>3.6000000000000002E-4</v>
          </cell>
          <cell r="BN94">
            <v>3.6000000000000002E-4</v>
          </cell>
          <cell r="BO94">
            <v>3.88E-4</v>
          </cell>
          <cell r="BP94">
            <v>3.88E-4</v>
          </cell>
          <cell r="BQ94">
            <v>3.88E-4</v>
          </cell>
          <cell r="BR94">
            <v>3.88E-4</v>
          </cell>
          <cell r="BS94">
            <v>3.88E-4</v>
          </cell>
          <cell r="BT94">
            <v>4.28E-4</v>
          </cell>
          <cell r="BU94">
            <v>4.28E-4</v>
          </cell>
          <cell r="BV94">
            <v>4.28E-4</v>
          </cell>
          <cell r="BW94">
            <v>4.28E-4</v>
          </cell>
          <cell r="BX94">
            <v>4.28E-4</v>
          </cell>
          <cell r="BY94">
            <v>4.8700000000000002E-4</v>
          </cell>
          <cell r="BZ94">
            <v>4.8700000000000002E-4</v>
          </cell>
          <cell r="CA94">
            <v>4.8700000000000002E-4</v>
          </cell>
          <cell r="CB94">
            <v>4.8700000000000002E-4</v>
          </cell>
          <cell r="CC94">
            <v>4.8700000000000002E-4</v>
          </cell>
          <cell r="CD94">
            <v>4.8700000000000002E-4</v>
          </cell>
          <cell r="CE94">
            <v>4.8700000000000002E-4</v>
          </cell>
          <cell r="CF94">
            <v>4.8700000000000002E-4</v>
          </cell>
          <cell r="CG94">
            <v>4.8700000000000002E-4</v>
          </cell>
          <cell r="CH94">
            <v>4.8700000000000002E-4</v>
          </cell>
          <cell r="CI94">
            <v>4.8700000000000002E-4</v>
          </cell>
          <cell r="CJ94">
            <v>4.8700000000000002E-4</v>
          </cell>
          <cell r="CK94">
            <v>4.8700000000000002E-4</v>
          </cell>
          <cell r="CL94">
            <v>4.8700000000000002E-4</v>
          </cell>
          <cell r="CM94">
            <v>4.8700000000000002E-4</v>
          </cell>
          <cell r="CN94">
            <v>4.8700000000000002E-4</v>
          </cell>
          <cell r="CO94">
            <v>4.8700000000000002E-4</v>
          </cell>
          <cell r="CP94">
            <v>4.8700000000000002E-4</v>
          </cell>
          <cell r="CQ94">
            <v>4.8700000000000002E-4</v>
          </cell>
          <cell r="CR94">
            <v>4.8700000000000002E-4</v>
          </cell>
          <cell r="CS94">
            <v>4.8700000000000002E-4</v>
          </cell>
          <cell r="CT94">
            <v>4.8700000000000002E-4</v>
          </cell>
          <cell r="CU94">
            <v>4.8700000000000002E-4</v>
          </cell>
          <cell r="CV94">
            <v>4.8700000000000002E-4</v>
          </cell>
          <cell r="CW94">
            <v>4.8700000000000002E-4</v>
          </cell>
        </row>
        <row r="95">
          <cell r="A95" t="str">
            <v>LAO PEOPLE'S DEMOCRATIC REPUBLIC</v>
          </cell>
          <cell r="B95" t="e">
            <v>#VALUE!</v>
          </cell>
          <cell r="C95" t="e">
            <v>#VALUE!</v>
          </cell>
          <cell r="D95" t="e">
            <v>#VALUE!</v>
          </cell>
          <cell r="E95" t="e">
            <v>#VALUE!</v>
          </cell>
          <cell r="F95" t="e">
            <v>#VALUE!</v>
          </cell>
          <cell r="G95" t="e">
            <v>#VALUE!</v>
          </cell>
          <cell r="H95" t="e">
            <v>#VALUE!</v>
          </cell>
          <cell r="I95" t="e">
            <v>#VALUE!</v>
          </cell>
          <cell r="J95" t="e">
            <v>#VALUE!</v>
          </cell>
          <cell r="K95" t="e">
            <v>#VALUE!</v>
          </cell>
          <cell r="L95" t="e">
            <v>#VALUE!</v>
          </cell>
          <cell r="M95" t="e">
            <v>#VALUE!</v>
          </cell>
          <cell r="N95" t="e">
            <v>#VALUE!</v>
          </cell>
          <cell r="O95" t="e">
            <v>#VALUE!</v>
          </cell>
          <cell r="P95" t="e">
            <v>#VALUE!</v>
          </cell>
          <cell r="Q95">
            <v>1.2E-5</v>
          </cell>
          <cell r="R95">
            <v>1.2E-5</v>
          </cell>
          <cell r="S95">
            <v>1.2E-5</v>
          </cell>
          <cell r="T95">
            <v>1.2E-5</v>
          </cell>
          <cell r="U95">
            <v>1.2E-5</v>
          </cell>
          <cell r="V95">
            <v>1.2E-5</v>
          </cell>
          <cell r="W95">
            <v>1.2E-5</v>
          </cell>
          <cell r="X95">
            <v>1.2E-5</v>
          </cell>
          <cell r="Y95">
            <v>1.2E-5</v>
          </cell>
          <cell r="Z95">
            <v>1.2E-5</v>
          </cell>
          <cell r="AA95">
            <v>1.2E-5</v>
          </cell>
          <cell r="AB95">
            <v>1.2E-5</v>
          </cell>
          <cell r="AC95">
            <v>1.2E-5</v>
          </cell>
          <cell r="AD95">
            <v>1.2E-5</v>
          </cell>
          <cell r="AE95">
            <v>1.2E-5</v>
          </cell>
          <cell r="AF95">
            <v>1.2E-5</v>
          </cell>
          <cell r="AG95">
            <v>1.2E-5</v>
          </cell>
          <cell r="AH95">
            <v>1.2E-5</v>
          </cell>
          <cell r="AI95">
            <v>1.2E-5</v>
          </cell>
          <cell r="AJ95">
            <v>1.2E-5</v>
          </cell>
          <cell r="AK95">
            <v>1.2E-5</v>
          </cell>
          <cell r="AL95">
            <v>1.2E-5</v>
          </cell>
          <cell r="AM95">
            <v>1.2E-5</v>
          </cell>
          <cell r="AN95">
            <v>1.2E-5</v>
          </cell>
          <cell r="AO95">
            <v>1.2E-5</v>
          </cell>
          <cell r="AP95">
            <v>9.6000000000000002E-5</v>
          </cell>
          <cell r="AQ95">
            <v>9.6000000000000002E-5</v>
          </cell>
          <cell r="AR95">
            <v>9.6000000000000002E-5</v>
          </cell>
          <cell r="AS95">
            <v>9.6000000000000002E-5</v>
          </cell>
          <cell r="AT95">
            <v>9.6000000000000002E-5</v>
          </cell>
          <cell r="AU95">
            <v>1.4200000000000001E-4</v>
          </cell>
          <cell r="AV95">
            <v>1.4200000000000001E-4</v>
          </cell>
          <cell r="AW95">
            <v>1.4200000000000001E-4</v>
          </cell>
          <cell r="AX95">
            <v>1.4200000000000001E-4</v>
          </cell>
          <cell r="AY95">
            <v>1.4200000000000001E-4</v>
          </cell>
          <cell r="AZ95">
            <v>1.9799999999999999E-4</v>
          </cell>
          <cell r="BA95">
            <v>1.9799999999999999E-4</v>
          </cell>
          <cell r="BB95">
            <v>1.9799999999999999E-4</v>
          </cell>
          <cell r="BC95">
            <v>1.9799999999999999E-4</v>
          </cell>
          <cell r="BD95">
            <v>1.9799999999999999E-4</v>
          </cell>
          <cell r="BE95">
            <v>2.3900000000000001E-4</v>
          </cell>
          <cell r="BF95">
            <v>2.3900000000000001E-4</v>
          </cell>
          <cell r="BG95">
            <v>2.3900000000000001E-4</v>
          </cell>
          <cell r="BH95">
            <v>2.3900000000000001E-4</v>
          </cell>
          <cell r="BI95">
            <v>2.3900000000000001E-4</v>
          </cell>
          <cell r="BJ95">
            <v>2.7900000000000001E-4</v>
          </cell>
          <cell r="BK95">
            <v>2.7900000000000001E-4</v>
          </cell>
          <cell r="BL95">
            <v>2.7900000000000001E-4</v>
          </cell>
          <cell r="BM95">
            <v>2.7900000000000001E-4</v>
          </cell>
          <cell r="BN95">
            <v>2.7900000000000001E-4</v>
          </cell>
          <cell r="BO95">
            <v>3.1799999999999998E-4</v>
          </cell>
          <cell r="BP95">
            <v>3.1799999999999998E-4</v>
          </cell>
          <cell r="BQ95">
            <v>3.1799999999999998E-4</v>
          </cell>
          <cell r="BR95">
            <v>3.1799999999999998E-4</v>
          </cell>
          <cell r="BS95">
            <v>3.1799999999999998E-4</v>
          </cell>
          <cell r="BT95">
            <v>3.5599999999999998E-4</v>
          </cell>
          <cell r="BU95">
            <v>3.5599999999999998E-4</v>
          </cell>
          <cell r="BV95">
            <v>3.5599999999999998E-4</v>
          </cell>
          <cell r="BW95">
            <v>3.5599999999999998E-4</v>
          </cell>
          <cell r="BX95">
            <v>3.5599999999999998E-4</v>
          </cell>
          <cell r="BY95">
            <v>3.9399999999999998E-4</v>
          </cell>
          <cell r="BZ95">
            <v>3.9399999999999998E-4</v>
          </cell>
          <cell r="CA95">
            <v>3.9399999999999998E-4</v>
          </cell>
          <cell r="CB95">
            <v>3.9399999999999998E-4</v>
          </cell>
          <cell r="CC95">
            <v>3.9399999999999998E-4</v>
          </cell>
          <cell r="CD95">
            <v>3.9399999999999998E-4</v>
          </cell>
          <cell r="CE95">
            <v>3.9399999999999998E-4</v>
          </cell>
          <cell r="CF95">
            <v>3.9399999999999998E-4</v>
          </cell>
          <cell r="CG95">
            <v>3.9399999999999998E-4</v>
          </cell>
          <cell r="CH95">
            <v>3.9399999999999998E-4</v>
          </cell>
          <cell r="CI95">
            <v>3.9399999999999998E-4</v>
          </cell>
          <cell r="CJ95">
            <v>3.9399999999999998E-4</v>
          </cell>
          <cell r="CK95">
            <v>3.9399999999999998E-4</v>
          </cell>
          <cell r="CL95">
            <v>3.9399999999999998E-4</v>
          </cell>
          <cell r="CM95">
            <v>3.9399999999999998E-4</v>
          </cell>
          <cell r="CN95">
            <v>3.9399999999999998E-4</v>
          </cell>
          <cell r="CO95">
            <v>3.9399999999999998E-4</v>
          </cell>
          <cell r="CP95">
            <v>3.9399999999999998E-4</v>
          </cell>
          <cell r="CQ95">
            <v>3.9399999999999998E-4</v>
          </cell>
          <cell r="CR95">
            <v>3.9399999999999998E-4</v>
          </cell>
          <cell r="CS95">
            <v>3.9399999999999998E-4</v>
          </cell>
          <cell r="CT95">
            <v>3.9399999999999998E-4</v>
          </cell>
          <cell r="CU95">
            <v>3.9399999999999998E-4</v>
          </cell>
          <cell r="CV95">
            <v>3.9399999999999998E-4</v>
          </cell>
          <cell r="CW95">
            <v>3.9399999999999998E-4</v>
          </cell>
        </row>
        <row r="96">
          <cell r="A96" t="str">
            <v>LATVIA</v>
          </cell>
          <cell r="B96" t="e">
            <v>#VALUE!</v>
          </cell>
          <cell r="C96" t="e">
            <v>#VALUE!</v>
          </cell>
          <cell r="D96" t="e">
            <v>#VALUE!</v>
          </cell>
          <cell r="E96" t="e">
            <v>#VALUE!</v>
          </cell>
          <cell r="F96" t="e">
            <v>#VALUE!</v>
          </cell>
          <cell r="G96" t="e">
            <v>#VALUE!</v>
          </cell>
          <cell r="H96" t="e">
            <v>#VALUE!</v>
          </cell>
          <cell r="I96" t="e">
            <v>#VALUE!</v>
          </cell>
          <cell r="J96" t="e">
            <v>#VALUE!</v>
          </cell>
          <cell r="K96" t="e">
            <v>#VALUE!</v>
          </cell>
          <cell r="L96" t="e">
            <v>#VALUE!</v>
          </cell>
          <cell r="M96" t="e">
            <v>#VALUE!</v>
          </cell>
          <cell r="N96" t="e">
            <v>#VALUE!</v>
          </cell>
          <cell r="O96" t="e">
            <v>#VALUE!</v>
          </cell>
          <cell r="P96" t="e">
            <v>#VALUE!</v>
          </cell>
          <cell r="Q96">
            <v>3.1000000000000001E-5</v>
          </cell>
          <cell r="R96">
            <v>3.1000000000000001E-5</v>
          </cell>
          <cell r="S96">
            <v>3.1000000000000001E-5</v>
          </cell>
          <cell r="T96">
            <v>3.1000000000000001E-5</v>
          </cell>
          <cell r="U96">
            <v>3.1000000000000001E-5</v>
          </cell>
          <cell r="V96">
            <v>3.1000000000000001E-5</v>
          </cell>
          <cell r="W96">
            <v>3.1000000000000001E-5</v>
          </cell>
          <cell r="X96">
            <v>3.1000000000000001E-5</v>
          </cell>
          <cell r="Y96">
            <v>3.1000000000000001E-5</v>
          </cell>
          <cell r="Z96">
            <v>3.1000000000000001E-5</v>
          </cell>
          <cell r="AA96">
            <v>3.1000000000000001E-5</v>
          </cell>
          <cell r="AB96">
            <v>3.1000000000000001E-5</v>
          </cell>
          <cell r="AC96">
            <v>3.1000000000000001E-5</v>
          </cell>
          <cell r="AD96">
            <v>3.1000000000000001E-5</v>
          </cell>
          <cell r="AE96">
            <v>3.1000000000000001E-5</v>
          </cell>
          <cell r="AF96">
            <v>3.1000000000000001E-5</v>
          </cell>
          <cell r="AG96">
            <v>3.1000000000000001E-5</v>
          </cell>
          <cell r="AH96">
            <v>3.1000000000000001E-5</v>
          </cell>
          <cell r="AI96">
            <v>3.1000000000000001E-5</v>
          </cell>
          <cell r="AJ96">
            <v>3.1000000000000001E-5</v>
          </cell>
          <cell r="AK96">
            <v>3.1000000000000001E-5</v>
          </cell>
          <cell r="AL96">
            <v>3.1000000000000001E-5</v>
          </cell>
          <cell r="AM96">
            <v>3.1000000000000001E-5</v>
          </cell>
          <cell r="AN96">
            <v>3.1000000000000001E-5</v>
          </cell>
          <cell r="AO96">
            <v>3.1000000000000001E-5</v>
          </cell>
          <cell r="AP96">
            <v>1.05E-4</v>
          </cell>
          <cell r="AQ96">
            <v>1.05E-4</v>
          </cell>
          <cell r="AR96">
            <v>1.05E-4</v>
          </cell>
          <cell r="AS96">
            <v>1.05E-4</v>
          </cell>
          <cell r="AT96">
            <v>1.05E-4</v>
          </cell>
          <cell r="AU96">
            <v>1.3300000000000001E-4</v>
          </cell>
          <cell r="AV96">
            <v>1.3300000000000001E-4</v>
          </cell>
          <cell r="AW96">
            <v>1.3300000000000001E-4</v>
          </cell>
          <cell r="AX96">
            <v>1.3300000000000001E-4</v>
          </cell>
          <cell r="AY96">
            <v>1.3300000000000001E-4</v>
          </cell>
          <cell r="AZ96">
            <v>1.5200000000000001E-4</v>
          </cell>
          <cell r="BA96">
            <v>1.5200000000000001E-4</v>
          </cell>
          <cell r="BB96">
            <v>1.5200000000000001E-4</v>
          </cell>
          <cell r="BC96">
            <v>1.5200000000000001E-4</v>
          </cell>
          <cell r="BD96">
            <v>1.5200000000000001E-4</v>
          </cell>
          <cell r="BE96">
            <v>1.6000000000000001E-4</v>
          </cell>
          <cell r="BF96">
            <v>1.6000000000000001E-4</v>
          </cell>
          <cell r="BG96">
            <v>1.6000000000000001E-4</v>
          </cell>
          <cell r="BH96">
            <v>1.6000000000000001E-4</v>
          </cell>
          <cell r="BI96">
            <v>1.6000000000000001E-4</v>
          </cell>
          <cell r="BJ96">
            <v>1.74E-4</v>
          </cell>
          <cell r="BK96">
            <v>1.74E-4</v>
          </cell>
          <cell r="BL96">
            <v>1.74E-4</v>
          </cell>
          <cell r="BM96">
            <v>1.74E-4</v>
          </cell>
          <cell r="BN96">
            <v>1.74E-4</v>
          </cell>
          <cell r="BO96">
            <v>1.93E-4</v>
          </cell>
          <cell r="BP96">
            <v>1.93E-4</v>
          </cell>
          <cell r="BQ96">
            <v>1.93E-4</v>
          </cell>
          <cell r="BR96">
            <v>1.93E-4</v>
          </cell>
          <cell r="BS96">
            <v>1.93E-4</v>
          </cell>
          <cell r="BT96">
            <v>2.1900000000000001E-4</v>
          </cell>
          <cell r="BU96">
            <v>2.1900000000000001E-4</v>
          </cell>
          <cell r="BV96">
            <v>2.1900000000000001E-4</v>
          </cell>
          <cell r="BW96">
            <v>2.1900000000000001E-4</v>
          </cell>
          <cell r="BX96">
            <v>2.1900000000000001E-4</v>
          </cell>
          <cell r="BY96">
            <v>2.8699999999999998E-4</v>
          </cell>
          <cell r="BZ96">
            <v>2.8699999999999998E-4</v>
          </cell>
          <cell r="CA96">
            <v>2.8699999999999998E-4</v>
          </cell>
          <cell r="CB96">
            <v>2.8699999999999998E-4</v>
          </cell>
          <cell r="CC96">
            <v>2.8699999999999998E-4</v>
          </cell>
          <cell r="CD96">
            <v>2.8699999999999998E-4</v>
          </cell>
          <cell r="CE96">
            <v>2.8699999999999998E-4</v>
          </cell>
          <cell r="CF96">
            <v>2.8699999999999998E-4</v>
          </cell>
          <cell r="CG96">
            <v>2.8699999999999998E-4</v>
          </cell>
          <cell r="CH96">
            <v>2.8699999999999998E-4</v>
          </cell>
          <cell r="CI96">
            <v>2.8699999999999998E-4</v>
          </cell>
          <cell r="CJ96">
            <v>2.8699999999999998E-4</v>
          </cell>
          <cell r="CK96">
            <v>2.8699999999999998E-4</v>
          </cell>
          <cell r="CL96">
            <v>2.8699999999999998E-4</v>
          </cell>
          <cell r="CM96">
            <v>2.8699999999999998E-4</v>
          </cell>
          <cell r="CN96">
            <v>2.8699999999999998E-4</v>
          </cell>
          <cell r="CO96">
            <v>2.8699999999999998E-4</v>
          </cell>
          <cell r="CP96">
            <v>2.8699999999999998E-4</v>
          </cell>
          <cell r="CQ96">
            <v>2.8699999999999998E-4</v>
          </cell>
          <cell r="CR96">
            <v>2.8699999999999998E-4</v>
          </cell>
          <cell r="CS96">
            <v>2.8699999999999998E-4</v>
          </cell>
          <cell r="CT96">
            <v>2.8699999999999998E-4</v>
          </cell>
          <cell r="CU96">
            <v>2.8699999999999998E-4</v>
          </cell>
          <cell r="CV96">
            <v>2.8699999999999998E-4</v>
          </cell>
          <cell r="CW96">
            <v>2.8699999999999998E-4</v>
          </cell>
        </row>
        <row r="97">
          <cell r="A97" t="str">
            <v>LEBANON</v>
          </cell>
          <cell r="B97" t="e">
            <v>#VALUE!</v>
          </cell>
          <cell r="C97" t="e">
            <v>#VALUE!</v>
          </cell>
          <cell r="D97" t="e">
            <v>#VALUE!</v>
          </cell>
          <cell r="E97" t="e">
            <v>#VALUE!</v>
          </cell>
          <cell r="F97" t="e">
            <v>#VALUE!</v>
          </cell>
          <cell r="G97" t="e">
            <v>#VALUE!</v>
          </cell>
          <cell r="H97" t="e">
            <v>#VALUE!</v>
          </cell>
          <cell r="I97" t="e">
            <v>#VALUE!</v>
          </cell>
          <cell r="J97" t="e">
            <v>#VALUE!</v>
          </cell>
          <cell r="K97" t="e">
            <v>#VALUE!</v>
          </cell>
          <cell r="L97" t="e">
            <v>#VALUE!</v>
          </cell>
          <cell r="M97" t="e">
            <v>#VALUE!</v>
          </cell>
          <cell r="N97" t="e">
            <v>#VALUE!</v>
          </cell>
          <cell r="O97" t="e">
            <v>#VALUE!</v>
          </cell>
          <cell r="P97" t="e">
            <v>#VALUE!</v>
          </cell>
          <cell r="Q97">
            <v>1.9999999999999999E-6</v>
          </cell>
          <cell r="R97">
            <v>1.9999999999999999E-6</v>
          </cell>
          <cell r="S97">
            <v>1.9999999999999999E-6</v>
          </cell>
          <cell r="T97">
            <v>1.9999999999999999E-6</v>
          </cell>
          <cell r="U97">
            <v>1.9999999999999999E-6</v>
          </cell>
          <cell r="V97">
            <v>1.9999999999999999E-6</v>
          </cell>
          <cell r="W97">
            <v>1.9999999999999999E-6</v>
          </cell>
          <cell r="X97">
            <v>1.9999999999999999E-6</v>
          </cell>
          <cell r="Y97">
            <v>1.9999999999999999E-6</v>
          </cell>
          <cell r="Z97">
            <v>1.9999999999999999E-6</v>
          </cell>
          <cell r="AA97">
            <v>1.9999999999999999E-6</v>
          </cell>
          <cell r="AB97">
            <v>1.9999999999999999E-6</v>
          </cell>
          <cell r="AC97">
            <v>1.9999999999999999E-6</v>
          </cell>
          <cell r="AD97">
            <v>1.9999999999999999E-6</v>
          </cell>
          <cell r="AE97">
            <v>1.9999999999999999E-6</v>
          </cell>
          <cell r="AF97">
            <v>1.9999999999999999E-6</v>
          </cell>
          <cell r="AG97">
            <v>1.9999999999999999E-6</v>
          </cell>
          <cell r="AH97">
            <v>1.9999999999999999E-6</v>
          </cell>
          <cell r="AI97">
            <v>1.9999999999999999E-6</v>
          </cell>
          <cell r="AJ97">
            <v>1.9999999999999999E-6</v>
          </cell>
          <cell r="AK97">
            <v>1.9999999999999999E-6</v>
          </cell>
          <cell r="AL97">
            <v>1.9999999999999999E-6</v>
          </cell>
          <cell r="AM97">
            <v>1.9999999999999999E-6</v>
          </cell>
          <cell r="AN97">
            <v>1.9999999999999999E-6</v>
          </cell>
          <cell r="AO97">
            <v>1.9999999999999999E-6</v>
          </cell>
          <cell r="AP97">
            <v>1.2999999999999999E-5</v>
          </cell>
          <cell r="AQ97">
            <v>1.2999999999999999E-5</v>
          </cell>
          <cell r="AR97">
            <v>1.2999999999999999E-5</v>
          </cell>
          <cell r="AS97">
            <v>1.2999999999999999E-5</v>
          </cell>
          <cell r="AT97">
            <v>1.2999999999999999E-5</v>
          </cell>
          <cell r="AU97">
            <v>2.8E-5</v>
          </cell>
          <cell r="AV97">
            <v>2.8E-5</v>
          </cell>
          <cell r="AW97">
            <v>2.8E-5</v>
          </cell>
          <cell r="AX97">
            <v>2.8E-5</v>
          </cell>
          <cell r="AY97">
            <v>2.8E-5</v>
          </cell>
          <cell r="AZ97">
            <v>4.0000000000000003E-5</v>
          </cell>
          <cell r="BA97">
            <v>4.0000000000000003E-5</v>
          </cell>
          <cell r="BB97">
            <v>4.0000000000000003E-5</v>
          </cell>
          <cell r="BC97">
            <v>4.0000000000000003E-5</v>
          </cell>
          <cell r="BD97">
            <v>4.0000000000000003E-5</v>
          </cell>
          <cell r="BE97">
            <v>5.5999999999999999E-5</v>
          </cell>
          <cell r="BF97">
            <v>5.5999999999999999E-5</v>
          </cell>
          <cell r="BG97">
            <v>5.5999999999999999E-5</v>
          </cell>
          <cell r="BH97">
            <v>5.5999999999999999E-5</v>
          </cell>
          <cell r="BI97">
            <v>5.5999999999999999E-5</v>
          </cell>
          <cell r="BJ97">
            <v>6.3E-5</v>
          </cell>
          <cell r="BK97">
            <v>6.3E-5</v>
          </cell>
          <cell r="BL97">
            <v>6.3E-5</v>
          </cell>
          <cell r="BM97">
            <v>6.3E-5</v>
          </cell>
          <cell r="BN97">
            <v>6.3E-5</v>
          </cell>
          <cell r="BO97">
            <v>6.8999999999999997E-5</v>
          </cell>
          <cell r="BP97">
            <v>6.8999999999999997E-5</v>
          </cell>
          <cell r="BQ97">
            <v>6.8999999999999997E-5</v>
          </cell>
          <cell r="BR97">
            <v>6.8999999999999997E-5</v>
          </cell>
          <cell r="BS97">
            <v>6.8999999999999997E-5</v>
          </cell>
          <cell r="BT97">
            <v>1.03E-4</v>
          </cell>
          <cell r="BU97">
            <v>1.03E-4</v>
          </cell>
          <cell r="BV97">
            <v>1.03E-4</v>
          </cell>
          <cell r="BW97">
            <v>1.03E-4</v>
          </cell>
          <cell r="BX97">
            <v>1.03E-4</v>
          </cell>
          <cell r="BY97">
            <v>1.37E-4</v>
          </cell>
          <cell r="BZ97">
            <v>1.37E-4</v>
          </cell>
          <cell r="CA97">
            <v>1.37E-4</v>
          </cell>
          <cell r="CB97">
            <v>1.37E-4</v>
          </cell>
          <cell r="CC97">
            <v>1.37E-4</v>
          </cell>
          <cell r="CD97">
            <v>1.37E-4</v>
          </cell>
          <cell r="CE97">
            <v>1.37E-4</v>
          </cell>
          <cell r="CF97">
            <v>1.37E-4</v>
          </cell>
          <cell r="CG97">
            <v>1.37E-4</v>
          </cell>
          <cell r="CH97">
            <v>1.37E-4</v>
          </cell>
          <cell r="CI97">
            <v>1.37E-4</v>
          </cell>
          <cell r="CJ97">
            <v>1.37E-4</v>
          </cell>
          <cell r="CK97">
            <v>1.37E-4</v>
          </cell>
          <cell r="CL97">
            <v>1.37E-4</v>
          </cell>
          <cell r="CM97">
            <v>1.37E-4</v>
          </cell>
          <cell r="CN97">
            <v>1.37E-4</v>
          </cell>
          <cell r="CO97">
            <v>1.37E-4</v>
          </cell>
          <cell r="CP97">
            <v>1.37E-4</v>
          </cell>
          <cell r="CQ97">
            <v>1.37E-4</v>
          </cell>
          <cell r="CR97">
            <v>1.37E-4</v>
          </cell>
          <cell r="CS97">
            <v>1.37E-4</v>
          </cell>
          <cell r="CT97">
            <v>1.37E-4</v>
          </cell>
          <cell r="CU97">
            <v>1.37E-4</v>
          </cell>
          <cell r="CV97">
            <v>1.37E-4</v>
          </cell>
          <cell r="CW97">
            <v>1.37E-4</v>
          </cell>
        </row>
        <row r="98">
          <cell r="A98" t="str">
            <v>LESOTHO</v>
          </cell>
          <cell r="B98" t="e">
            <v>#VALUE!</v>
          </cell>
          <cell r="C98" t="e">
            <v>#VALUE!</v>
          </cell>
          <cell r="D98" t="e">
            <v>#VALUE!</v>
          </cell>
          <cell r="E98" t="e">
            <v>#VALUE!</v>
          </cell>
          <cell r="F98" t="e">
            <v>#VALUE!</v>
          </cell>
          <cell r="G98" t="e">
            <v>#VALUE!</v>
          </cell>
          <cell r="H98" t="e">
            <v>#VALUE!</v>
          </cell>
          <cell r="I98" t="e">
            <v>#VALUE!</v>
          </cell>
          <cell r="J98" t="e">
            <v>#VALUE!</v>
          </cell>
          <cell r="K98" t="e">
            <v>#VALUE!</v>
          </cell>
          <cell r="L98" t="e">
            <v>#VALUE!</v>
          </cell>
          <cell r="M98" t="e">
            <v>#VALUE!</v>
          </cell>
          <cell r="N98" t="e">
            <v>#VALUE!</v>
          </cell>
          <cell r="O98" t="e">
            <v>#VALUE!</v>
          </cell>
          <cell r="P98" t="e">
            <v>#VALUE!</v>
          </cell>
          <cell r="Q98">
            <v>2.4000000000000001E-5</v>
          </cell>
          <cell r="R98">
            <v>2.4000000000000001E-5</v>
          </cell>
          <cell r="S98">
            <v>2.4000000000000001E-5</v>
          </cell>
          <cell r="T98">
            <v>2.4000000000000001E-5</v>
          </cell>
          <cell r="U98">
            <v>2.4000000000000001E-5</v>
          </cell>
          <cell r="V98">
            <v>2.4000000000000001E-5</v>
          </cell>
          <cell r="W98">
            <v>2.4000000000000001E-5</v>
          </cell>
          <cell r="X98">
            <v>2.4000000000000001E-5</v>
          </cell>
          <cell r="Y98">
            <v>2.4000000000000001E-5</v>
          </cell>
          <cell r="Z98">
            <v>2.4000000000000001E-5</v>
          </cell>
          <cell r="AA98">
            <v>2.4000000000000001E-5</v>
          </cell>
          <cell r="AB98">
            <v>2.4000000000000001E-5</v>
          </cell>
          <cell r="AC98">
            <v>2.4000000000000001E-5</v>
          </cell>
          <cell r="AD98">
            <v>2.4000000000000001E-5</v>
          </cell>
          <cell r="AE98">
            <v>2.4000000000000001E-5</v>
          </cell>
          <cell r="AF98">
            <v>2.4000000000000001E-5</v>
          </cell>
          <cell r="AG98">
            <v>2.4000000000000001E-5</v>
          </cell>
          <cell r="AH98">
            <v>2.4000000000000001E-5</v>
          </cell>
          <cell r="AI98">
            <v>2.4000000000000001E-5</v>
          </cell>
          <cell r="AJ98">
            <v>2.4000000000000001E-5</v>
          </cell>
          <cell r="AK98">
            <v>2.4000000000000001E-5</v>
          </cell>
          <cell r="AL98">
            <v>2.4000000000000001E-5</v>
          </cell>
          <cell r="AM98">
            <v>2.4000000000000001E-5</v>
          </cell>
          <cell r="AN98">
            <v>2.4000000000000001E-5</v>
          </cell>
          <cell r="AO98">
            <v>2.4000000000000001E-5</v>
          </cell>
          <cell r="AP98">
            <v>2.0599999999999999E-4</v>
          </cell>
          <cell r="AQ98">
            <v>2.0599999999999999E-4</v>
          </cell>
          <cell r="AR98">
            <v>2.0599999999999999E-4</v>
          </cell>
          <cell r="AS98">
            <v>2.0599999999999999E-4</v>
          </cell>
          <cell r="AT98">
            <v>2.0599999999999999E-4</v>
          </cell>
          <cell r="AU98">
            <v>3.9300000000000001E-4</v>
          </cell>
          <cell r="AV98">
            <v>3.9300000000000001E-4</v>
          </cell>
          <cell r="AW98">
            <v>3.9300000000000001E-4</v>
          </cell>
          <cell r="AX98">
            <v>3.9300000000000001E-4</v>
          </cell>
          <cell r="AY98">
            <v>3.9300000000000001E-4</v>
          </cell>
          <cell r="AZ98">
            <v>4.3800000000000002E-4</v>
          </cell>
          <cell r="BA98">
            <v>4.3800000000000002E-4</v>
          </cell>
          <cell r="BB98">
            <v>4.3800000000000002E-4</v>
          </cell>
          <cell r="BC98">
            <v>4.3800000000000002E-4</v>
          </cell>
          <cell r="BD98">
            <v>4.3800000000000002E-4</v>
          </cell>
          <cell r="BE98">
            <v>6.2600000000000004E-4</v>
          </cell>
          <cell r="BF98">
            <v>6.2600000000000004E-4</v>
          </cell>
          <cell r="BG98">
            <v>6.2600000000000004E-4</v>
          </cell>
          <cell r="BH98">
            <v>6.2600000000000004E-4</v>
          </cell>
          <cell r="BI98">
            <v>6.2600000000000004E-4</v>
          </cell>
          <cell r="BJ98">
            <v>9.8499999999999998E-4</v>
          </cell>
          <cell r="BK98">
            <v>9.8499999999999998E-4</v>
          </cell>
          <cell r="BL98">
            <v>9.8499999999999998E-4</v>
          </cell>
          <cell r="BM98">
            <v>9.8499999999999998E-4</v>
          </cell>
          <cell r="BN98">
            <v>9.8499999999999998E-4</v>
          </cell>
          <cell r="BO98">
            <v>9.2299999999999999E-4</v>
          </cell>
          <cell r="BP98">
            <v>9.2299999999999999E-4</v>
          </cell>
          <cell r="BQ98">
            <v>9.2299999999999999E-4</v>
          </cell>
          <cell r="BR98">
            <v>9.2299999999999999E-4</v>
          </cell>
          <cell r="BS98">
            <v>9.2299999999999999E-4</v>
          </cell>
          <cell r="BT98">
            <v>1.0399999999999999E-3</v>
          </cell>
          <cell r="BU98">
            <v>1.0399999999999999E-3</v>
          </cell>
          <cell r="BV98">
            <v>1.0399999999999999E-3</v>
          </cell>
          <cell r="BW98">
            <v>1.0399999999999999E-3</v>
          </cell>
          <cell r="BX98">
            <v>1.0399999999999999E-3</v>
          </cell>
          <cell r="BY98">
            <v>2.6120000000000002E-3</v>
          </cell>
          <cell r="BZ98">
            <v>2.6120000000000002E-3</v>
          </cell>
          <cell r="CA98">
            <v>2.6120000000000002E-3</v>
          </cell>
          <cell r="CB98">
            <v>2.6120000000000002E-3</v>
          </cell>
          <cell r="CC98">
            <v>2.6120000000000002E-3</v>
          </cell>
          <cell r="CD98">
            <v>2.6120000000000002E-3</v>
          </cell>
          <cell r="CE98">
            <v>2.6120000000000002E-3</v>
          </cell>
          <cell r="CF98">
            <v>2.6120000000000002E-3</v>
          </cell>
          <cell r="CG98">
            <v>2.6120000000000002E-3</v>
          </cell>
          <cell r="CH98">
            <v>2.6120000000000002E-3</v>
          </cell>
          <cell r="CI98">
            <v>2.6120000000000002E-3</v>
          </cell>
          <cell r="CJ98">
            <v>2.6120000000000002E-3</v>
          </cell>
          <cell r="CK98">
            <v>2.6120000000000002E-3</v>
          </cell>
          <cell r="CL98">
            <v>2.6120000000000002E-3</v>
          </cell>
          <cell r="CM98">
            <v>2.6120000000000002E-3</v>
          </cell>
          <cell r="CN98">
            <v>2.6120000000000002E-3</v>
          </cell>
          <cell r="CO98">
            <v>2.6120000000000002E-3</v>
          </cell>
          <cell r="CP98">
            <v>2.6120000000000002E-3</v>
          </cell>
          <cell r="CQ98">
            <v>2.6120000000000002E-3</v>
          </cell>
          <cell r="CR98">
            <v>2.6120000000000002E-3</v>
          </cell>
          <cell r="CS98">
            <v>2.6120000000000002E-3</v>
          </cell>
          <cell r="CT98">
            <v>2.6120000000000002E-3</v>
          </cell>
          <cell r="CU98">
            <v>2.6120000000000002E-3</v>
          </cell>
          <cell r="CV98">
            <v>2.6120000000000002E-3</v>
          </cell>
          <cell r="CW98">
            <v>2.6120000000000002E-3</v>
          </cell>
        </row>
        <row r="99">
          <cell r="A99" t="str">
            <v>LIBERIA</v>
          </cell>
          <cell r="B99" t="e">
            <v>#VALUE!</v>
          </cell>
          <cell r="C99" t="e">
            <v>#VALUE!</v>
          </cell>
          <cell r="D99" t="e">
            <v>#VALUE!</v>
          </cell>
          <cell r="E99" t="e">
            <v>#VALUE!</v>
          </cell>
          <cell r="F99" t="e">
            <v>#VALUE!</v>
          </cell>
          <cell r="G99" t="e">
            <v>#VALUE!</v>
          </cell>
          <cell r="H99" t="e">
            <v>#VALUE!</v>
          </cell>
          <cell r="I99" t="e">
            <v>#VALUE!</v>
          </cell>
          <cell r="J99" t="e">
            <v>#VALUE!</v>
          </cell>
          <cell r="K99" t="e">
            <v>#VALUE!</v>
          </cell>
          <cell r="L99" t="e">
            <v>#VALUE!</v>
          </cell>
          <cell r="M99" t="e">
            <v>#VALUE!</v>
          </cell>
          <cell r="N99" t="e">
            <v>#VALUE!</v>
          </cell>
          <cell r="O99" t="e">
            <v>#VALUE!</v>
          </cell>
          <cell r="P99" t="e">
            <v>#VALUE!</v>
          </cell>
          <cell r="Q99">
            <v>4.1999999999999998E-5</v>
          </cell>
          <cell r="R99">
            <v>4.1999999999999998E-5</v>
          </cell>
          <cell r="S99">
            <v>4.1999999999999998E-5</v>
          </cell>
          <cell r="T99">
            <v>4.1999999999999998E-5</v>
          </cell>
          <cell r="U99">
            <v>4.1999999999999998E-5</v>
          </cell>
          <cell r="V99">
            <v>4.1999999999999998E-5</v>
          </cell>
          <cell r="W99">
            <v>4.1999999999999998E-5</v>
          </cell>
          <cell r="X99">
            <v>4.1999999999999998E-5</v>
          </cell>
          <cell r="Y99">
            <v>4.1999999999999998E-5</v>
          </cell>
          <cell r="Z99">
            <v>4.1999999999999998E-5</v>
          </cell>
          <cell r="AA99">
            <v>4.1999999999999998E-5</v>
          </cell>
          <cell r="AB99">
            <v>4.1999999999999998E-5</v>
          </cell>
          <cell r="AC99">
            <v>4.1999999999999998E-5</v>
          </cell>
          <cell r="AD99">
            <v>4.1999999999999998E-5</v>
          </cell>
          <cell r="AE99">
            <v>4.1999999999999998E-5</v>
          </cell>
          <cell r="AF99">
            <v>4.1999999999999998E-5</v>
          </cell>
          <cell r="AG99">
            <v>4.1999999999999998E-5</v>
          </cell>
          <cell r="AH99">
            <v>4.1999999999999998E-5</v>
          </cell>
          <cell r="AI99">
            <v>4.1999999999999998E-5</v>
          </cell>
          <cell r="AJ99">
            <v>4.1999999999999998E-5</v>
          </cell>
          <cell r="AK99">
            <v>4.1999999999999998E-5</v>
          </cell>
          <cell r="AL99">
            <v>4.1999999999999998E-5</v>
          </cell>
          <cell r="AM99">
            <v>4.1999999999999998E-5</v>
          </cell>
          <cell r="AN99">
            <v>4.1999999999999998E-5</v>
          </cell>
          <cell r="AO99">
            <v>4.1999999999999998E-5</v>
          </cell>
          <cell r="AP99">
            <v>2.22E-4</v>
          </cell>
          <cell r="AQ99">
            <v>2.22E-4</v>
          </cell>
          <cell r="AR99">
            <v>2.22E-4</v>
          </cell>
          <cell r="AS99">
            <v>2.22E-4</v>
          </cell>
          <cell r="AT99">
            <v>2.22E-4</v>
          </cell>
          <cell r="AU99">
            <v>3.2400000000000001E-4</v>
          </cell>
          <cell r="AV99">
            <v>3.2400000000000001E-4</v>
          </cell>
          <cell r="AW99">
            <v>3.2400000000000001E-4</v>
          </cell>
          <cell r="AX99">
            <v>3.2400000000000001E-4</v>
          </cell>
          <cell r="AY99">
            <v>3.2400000000000001E-4</v>
          </cell>
          <cell r="AZ99">
            <v>5.0299999999999997E-4</v>
          </cell>
          <cell r="BA99">
            <v>5.0299999999999997E-4</v>
          </cell>
          <cell r="BB99">
            <v>5.0299999999999997E-4</v>
          </cell>
          <cell r="BC99">
            <v>5.0299999999999997E-4</v>
          </cell>
          <cell r="BD99">
            <v>5.0299999999999997E-4</v>
          </cell>
          <cell r="BE99">
            <v>6.6799999999999997E-4</v>
          </cell>
          <cell r="BF99">
            <v>6.6799999999999997E-4</v>
          </cell>
          <cell r="BG99">
            <v>6.6799999999999997E-4</v>
          </cell>
          <cell r="BH99">
            <v>6.6799999999999997E-4</v>
          </cell>
          <cell r="BI99">
            <v>6.6799999999999997E-4</v>
          </cell>
          <cell r="BJ99">
            <v>8.8199999999999997E-4</v>
          </cell>
          <cell r="BK99">
            <v>8.8199999999999997E-4</v>
          </cell>
          <cell r="BL99">
            <v>8.8199999999999997E-4</v>
          </cell>
          <cell r="BM99">
            <v>8.8199999999999997E-4</v>
          </cell>
          <cell r="BN99">
            <v>8.8199999999999997E-4</v>
          </cell>
          <cell r="BO99">
            <v>1.1620000000000001E-3</v>
          </cell>
          <cell r="BP99">
            <v>1.1620000000000001E-3</v>
          </cell>
          <cell r="BQ99">
            <v>1.1620000000000001E-3</v>
          </cell>
          <cell r="BR99">
            <v>1.1620000000000001E-3</v>
          </cell>
          <cell r="BS99">
            <v>1.1620000000000001E-3</v>
          </cell>
          <cell r="BT99">
            <v>1.4289999999999999E-3</v>
          </cell>
          <cell r="BU99">
            <v>1.4289999999999999E-3</v>
          </cell>
          <cell r="BV99">
            <v>1.4289999999999999E-3</v>
          </cell>
          <cell r="BW99">
            <v>1.4289999999999999E-3</v>
          </cell>
          <cell r="BX99">
            <v>1.4289999999999999E-3</v>
          </cell>
          <cell r="BY99">
            <v>1.8259999999999999E-3</v>
          </cell>
          <cell r="BZ99">
            <v>1.8259999999999999E-3</v>
          </cell>
          <cell r="CA99">
            <v>1.8259999999999999E-3</v>
          </cell>
          <cell r="CB99">
            <v>1.8259999999999999E-3</v>
          </cell>
          <cell r="CC99">
            <v>1.8259999999999999E-3</v>
          </cell>
          <cell r="CD99">
            <v>1.8259999999999999E-3</v>
          </cell>
          <cell r="CE99">
            <v>1.8259999999999999E-3</v>
          </cell>
          <cell r="CF99">
            <v>1.8259999999999999E-3</v>
          </cell>
          <cell r="CG99">
            <v>1.8259999999999999E-3</v>
          </cell>
          <cell r="CH99">
            <v>1.8259999999999999E-3</v>
          </cell>
          <cell r="CI99">
            <v>1.8259999999999999E-3</v>
          </cell>
          <cell r="CJ99">
            <v>1.8259999999999999E-3</v>
          </cell>
          <cell r="CK99">
            <v>1.8259999999999999E-3</v>
          </cell>
          <cell r="CL99">
            <v>1.8259999999999999E-3</v>
          </cell>
          <cell r="CM99">
            <v>1.8259999999999999E-3</v>
          </cell>
          <cell r="CN99">
            <v>1.8259999999999999E-3</v>
          </cell>
          <cell r="CO99">
            <v>1.8259999999999999E-3</v>
          </cell>
          <cell r="CP99">
            <v>1.8259999999999999E-3</v>
          </cell>
          <cell r="CQ99">
            <v>1.8259999999999999E-3</v>
          </cell>
          <cell r="CR99">
            <v>1.8259999999999999E-3</v>
          </cell>
          <cell r="CS99">
            <v>1.8259999999999999E-3</v>
          </cell>
          <cell r="CT99">
            <v>1.8259999999999999E-3</v>
          </cell>
          <cell r="CU99">
            <v>1.8259999999999999E-3</v>
          </cell>
          <cell r="CV99">
            <v>1.8259999999999999E-3</v>
          </cell>
          <cell r="CW99">
            <v>1.8259999999999999E-3</v>
          </cell>
        </row>
        <row r="100">
          <cell r="A100" t="str">
            <v>LIBYAN ARAB JAMAHIRIYA</v>
          </cell>
          <cell r="B100" t="e">
            <v>#VALUE!</v>
          </cell>
          <cell r="C100" t="e">
            <v>#VALUE!</v>
          </cell>
          <cell r="D100" t="e">
            <v>#VALUE!</v>
          </cell>
          <cell r="E100" t="e">
            <v>#VALUE!</v>
          </cell>
          <cell r="F100" t="e">
            <v>#VALUE!</v>
          </cell>
          <cell r="G100" t="e">
            <v>#VALUE!</v>
          </cell>
          <cell r="H100" t="e">
            <v>#VALUE!</v>
          </cell>
          <cell r="I100" t="e">
            <v>#VALUE!</v>
          </cell>
          <cell r="J100" t="e">
            <v>#VALUE!</v>
          </cell>
          <cell r="K100" t="e">
            <v>#VALUE!</v>
          </cell>
          <cell r="L100" t="e">
            <v>#VALUE!</v>
          </cell>
          <cell r="M100" t="e">
            <v>#VALUE!</v>
          </cell>
          <cell r="N100" t="e">
            <v>#VALUE!</v>
          </cell>
          <cell r="O100" t="e">
            <v>#VALUE!</v>
          </cell>
          <cell r="P100" t="e">
            <v>#VALUE!</v>
          </cell>
          <cell r="Q100">
            <v>9.9999999999999995E-7</v>
          </cell>
          <cell r="R100">
            <v>9.9999999999999995E-7</v>
          </cell>
          <cell r="S100">
            <v>9.9999999999999995E-7</v>
          </cell>
          <cell r="T100">
            <v>9.9999999999999995E-7</v>
          </cell>
          <cell r="U100">
            <v>9.9999999999999995E-7</v>
          </cell>
          <cell r="V100">
            <v>9.9999999999999995E-7</v>
          </cell>
          <cell r="W100">
            <v>9.9999999999999995E-7</v>
          </cell>
          <cell r="X100">
            <v>9.9999999999999995E-7</v>
          </cell>
          <cell r="Y100">
            <v>9.9999999999999995E-7</v>
          </cell>
          <cell r="Z100">
            <v>9.9999999999999995E-7</v>
          </cell>
          <cell r="AA100">
            <v>9.9999999999999995E-7</v>
          </cell>
          <cell r="AB100">
            <v>9.9999999999999995E-7</v>
          </cell>
          <cell r="AC100">
            <v>9.9999999999999995E-7</v>
          </cell>
          <cell r="AD100">
            <v>9.9999999999999995E-7</v>
          </cell>
          <cell r="AE100">
            <v>9.9999999999999995E-7</v>
          </cell>
          <cell r="AF100">
            <v>9.9999999999999995E-7</v>
          </cell>
          <cell r="AG100">
            <v>9.9999999999999995E-7</v>
          </cell>
          <cell r="AH100">
            <v>9.9999999999999995E-7</v>
          </cell>
          <cell r="AI100">
            <v>9.9999999999999995E-7</v>
          </cell>
          <cell r="AJ100">
            <v>9.9999999999999995E-7</v>
          </cell>
          <cell r="AK100">
            <v>9.9999999999999995E-7</v>
          </cell>
          <cell r="AL100">
            <v>9.9999999999999995E-7</v>
          </cell>
          <cell r="AM100">
            <v>9.9999999999999995E-7</v>
          </cell>
          <cell r="AN100">
            <v>9.9999999999999995E-7</v>
          </cell>
          <cell r="AO100">
            <v>9.9999999999999995E-7</v>
          </cell>
          <cell r="AP100">
            <v>2.8E-5</v>
          </cell>
          <cell r="AQ100">
            <v>2.8E-5</v>
          </cell>
          <cell r="AR100">
            <v>2.8E-5</v>
          </cell>
          <cell r="AS100">
            <v>2.8E-5</v>
          </cell>
          <cell r="AT100">
            <v>2.8E-5</v>
          </cell>
          <cell r="AU100">
            <v>6.0000000000000002E-5</v>
          </cell>
          <cell r="AV100">
            <v>6.0000000000000002E-5</v>
          </cell>
          <cell r="AW100">
            <v>6.0000000000000002E-5</v>
          </cell>
          <cell r="AX100">
            <v>6.0000000000000002E-5</v>
          </cell>
          <cell r="AY100">
            <v>6.0000000000000002E-5</v>
          </cell>
          <cell r="AZ100">
            <v>9.7E-5</v>
          </cell>
          <cell r="BA100">
            <v>9.7E-5</v>
          </cell>
          <cell r="BB100">
            <v>9.7E-5</v>
          </cell>
          <cell r="BC100">
            <v>9.7E-5</v>
          </cell>
          <cell r="BD100">
            <v>9.7E-5</v>
          </cell>
          <cell r="BE100">
            <v>1.15E-4</v>
          </cell>
          <cell r="BF100">
            <v>1.15E-4</v>
          </cell>
          <cell r="BG100">
            <v>1.15E-4</v>
          </cell>
          <cell r="BH100">
            <v>1.15E-4</v>
          </cell>
          <cell r="BI100">
            <v>1.15E-4</v>
          </cell>
          <cell r="BJ100">
            <v>1.37E-4</v>
          </cell>
          <cell r="BK100">
            <v>1.37E-4</v>
          </cell>
          <cell r="BL100">
            <v>1.37E-4</v>
          </cell>
          <cell r="BM100">
            <v>1.37E-4</v>
          </cell>
          <cell r="BN100">
            <v>1.37E-4</v>
          </cell>
          <cell r="BO100">
            <v>1.94E-4</v>
          </cell>
          <cell r="BP100">
            <v>1.94E-4</v>
          </cell>
          <cell r="BQ100">
            <v>1.94E-4</v>
          </cell>
          <cell r="BR100">
            <v>1.94E-4</v>
          </cell>
          <cell r="BS100">
            <v>1.94E-4</v>
          </cell>
          <cell r="BT100">
            <v>2.7900000000000001E-4</v>
          </cell>
          <cell r="BU100">
            <v>2.7900000000000001E-4</v>
          </cell>
          <cell r="BV100">
            <v>2.7900000000000001E-4</v>
          </cell>
          <cell r="BW100">
            <v>2.7900000000000001E-4</v>
          </cell>
          <cell r="BX100">
            <v>2.7900000000000001E-4</v>
          </cell>
          <cell r="BY100">
            <v>4.1199999999999999E-4</v>
          </cell>
          <cell r="BZ100">
            <v>4.1199999999999999E-4</v>
          </cell>
          <cell r="CA100">
            <v>4.1199999999999999E-4</v>
          </cell>
          <cell r="CB100">
            <v>4.1199999999999999E-4</v>
          </cell>
          <cell r="CC100">
            <v>4.1199999999999999E-4</v>
          </cell>
          <cell r="CD100">
            <v>4.1199999999999999E-4</v>
          </cell>
          <cell r="CE100">
            <v>4.1199999999999999E-4</v>
          </cell>
          <cell r="CF100">
            <v>4.1199999999999999E-4</v>
          </cell>
          <cell r="CG100">
            <v>4.1199999999999999E-4</v>
          </cell>
          <cell r="CH100">
            <v>4.1199999999999999E-4</v>
          </cell>
          <cell r="CI100">
            <v>4.1199999999999999E-4</v>
          </cell>
          <cell r="CJ100">
            <v>4.1199999999999999E-4</v>
          </cell>
          <cell r="CK100">
            <v>4.1199999999999999E-4</v>
          </cell>
          <cell r="CL100">
            <v>4.1199999999999999E-4</v>
          </cell>
          <cell r="CM100">
            <v>4.1199999999999999E-4</v>
          </cell>
          <cell r="CN100">
            <v>4.1199999999999999E-4</v>
          </cell>
          <cell r="CO100">
            <v>4.1199999999999999E-4</v>
          </cell>
          <cell r="CP100">
            <v>4.1199999999999999E-4</v>
          </cell>
          <cell r="CQ100">
            <v>4.1199999999999999E-4</v>
          </cell>
          <cell r="CR100">
            <v>4.1199999999999999E-4</v>
          </cell>
          <cell r="CS100">
            <v>4.1199999999999999E-4</v>
          </cell>
          <cell r="CT100">
            <v>4.1199999999999999E-4</v>
          </cell>
          <cell r="CU100">
            <v>4.1199999999999999E-4</v>
          </cell>
          <cell r="CV100">
            <v>4.1199999999999999E-4</v>
          </cell>
          <cell r="CW100">
            <v>4.1199999999999999E-4</v>
          </cell>
        </row>
        <row r="101">
          <cell r="A101" t="str">
            <v>LITHUANIA</v>
          </cell>
          <cell r="B101" t="e">
            <v>#VALUE!</v>
          </cell>
          <cell r="C101" t="e">
            <v>#VALUE!</v>
          </cell>
          <cell r="D101" t="e">
            <v>#VALUE!</v>
          </cell>
          <cell r="E101" t="e">
            <v>#VALUE!</v>
          </cell>
          <cell r="F101" t="e">
            <v>#VALUE!</v>
          </cell>
          <cell r="G101" t="e">
            <v>#VALUE!</v>
          </cell>
          <cell r="H101" t="e">
            <v>#VALUE!</v>
          </cell>
          <cell r="I101" t="e">
            <v>#VALUE!</v>
          </cell>
          <cell r="J101" t="e">
            <v>#VALUE!</v>
          </cell>
          <cell r="K101" t="e">
            <v>#VALUE!</v>
          </cell>
          <cell r="L101" t="e">
            <v>#VALUE!</v>
          </cell>
          <cell r="M101" t="e">
            <v>#VALUE!</v>
          </cell>
          <cell r="N101" t="e">
            <v>#VALUE!</v>
          </cell>
          <cell r="O101" t="e">
            <v>#VALUE!</v>
          </cell>
          <cell r="P101" t="e">
            <v>#VALUE!</v>
          </cell>
          <cell r="Q101">
            <v>3.6000000000000001E-5</v>
          </cell>
          <cell r="R101">
            <v>3.6000000000000001E-5</v>
          </cell>
          <cell r="S101">
            <v>3.6000000000000001E-5</v>
          </cell>
          <cell r="T101">
            <v>3.6000000000000001E-5</v>
          </cell>
          <cell r="U101">
            <v>3.6000000000000001E-5</v>
          </cell>
          <cell r="V101">
            <v>3.6000000000000001E-5</v>
          </cell>
          <cell r="W101">
            <v>3.6000000000000001E-5</v>
          </cell>
          <cell r="X101">
            <v>3.6000000000000001E-5</v>
          </cell>
          <cell r="Y101">
            <v>3.6000000000000001E-5</v>
          </cell>
          <cell r="Z101">
            <v>3.6000000000000001E-5</v>
          </cell>
          <cell r="AA101">
            <v>3.6000000000000001E-5</v>
          </cell>
          <cell r="AB101">
            <v>3.6000000000000001E-5</v>
          </cell>
          <cell r="AC101">
            <v>3.6000000000000001E-5</v>
          </cell>
          <cell r="AD101">
            <v>3.6000000000000001E-5</v>
          </cell>
          <cell r="AE101">
            <v>3.6000000000000001E-5</v>
          </cell>
          <cell r="AF101">
            <v>3.6000000000000001E-5</v>
          </cell>
          <cell r="AG101">
            <v>3.6000000000000001E-5</v>
          </cell>
          <cell r="AH101">
            <v>3.6000000000000001E-5</v>
          </cell>
          <cell r="AI101">
            <v>3.6000000000000001E-5</v>
          </cell>
          <cell r="AJ101">
            <v>3.6000000000000001E-5</v>
          </cell>
          <cell r="AK101">
            <v>3.6000000000000001E-5</v>
          </cell>
          <cell r="AL101">
            <v>3.6000000000000001E-5</v>
          </cell>
          <cell r="AM101">
            <v>3.6000000000000001E-5</v>
          </cell>
          <cell r="AN101">
            <v>3.6000000000000001E-5</v>
          </cell>
          <cell r="AO101">
            <v>3.6000000000000001E-5</v>
          </cell>
          <cell r="AP101">
            <v>1.35E-4</v>
          </cell>
          <cell r="AQ101">
            <v>1.35E-4</v>
          </cell>
          <cell r="AR101">
            <v>1.35E-4</v>
          </cell>
          <cell r="AS101">
            <v>1.35E-4</v>
          </cell>
          <cell r="AT101">
            <v>1.35E-4</v>
          </cell>
          <cell r="AU101">
            <v>1.76E-4</v>
          </cell>
          <cell r="AV101">
            <v>1.76E-4</v>
          </cell>
          <cell r="AW101">
            <v>1.76E-4</v>
          </cell>
          <cell r="AX101">
            <v>1.76E-4</v>
          </cell>
          <cell r="AY101">
            <v>1.76E-4</v>
          </cell>
          <cell r="AZ101">
            <v>1.95E-4</v>
          </cell>
          <cell r="BA101">
            <v>1.95E-4</v>
          </cell>
          <cell r="BB101">
            <v>1.95E-4</v>
          </cell>
          <cell r="BC101">
            <v>1.95E-4</v>
          </cell>
          <cell r="BD101">
            <v>1.95E-4</v>
          </cell>
          <cell r="BE101">
            <v>2.02E-4</v>
          </cell>
          <cell r="BF101">
            <v>2.02E-4</v>
          </cell>
          <cell r="BG101">
            <v>2.02E-4</v>
          </cell>
          <cell r="BH101">
            <v>2.02E-4</v>
          </cell>
          <cell r="BI101">
            <v>2.02E-4</v>
          </cell>
          <cell r="BJ101">
            <v>1.9699999999999999E-4</v>
          </cell>
          <cell r="BK101">
            <v>1.9699999999999999E-4</v>
          </cell>
          <cell r="BL101">
            <v>1.9699999999999999E-4</v>
          </cell>
          <cell r="BM101">
            <v>1.9699999999999999E-4</v>
          </cell>
          <cell r="BN101">
            <v>1.9699999999999999E-4</v>
          </cell>
          <cell r="BO101">
            <v>2.0900000000000001E-4</v>
          </cell>
          <cell r="BP101">
            <v>2.0900000000000001E-4</v>
          </cell>
          <cell r="BQ101">
            <v>2.0900000000000001E-4</v>
          </cell>
          <cell r="BR101">
            <v>2.0900000000000001E-4</v>
          </cell>
          <cell r="BS101">
            <v>2.0900000000000001E-4</v>
          </cell>
          <cell r="BT101">
            <v>2.2499999999999999E-4</v>
          </cell>
          <cell r="BU101">
            <v>2.2499999999999999E-4</v>
          </cell>
          <cell r="BV101">
            <v>2.2499999999999999E-4</v>
          </cell>
          <cell r="BW101">
            <v>2.2499999999999999E-4</v>
          </cell>
          <cell r="BX101">
            <v>2.2499999999999999E-4</v>
          </cell>
          <cell r="BY101">
            <v>3.0800000000000001E-4</v>
          </cell>
          <cell r="BZ101">
            <v>3.0800000000000001E-4</v>
          </cell>
          <cell r="CA101">
            <v>3.0800000000000001E-4</v>
          </cell>
          <cell r="CB101">
            <v>3.0800000000000001E-4</v>
          </cell>
          <cell r="CC101">
            <v>3.0800000000000001E-4</v>
          </cell>
          <cell r="CD101">
            <v>3.0800000000000001E-4</v>
          </cell>
          <cell r="CE101">
            <v>3.0800000000000001E-4</v>
          </cell>
          <cell r="CF101">
            <v>3.0800000000000001E-4</v>
          </cell>
          <cell r="CG101">
            <v>3.0800000000000001E-4</v>
          </cell>
          <cell r="CH101">
            <v>3.0800000000000001E-4</v>
          </cell>
          <cell r="CI101">
            <v>3.0800000000000001E-4</v>
          </cell>
          <cell r="CJ101">
            <v>3.0800000000000001E-4</v>
          </cell>
          <cell r="CK101">
            <v>3.0800000000000001E-4</v>
          </cell>
          <cell r="CL101">
            <v>3.0800000000000001E-4</v>
          </cell>
          <cell r="CM101">
            <v>3.0800000000000001E-4</v>
          </cell>
          <cell r="CN101">
            <v>3.0800000000000001E-4</v>
          </cell>
          <cell r="CO101">
            <v>3.0800000000000001E-4</v>
          </cell>
          <cell r="CP101">
            <v>3.0800000000000001E-4</v>
          </cell>
          <cell r="CQ101">
            <v>3.0800000000000001E-4</v>
          </cell>
          <cell r="CR101">
            <v>3.0800000000000001E-4</v>
          </cell>
          <cell r="CS101">
            <v>3.0800000000000001E-4</v>
          </cell>
          <cell r="CT101">
            <v>3.0800000000000001E-4</v>
          </cell>
          <cell r="CU101">
            <v>3.0800000000000001E-4</v>
          </cell>
          <cell r="CV101">
            <v>3.0800000000000001E-4</v>
          </cell>
          <cell r="CW101">
            <v>3.0800000000000001E-4</v>
          </cell>
        </row>
        <row r="102">
          <cell r="A102" t="str">
            <v>LUXEMBOURG</v>
          </cell>
          <cell r="B102" t="e">
            <v>#VALUE!</v>
          </cell>
          <cell r="C102" t="e">
            <v>#VALUE!</v>
          </cell>
          <cell r="D102" t="e">
            <v>#VALUE!</v>
          </cell>
          <cell r="E102" t="e">
            <v>#VALUE!</v>
          </cell>
          <cell r="F102" t="e">
            <v>#VALUE!</v>
          </cell>
          <cell r="G102" t="e">
            <v>#VALUE!</v>
          </cell>
          <cell r="H102" t="e">
            <v>#VALUE!</v>
          </cell>
          <cell r="I102" t="e">
            <v>#VALUE!</v>
          </cell>
          <cell r="J102" t="e">
            <v>#VALUE!</v>
          </cell>
          <cell r="K102" t="e">
            <v>#VALUE!</v>
          </cell>
          <cell r="L102" t="e">
            <v>#VALUE!</v>
          </cell>
          <cell r="M102" t="e">
            <v>#VALUE!</v>
          </cell>
          <cell r="N102" t="e">
            <v>#VALUE!</v>
          </cell>
          <cell r="O102" t="e">
            <v>#VALUE!</v>
          </cell>
          <cell r="P102" t="e">
            <v>#VALUE!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 t="e">
            <v>#VALUE!</v>
          </cell>
          <cell r="AQ102" t="e">
            <v>#VALUE!</v>
          </cell>
          <cell r="AR102" t="e">
            <v>#VALUE!</v>
          </cell>
          <cell r="AS102" t="e">
            <v>#VALUE!</v>
          </cell>
          <cell r="AT102" t="e">
            <v>#VALUE!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5.5000000000000002E-5</v>
          </cell>
          <cell r="BA102">
            <v>5.5000000000000002E-5</v>
          </cell>
          <cell r="BB102">
            <v>5.5000000000000002E-5</v>
          </cell>
          <cell r="BC102">
            <v>5.5000000000000002E-5</v>
          </cell>
          <cell r="BD102">
            <v>5.5000000000000002E-5</v>
          </cell>
          <cell r="BE102">
            <v>6.3999999999999997E-5</v>
          </cell>
          <cell r="BF102">
            <v>6.3999999999999997E-5</v>
          </cell>
          <cell r="BG102">
            <v>6.3999999999999997E-5</v>
          </cell>
          <cell r="BH102">
            <v>6.3999999999999997E-5</v>
          </cell>
          <cell r="BI102">
            <v>6.3999999999999997E-5</v>
          </cell>
          <cell r="BJ102">
            <v>1.5200000000000001E-4</v>
          </cell>
          <cell r="BK102">
            <v>1.5200000000000001E-4</v>
          </cell>
          <cell r="BL102">
            <v>1.5200000000000001E-4</v>
          </cell>
          <cell r="BM102">
            <v>1.5200000000000001E-4</v>
          </cell>
          <cell r="BN102">
            <v>1.5200000000000001E-4</v>
          </cell>
          <cell r="BO102">
            <v>9.5000000000000005E-5</v>
          </cell>
          <cell r="BP102">
            <v>9.5000000000000005E-5</v>
          </cell>
          <cell r="BQ102">
            <v>9.5000000000000005E-5</v>
          </cell>
          <cell r="BR102">
            <v>9.5000000000000005E-5</v>
          </cell>
          <cell r="BS102">
            <v>9.5000000000000005E-5</v>
          </cell>
          <cell r="BT102">
            <v>2.1499999999999999E-4</v>
          </cell>
          <cell r="BU102">
            <v>2.1499999999999999E-4</v>
          </cell>
          <cell r="BV102">
            <v>2.1499999999999999E-4</v>
          </cell>
          <cell r="BW102">
            <v>2.1499999999999999E-4</v>
          </cell>
          <cell r="BX102">
            <v>2.1499999999999999E-4</v>
          </cell>
          <cell r="BY102">
            <v>2.7599999999999999E-4</v>
          </cell>
          <cell r="BZ102">
            <v>2.7599999999999999E-4</v>
          </cell>
          <cell r="CA102">
            <v>2.7599999999999999E-4</v>
          </cell>
          <cell r="CB102">
            <v>2.7599999999999999E-4</v>
          </cell>
          <cell r="CC102">
            <v>2.7599999999999999E-4</v>
          </cell>
          <cell r="CD102">
            <v>2.7599999999999999E-4</v>
          </cell>
          <cell r="CE102">
            <v>2.7599999999999999E-4</v>
          </cell>
          <cell r="CF102">
            <v>2.7599999999999999E-4</v>
          </cell>
          <cell r="CG102">
            <v>2.7599999999999999E-4</v>
          </cell>
          <cell r="CH102">
            <v>2.7599999999999999E-4</v>
          </cell>
          <cell r="CI102">
            <v>2.7599999999999999E-4</v>
          </cell>
          <cell r="CJ102">
            <v>2.7599999999999999E-4</v>
          </cell>
          <cell r="CK102">
            <v>2.7599999999999999E-4</v>
          </cell>
          <cell r="CL102">
            <v>2.7599999999999999E-4</v>
          </cell>
          <cell r="CM102">
            <v>2.7599999999999999E-4</v>
          </cell>
          <cell r="CN102">
            <v>2.7599999999999999E-4</v>
          </cell>
          <cell r="CO102">
            <v>2.7599999999999999E-4</v>
          </cell>
          <cell r="CP102">
            <v>2.7599999999999999E-4</v>
          </cell>
          <cell r="CQ102">
            <v>2.7599999999999999E-4</v>
          </cell>
          <cell r="CR102">
            <v>2.7599999999999999E-4</v>
          </cell>
          <cell r="CS102">
            <v>2.7599999999999999E-4</v>
          </cell>
          <cell r="CT102">
            <v>2.7599999999999999E-4</v>
          </cell>
          <cell r="CU102">
            <v>2.7599999999999999E-4</v>
          </cell>
          <cell r="CV102">
            <v>2.7599999999999999E-4</v>
          </cell>
          <cell r="CW102">
            <v>2.7599999999999999E-4</v>
          </cell>
        </row>
        <row r="103">
          <cell r="A103" t="str">
            <v>MACEDONIA, THE FORMER YUGOSLAV REPUBLIC OF</v>
          </cell>
          <cell r="B103" t="e">
            <v>#VALUE!</v>
          </cell>
          <cell r="C103" t="e">
            <v>#VALUE!</v>
          </cell>
          <cell r="D103" t="e">
            <v>#VALUE!</v>
          </cell>
          <cell r="E103" t="e">
            <v>#VALUE!</v>
          </cell>
          <cell r="F103" t="e">
            <v>#VALUE!</v>
          </cell>
          <cell r="G103" t="e">
            <v>#VALUE!</v>
          </cell>
          <cell r="H103" t="e">
            <v>#VALUE!</v>
          </cell>
          <cell r="I103" t="e">
            <v>#VALUE!</v>
          </cell>
          <cell r="J103" t="e">
            <v>#VALUE!</v>
          </cell>
          <cell r="K103" t="e">
            <v>#VALUE!</v>
          </cell>
          <cell r="L103" t="e">
            <v>#VALUE!</v>
          </cell>
          <cell r="M103" t="e">
            <v>#VALUE!</v>
          </cell>
          <cell r="N103" t="e">
            <v>#VALUE!</v>
          </cell>
          <cell r="O103" t="e">
            <v>#VALUE!</v>
          </cell>
          <cell r="P103" t="e">
            <v>#VALUE!</v>
          </cell>
          <cell r="Q103">
            <v>1.0000000000000001E-5</v>
          </cell>
          <cell r="R103">
            <v>1.0000000000000001E-5</v>
          </cell>
          <cell r="S103">
            <v>1.0000000000000001E-5</v>
          </cell>
          <cell r="T103">
            <v>1.0000000000000001E-5</v>
          </cell>
          <cell r="U103">
            <v>1.0000000000000001E-5</v>
          </cell>
          <cell r="V103">
            <v>1.0000000000000001E-5</v>
          </cell>
          <cell r="W103">
            <v>1.0000000000000001E-5</v>
          </cell>
          <cell r="X103">
            <v>1.0000000000000001E-5</v>
          </cell>
          <cell r="Y103">
            <v>1.0000000000000001E-5</v>
          </cell>
          <cell r="Z103">
            <v>1.0000000000000001E-5</v>
          </cell>
          <cell r="AA103">
            <v>1.0000000000000001E-5</v>
          </cell>
          <cell r="AB103">
            <v>1.0000000000000001E-5</v>
          </cell>
          <cell r="AC103">
            <v>1.0000000000000001E-5</v>
          </cell>
          <cell r="AD103">
            <v>1.0000000000000001E-5</v>
          </cell>
          <cell r="AE103">
            <v>1.0000000000000001E-5</v>
          </cell>
          <cell r="AF103">
            <v>1.0000000000000001E-5</v>
          </cell>
          <cell r="AG103">
            <v>1.0000000000000001E-5</v>
          </cell>
          <cell r="AH103">
            <v>1.0000000000000001E-5</v>
          </cell>
          <cell r="AI103">
            <v>1.0000000000000001E-5</v>
          </cell>
          <cell r="AJ103">
            <v>1.0000000000000001E-5</v>
          </cell>
          <cell r="AK103">
            <v>1.0000000000000001E-5</v>
          </cell>
          <cell r="AL103">
            <v>1.0000000000000001E-5</v>
          </cell>
          <cell r="AM103">
            <v>1.0000000000000001E-5</v>
          </cell>
          <cell r="AN103">
            <v>1.0000000000000001E-5</v>
          </cell>
          <cell r="AO103">
            <v>1.0000000000000001E-5</v>
          </cell>
          <cell r="AP103">
            <v>6.8999999999999997E-5</v>
          </cell>
          <cell r="AQ103">
            <v>6.8999999999999997E-5</v>
          </cell>
          <cell r="AR103">
            <v>6.8999999999999997E-5</v>
          </cell>
          <cell r="AS103">
            <v>6.8999999999999997E-5</v>
          </cell>
          <cell r="AT103">
            <v>6.8999999999999997E-5</v>
          </cell>
          <cell r="AU103">
            <v>1.12E-4</v>
          </cell>
          <cell r="AV103">
            <v>1.12E-4</v>
          </cell>
          <cell r="AW103">
            <v>1.12E-4</v>
          </cell>
          <cell r="AX103">
            <v>1.12E-4</v>
          </cell>
          <cell r="AY103">
            <v>1.12E-4</v>
          </cell>
          <cell r="AZ103">
            <v>1.44E-4</v>
          </cell>
          <cell r="BA103">
            <v>1.44E-4</v>
          </cell>
          <cell r="BB103">
            <v>1.44E-4</v>
          </cell>
          <cell r="BC103">
            <v>1.44E-4</v>
          </cell>
          <cell r="BD103">
            <v>1.44E-4</v>
          </cell>
          <cell r="BE103">
            <v>1.64E-4</v>
          </cell>
          <cell r="BF103">
            <v>1.64E-4</v>
          </cell>
          <cell r="BG103">
            <v>1.64E-4</v>
          </cell>
          <cell r="BH103">
            <v>1.64E-4</v>
          </cell>
          <cell r="BI103">
            <v>1.64E-4</v>
          </cell>
          <cell r="BJ103">
            <v>1.76E-4</v>
          </cell>
          <cell r="BK103">
            <v>1.76E-4</v>
          </cell>
          <cell r="BL103">
            <v>1.76E-4</v>
          </cell>
          <cell r="BM103">
            <v>1.76E-4</v>
          </cell>
          <cell r="BN103">
            <v>1.76E-4</v>
          </cell>
          <cell r="BO103">
            <v>2.0000000000000001E-4</v>
          </cell>
          <cell r="BP103">
            <v>2.0000000000000001E-4</v>
          </cell>
          <cell r="BQ103">
            <v>2.0000000000000001E-4</v>
          </cell>
          <cell r="BR103">
            <v>2.0000000000000001E-4</v>
          </cell>
          <cell r="BS103">
            <v>2.0000000000000001E-4</v>
          </cell>
          <cell r="BT103">
            <v>2.13E-4</v>
          </cell>
          <cell r="BU103">
            <v>2.13E-4</v>
          </cell>
          <cell r="BV103">
            <v>2.13E-4</v>
          </cell>
          <cell r="BW103">
            <v>2.13E-4</v>
          </cell>
          <cell r="BX103">
            <v>2.13E-4</v>
          </cell>
          <cell r="BY103">
            <v>2.63E-4</v>
          </cell>
          <cell r="BZ103">
            <v>2.63E-4</v>
          </cell>
          <cell r="CA103">
            <v>2.63E-4</v>
          </cell>
          <cell r="CB103">
            <v>2.63E-4</v>
          </cell>
          <cell r="CC103">
            <v>2.63E-4</v>
          </cell>
          <cell r="CD103">
            <v>2.63E-4</v>
          </cell>
          <cell r="CE103">
            <v>2.63E-4</v>
          </cell>
          <cell r="CF103">
            <v>2.63E-4</v>
          </cell>
          <cell r="CG103">
            <v>2.63E-4</v>
          </cell>
          <cell r="CH103">
            <v>2.63E-4</v>
          </cell>
          <cell r="CI103">
            <v>2.63E-4</v>
          </cell>
          <cell r="CJ103">
            <v>2.63E-4</v>
          </cell>
          <cell r="CK103">
            <v>2.63E-4</v>
          </cell>
          <cell r="CL103">
            <v>2.63E-4</v>
          </cell>
          <cell r="CM103">
            <v>2.63E-4</v>
          </cell>
          <cell r="CN103">
            <v>2.63E-4</v>
          </cell>
          <cell r="CO103">
            <v>2.63E-4</v>
          </cell>
          <cell r="CP103">
            <v>2.63E-4</v>
          </cell>
          <cell r="CQ103">
            <v>2.63E-4</v>
          </cell>
          <cell r="CR103">
            <v>2.63E-4</v>
          </cell>
          <cell r="CS103">
            <v>2.63E-4</v>
          </cell>
          <cell r="CT103">
            <v>2.63E-4</v>
          </cell>
          <cell r="CU103">
            <v>2.63E-4</v>
          </cell>
          <cell r="CV103">
            <v>2.63E-4</v>
          </cell>
          <cell r="CW103">
            <v>2.63E-4</v>
          </cell>
        </row>
        <row r="104">
          <cell r="A104" t="str">
            <v>MADAGASCAR</v>
          </cell>
          <cell r="B104">
            <v>9.9999999999999995E-7</v>
          </cell>
          <cell r="C104">
            <v>9.9999999999999995E-7</v>
          </cell>
          <cell r="D104">
            <v>9.9999999999999995E-7</v>
          </cell>
          <cell r="E104">
            <v>9.9999999999999995E-7</v>
          </cell>
          <cell r="F104">
            <v>9.9999999999999995E-7</v>
          </cell>
          <cell r="G104">
            <v>9.9999999999999995E-7</v>
          </cell>
          <cell r="H104">
            <v>9.9999999999999995E-7</v>
          </cell>
          <cell r="I104">
            <v>9.9999999999999995E-7</v>
          </cell>
          <cell r="J104">
            <v>9.9999999999999995E-7</v>
          </cell>
          <cell r="K104">
            <v>9.9999999999999995E-7</v>
          </cell>
          <cell r="L104">
            <v>9.9999999999999995E-7</v>
          </cell>
          <cell r="M104">
            <v>9.9999999999999995E-7</v>
          </cell>
          <cell r="N104">
            <v>9.9999999999999995E-7</v>
          </cell>
          <cell r="O104">
            <v>9.9999999999999995E-7</v>
          </cell>
          <cell r="P104">
            <v>9.9999999999999995E-7</v>
          </cell>
          <cell r="Q104">
            <v>9.7E-5</v>
          </cell>
          <cell r="R104">
            <v>9.7E-5</v>
          </cell>
          <cell r="S104">
            <v>9.7E-5</v>
          </cell>
          <cell r="T104">
            <v>9.7E-5</v>
          </cell>
          <cell r="U104">
            <v>9.7E-5</v>
          </cell>
          <cell r="V104">
            <v>9.7E-5</v>
          </cell>
          <cell r="W104">
            <v>9.7E-5</v>
          </cell>
          <cell r="X104">
            <v>9.7E-5</v>
          </cell>
          <cell r="Y104">
            <v>9.7E-5</v>
          </cell>
          <cell r="Z104">
            <v>9.7E-5</v>
          </cell>
          <cell r="AA104">
            <v>9.7E-5</v>
          </cell>
          <cell r="AB104">
            <v>9.7E-5</v>
          </cell>
          <cell r="AC104">
            <v>9.7E-5</v>
          </cell>
          <cell r="AD104">
            <v>9.7E-5</v>
          </cell>
          <cell r="AE104">
            <v>9.7E-5</v>
          </cell>
          <cell r="AF104">
            <v>9.7E-5</v>
          </cell>
          <cell r="AG104">
            <v>9.7E-5</v>
          </cell>
          <cell r="AH104">
            <v>9.7E-5</v>
          </cell>
          <cell r="AI104">
            <v>9.7E-5</v>
          </cell>
          <cell r="AJ104">
            <v>9.7E-5</v>
          </cell>
          <cell r="AK104">
            <v>9.7E-5</v>
          </cell>
          <cell r="AL104">
            <v>9.7E-5</v>
          </cell>
          <cell r="AM104">
            <v>9.7E-5</v>
          </cell>
          <cell r="AN104">
            <v>9.7E-5</v>
          </cell>
          <cell r="AO104">
            <v>9.7E-5</v>
          </cell>
          <cell r="AP104">
            <v>3.0600000000000001E-4</v>
          </cell>
          <cell r="AQ104">
            <v>3.0600000000000001E-4</v>
          </cell>
          <cell r="AR104">
            <v>3.0600000000000001E-4</v>
          </cell>
          <cell r="AS104">
            <v>3.0600000000000001E-4</v>
          </cell>
          <cell r="AT104">
            <v>3.0600000000000001E-4</v>
          </cell>
          <cell r="AU104">
            <v>4.3300000000000001E-4</v>
          </cell>
          <cell r="AV104">
            <v>4.3300000000000001E-4</v>
          </cell>
          <cell r="AW104">
            <v>4.3300000000000001E-4</v>
          </cell>
          <cell r="AX104">
            <v>4.3300000000000001E-4</v>
          </cell>
          <cell r="AY104">
            <v>4.3300000000000001E-4</v>
          </cell>
          <cell r="AZ104">
            <v>6.1600000000000001E-4</v>
          </cell>
          <cell r="BA104">
            <v>6.1600000000000001E-4</v>
          </cell>
          <cell r="BB104">
            <v>6.1600000000000001E-4</v>
          </cell>
          <cell r="BC104">
            <v>6.1600000000000001E-4</v>
          </cell>
          <cell r="BD104">
            <v>6.1600000000000001E-4</v>
          </cell>
          <cell r="BE104">
            <v>7.9299999999999998E-4</v>
          </cell>
          <cell r="BF104">
            <v>7.9299999999999998E-4</v>
          </cell>
          <cell r="BG104">
            <v>7.9299999999999998E-4</v>
          </cell>
          <cell r="BH104">
            <v>7.9299999999999998E-4</v>
          </cell>
          <cell r="BI104">
            <v>7.9299999999999998E-4</v>
          </cell>
          <cell r="BJ104">
            <v>9.4899999999999997E-4</v>
          </cell>
          <cell r="BK104">
            <v>9.4899999999999997E-4</v>
          </cell>
          <cell r="BL104">
            <v>9.4899999999999997E-4</v>
          </cell>
          <cell r="BM104">
            <v>9.4899999999999997E-4</v>
          </cell>
          <cell r="BN104">
            <v>9.4899999999999997E-4</v>
          </cell>
          <cell r="BO104">
            <v>1.1969999999999999E-3</v>
          </cell>
          <cell r="BP104">
            <v>1.1969999999999999E-3</v>
          </cell>
          <cell r="BQ104">
            <v>1.1969999999999999E-3</v>
          </cell>
          <cell r="BR104">
            <v>1.1969999999999999E-3</v>
          </cell>
          <cell r="BS104">
            <v>1.1969999999999999E-3</v>
          </cell>
          <cell r="BT104">
            <v>1.2390000000000001E-3</v>
          </cell>
          <cell r="BU104">
            <v>1.2390000000000001E-3</v>
          </cell>
          <cell r="BV104">
            <v>1.2390000000000001E-3</v>
          </cell>
          <cell r="BW104">
            <v>1.2390000000000001E-3</v>
          </cell>
          <cell r="BX104">
            <v>1.2390000000000001E-3</v>
          </cell>
          <cell r="BY104">
            <v>1.3029999999999999E-3</v>
          </cell>
          <cell r="BZ104">
            <v>1.3029999999999999E-3</v>
          </cell>
          <cell r="CA104">
            <v>1.3029999999999999E-3</v>
          </cell>
          <cell r="CB104">
            <v>1.3029999999999999E-3</v>
          </cell>
          <cell r="CC104">
            <v>1.3029999999999999E-3</v>
          </cell>
          <cell r="CD104">
            <v>1.3029999999999999E-3</v>
          </cell>
          <cell r="CE104">
            <v>1.3029999999999999E-3</v>
          </cell>
          <cell r="CF104">
            <v>1.3029999999999999E-3</v>
          </cell>
          <cell r="CG104">
            <v>1.3029999999999999E-3</v>
          </cell>
          <cell r="CH104">
            <v>1.3029999999999999E-3</v>
          </cell>
          <cell r="CI104">
            <v>1.3029999999999999E-3</v>
          </cell>
          <cell r="CJ104">
            <v>1.3029999999999999E-3</v>
          </cell>
          <cell r="CK104">
            <v>1.3029999999999999E-3</v>
          </cell>
          <cell r="CL104">
            <v>1.3029999999999999E-3</v>
          </cell>
          <cell r="CM104">
            <v>1.3029999999999999E-3</v>
          </cell>
          <cell r="CN104">
            <v>1.3029999999999999E-3</v>
          </cell>
          <cell r="CO104">
            <v>1.3029999999999999E-3</v>
          </cell>
          <cell r="CP104">
            <v>1.3029999999999999E-3</v>
          </cell>
          <cell r="CQ104">
            <v>1.3029999999999999E-3</v>
          </cell>
          <cell r="CR104">
            <v>1.3029999999999999E-3</v>
          </cell>
          <cell r="CS104">
            <v>1.3029999999999999E-3</v>
          </cell>
          <cell r="CT104">
            <v>1.3029999999999999E-3</v>
          </cell>
          <cell r="CU104">
            <v>1.3029999999999999E-3</v>
          </cell>
          <cell r="CV104">
            <v>1.3029999999999999E-3</v>
          </cell>
          <cell r="CW104">
            <v>1.3029999999999999E-3</v>
          </cell>
        </row>
        <row r="105">
          <cell r="A105" t="str">
            <v>MALAWI</v>
          </cell>
          <cell r="B105" t="e">
            <v>#VALUE!</v>
          </cell>
          <cell r="C105" t="e">
            <v>#VALUE!</v>
          </cell>
          <cell r="D105" t="e">
            <v>#VALUE!</v>
          </cell>
          <cell r="E105" t="e">
            <v>#VALUE!</v>
          </cell>
          <cell r="F105" t="e">
            <v>#VALUE!</v>
          </cell>
          <cell r="G105" t="e">
            <v>#VALUE!</v>
          </cell>
          <cell r="H105" t="e">
            <v>#VALUE!</v>
          </cell>
          <cell r="I105" t="e">
            <v>#VALUE!</v>
          </cell>
          <cell r="J105" t="e">
            <v>#VALUE!</v>
          </cell>
          <cell r="K105" t="e">
            <v>#VALUE!</v>
          </cell>
          <cell r="L105" t="e">
            <v>#VALUE!</v>
          </cell>
          <cell r="M105" t="e">
            <v>#VALUE!</v>
          </cell>
          <cell r="N105" t="e">
            <v>#VALUE!</v>
          </cell>
          <cell r="O105" t="e">
            <v>#VALUE!</v>
          </cell>
          <cell r="P105" t="e">
            <v>#VALUE!</v>
          </cell>
          <cell r="Q105">
            <v>2.1499999999999999E-4</v>
          </cell>
          <cell r="R105">
            <v>2.1499999999999999E-4</v>
          </cell>
          <cell r="S105">
            <v>2.1499999999999999E-4</v>
          </cell>
          <cell r="T105">
            <v>2.1499999999999999E-4</v>
          </cell>
          <cell r="U105">
            <v>2.1499999999999999E-4</v>
          </cell>
          <cell r="V105">
            <v>2.1499999999999999E-4</v>
          </cell>
          <cell r="W105">
            <v>2.1499999999999999E-4</v>
          </cell>
          <cell r="X105">
            <v>2.1499999999999999E-4</v>
          </cell>
          <cell r="Y105">
            <v>2.1499999999999999E-4</v>
          </cell>
          <cell r="Z105">
            <v>2.1499999999999999E-4</v>
          </cell>
          <cell r="AA105">
            <v>2.1499999999999999E-4</v>
          </cell>
          <cell r="AB105">
            <v>2.1499999999999999E-4</v>
          </cell>
          <cell r="AC105">
            <v>2.1499999999999999E-4</v>
          </cell>
          <cell r="AD105">
            <v>2.1499999999999999E-4</v>
          </cell>
          <cell r="AE105">
            <v>2.1499999999999999E-4</v>
          </cell>
          <cell r="AF105">
            <v>2.1499999999999999E-4</v>
          </cell>
          <cell r="AG105">
            <v>2.1499999999999999E-4</v>
          </cell>
          <cell r="AH105">
            <v>2.1499999999999999E-4</v>
          </cell>
          <cell r="AI105">
            <v>2.1499999999999999E-4</v>
          </cell>
          <cell r="AJ105">
            <v>2.1499999999999999E-4</v>
          </cell>
          <cell r="AK105">
            <v>2.1499999999999999E-4</v>
          </cell>
          <cell r="AL105">
            <v>2.1499999999999999E-4</v>
          </cell>
          <cell r="AM105">
            <v>2.1499999999999999E-4</v>
          </cell>
          <cell r="AN105">
            <v>2.1499999999999999E-4</v>
          </cell>
          <cell r="AO105">
            <v>2.1499999999999999E-4</v>
          </cell>
          <cell r="AP105">
            <v>8.1800000000000004E-4</v>
          </cell>
          <cell r="AQ105">
            <v>8.1800000000000004E-4</v>
          </cell>
          <cell r="AR105">
            <v>8.1800000000000004E-4</v>
          </cell>
          <cell r="AS105">
            <v>8.1800000000000004E-4</v>
          </cell>
          <cell r="AT105">
            <v>8.1800000000000004E-4</v>
          </cell>
          <cell r="AU105">
            <v>1.0529999999999999E-3</v>
          </cell>
          <cell r="AV105">
            <v>1.0529999999999999E-3</v>
          </cell>
          <cell r="AW105">
            <v>1.0529999999999999E-3</v>
          </cell>
          <cell r="AX105">
            <v>1.0529999999999999E-3</v>
          </cell>
          <cell r="AY105">
            <v>1.0529999999999999E-3</v>
          </cell>
          <cell r="AZ105">
            <v>1.2570000000000001E-3</v>
          </cell>
          <cell r="BA105">
            <v>1.2570000000000001E-3</v>
          </cell>
          <cell r="BB105">
            <v>1.2570000000000001E-3</v>
          </cell>
          <cell r="BC105">
            <v>1.2570000000000001E-3</v>
          </cell>
          <cell r="BD105">
            <v>1.2570000000000001E-3</v>
          </cell>
          <cell r="BE105">
            <v>1.4239999999999999E-3</v>
          </cell>
          <cell r="BF105">
            <v>1.4239999999999999E-3</v>
          </cell>
          <cell r="BG105">
            <v>1.4239999999999999E-3</v>
          </cell>
          <cell r="BH105">
            <v>1.4239999999999999E-3</v>
          </cell>
          <cell r="BI105">
            <v>1.4239999999999999E-3</v>
          </cell>
          <cell r="BJ105">
            <v>1.5659999999999999E-3</v>
          </cell>
          <cell r="BK105">
            <v>1.5659999999999999E-3</v>
          </cell>
          <cell r="BL105">
            <v>1.5659999999999999E-3</v>
          </cell>
          <cell r="BM105">
            <v>1.5659999999999999E-3</v>
          </cell>
          <cell r="BN105">
            <v>1.5659999999999999E-3</v>
          </cell>
          <cell r="BO105">
            <v>1.691E-3</v>
          </cell>
          <cell r="BP105">
            <v>1.691E-3</v>
          </cell>
          <cell r="BQ105">
            <v>1.691E-3</v>
          </cell>
          <cell r="BR105">
            <v>1.691E-3</v>
          </cell>
          <cell r="BS105">
            <v>1.691E-3</v>
          </cell>
          <cell r="BT105">
            <v>1.789E-3</v>
          </cell>
          <cell r="BU105">
            <v>1.789E-3</v>
          </cell>
          <cell r="BV105">
            <v>1.789E-3</v>
          </cell>
          <cell r="BW105">
            <v>1.789E-3</v>
          </cell>
          <cell r="BX105">
            <v>1.789E-3</v>
          </cell>
          <cell r="BY105">
            <v>1.8760000000000001E-3</v>
          </cell>
          <cell r="BZ105">
            <v>1.8760000000000001E-3</v>
          </cell>
          <cell r="CA105">
            <v>1.8760000000000001E-3</v>
          </cell>
          <cell r="CB105">
            <v>1.8760000000000001E-3</v>
          </cell>
          <cell r="CC105">
            <v>1.8760000000000001E-3</v>
          </cell>
          <cell r="CD105">
            <v>1.8760000000000001E-3</v>
          </cell>
          <cell r="CE105">
            <v>1.8760000000000001E-3</v>
          </cell>
          <cell r="CF105">
            <v>1.8760000000000001E-3</v>
          </cell>
          <cell r="CG105">
            <v>1.8760000000000001E-3</v>
          </cell>
          <cell r="CH105">
            <v>1.8760000000000001E-3</v>
          </cell>
          <cell r="CI105">
            <v>1.8760000000000001E-3</v>
          </cell>
          <cell r="CJ105">
            <v>1.8760000000000001E-3</v>
          </cell>
          <cell r="CK105">
            <v>1.8760000000000001E-3</v>
          </cell>
          <cell r="CL105">
            <v>1.8760000000000001E-3</v>
          </cell>
          <cell r="CM105">
            <v>1.8760000000000001E-3</v>
          </cell>
          <cell r="CN105">
            <v>1.8760000000000001E-3</v>
          </cell>
          <cell r="CO105">
            <v>1.8760000000000001E-3</v>
          </cell>
          <cell r="CP105">
            <v>1.8760000000000001E-3</v>
          </cell>
          <cell r="CQ105">
            <v>1.8760000000000001E-3</v>
          </cell>
          <cell r="CR105">
            <v>1.8760000000000001E-3</v>
          </cell>
          <cell r="CS105">
            <v>1.8760000000000001E-3</v>
          </cell>
          <cell r="CT105">
            <v>1.8760000000000001E-3</v>
          </cell>
          <cell r="CU105">
            <v>1.8760000000000001E-3</v>
          </cell>
          <cell r="CV105">
            <v>1.8760000000000001E-3</v>
          </cell>
          <cell r="CW105">
            <v>1.8760000000000001E-3</v>
          </cell>
        </row>
        <row r="106">
          <cell r="A106" t="str">
            <v>MALAYSIA</v>
          </cell>
          <cell r="B106" t="e">
            <v>#VALUE!</v>
          </cell>
          <cell r="C106" t="e">
            <v>#VALUE!</v>
          </cell>
          <cell r="D106" t="e">
            <v>#VALUE!</v>
          </cell>
          <cell r="E106" t="e">
            <v>#VALUE!</v>
          </cell>
          <cell r="F106" t="e">
            <v>#VALUE!</v>
          </cell>
          <cell r="G106" t="e">
            <v>#VALUE!</v>
          </cell>
          <cell r="H106" t="e">
            <v>#VALUE!</v>
          </cell>
          <cell r="I106" t="e">
            <v>#VALUE!</v>
          </cell>
          <cell r="J106" t="e">
            <v>#VALUE!</v>
          </cell>
          <cell r="K106" t="e">
            <v>#VALUE!</v>
          </cell>
          <cell r="L106" t="e">
            <v>#VALUE!</v>
          </cell>
          <cell r="M106" t="e">
            <v>#VALUE!</v>
          </cell>
          <cell r="N106" t="e">
            <v>#VALUE!</v>
          </cell>
          <cell r="O106" t="e">
            <v>#VALUE!</v>
          </cell>
          <cell r="P106" t="e">
            <v>#VALUE!</v>
          </cell>
          <cell r="Q106">
            <v>7.9999999999999996E-6</v>
          </cell>
          <cell r="R106">
            <v>7.9999999999999996E-6</v>
          </cell>
          <cell r="S106">
            <v>7.9999999999999996E-6</v>
          </cell>
          <cell r="T106">
            <v>7.9999999999999996E-6</v>
          </cell>
          <cell r="U106">
            <v>7.9999999999999996E-6</v>
          </cell>
          <cell r="V106">
            <v>7.9999999999999996E-6</v>
          </cell>
          <cell r="W106">
            <v>7.9999999999999996E-6</v>
          </cell>
          <cell r="X106">
            <v>7.9999999999999996E-6</v>
          </cell>
          <cell r="Y106">
            <v>7.9999999999999996E-6</v>
          </cell>
          <cell r="Z106">
            <v>7.9999999999999996E-6</v>
          </cell>
          <cell r="AA106">
            <v>7.9999999999999996E-6</v>
          </cell>
          <cell r="AB106">
            <v>7.9999999999999996E-6</v>
          </cell>
          <cell r="AC106">
            <v>7.9999999999999996E-6</v>
          </cell>
          <cell r="AD106">
            <v>7.9999999999999996E-6</v>
          </cell>
          <cell r="AE106">
            <v>7.9999999999999996E-6</v>
          </cell>
          <cell r="AF106">
            <v>7.9999999999999996E-6</v>
          </cell>
          <cell r="AG106">
            <v>7.9999999999999996E-6</v>
          </cell>
          <cell r="AH106">
            <v>7.9999999999999996E-6</v>
          </cell>
          <cell r="AI106">
            <v>7.9999999999999996E-6</v>
          </cell>
          <cell r="AJ106">
            <v>7.9999999999999996E-6</v>
          </cell>
          <cell r="AK106">
            <v>7.9999999999999996E-6</v>
          </cell>
          <cell r="AL106">
            <v>7.9999999999999996E-6</v>
          </cell>
          <cell r="AM106">
            <v>7.9999999999999996E-6</v>
          </cell>
          <cell r="AN106">
            <v>7.9999999999999996E-6</v>
          </cell>
          <cell r="AO106">
            <v>7.9999999999999996E-6</v>
          </cell>
          <cell r="AP106">
            <v>5.5000000000000002E-5</v>
          </cell>
          <cell r="AQ106">
            <v>5.5000000000000002E-5</v>
          </cell>
          <cell r="AR106">
            <v>5.5000000000000002E-5</v>
          </cell>
          <cell r="AS106">
            <v>5.5000000000000002E-5</v>
          </cell>
          <cell r="AT106">
            <v>5.5000000000000002E-5</v>
          </cell>
          <cell r="AU106">
            <v>8.7999999999999998E-5</v>
          </cell>
          <cell r="AV106">
            <v>8.7999999999999998E-5</v>
          </cell>
          <cell r="AW106">
            <v>8.7999999999999998E-5</v>
          </cell>
          <cell r="AX106">
            <v>8.7999999999999998E-5</v>
          </cell>
          <cell r="AY106">
            <v>8.7999999999999998E-5</v>
          </cell>
          <cell r="AZ106">
            <v>1.1900000000000001E-4</v>
          </cell>
          <cell r="BA106">
            <v>1.1900000000000001E-4</v>
          </cell>
          <cell r="BB106">
            <v>1.1900000000000001E-4</v>
          </cell>
          <cell r="BC106">
            <v>1.1900000000000001E-4</v>
          </cell>
          <cell r="BD106">
            <v>1.1900000000000001E-4</v>
          </cell>
          <cell r="BE106">
            <v>1.44E-4</v>
          </cell>
          <cell r="BF106">
            <v>1.44E-4</v>
          </cell>
          <cell r="BG106">
            <v>1.44E-4</v>
          </cell>
          <cell r="BH106">
            <v>1.44E-4</v>
          </cell>
          <cell r="BI106">
            <v>1.44E-4</v>
          </cell>
          <cell r="BJ106">
            <v>1.7100000000000001E-4</v>
          </cell>
          <cell r="BK106">
            <v>1.7100000000000001E-4</v>
          </cell>
          <cell r="BL106">
            <v>1.7100000000000001E-4</v>
          </cell>
          <cell r="BM106">
            <v>1.7100000000000001E-4</v>
          </cell>
          <cell r="BN106">
            <v>1.7100000000000001E-4</v>
          </cell>
          <cell r="BO106">
            <v>2.03E-4</v>
          </cell>
          <cell r="BP106">
            <v>2.03E-4</v>
          </cell>
          <cell r="BQ106">
            <v>2.03E-4</v>
          </cell>
          <cell r="BR106">
            <v>2.03E-4</v>
          </cell>
          <cell r="BS106">
            <v>2.03E-4</v>
          </cell>
          <cell r="BT106">
            <v>2.43E-4</v>
          </cell>
          <cell r="BU106">
            <v>2.43E-4</v>
          </cell>
          <cell r="BV106">
            <v>2.43E-4</v>
          </cell>
          <cell r="BW106">
            <v>2.43E-4</v>
          </cell>
          <cell r="BX106">
            <v>2.43E-4</v>
          </cell>
          <cell r="BY106">
            <v>2.8899999999999998E-4</v>
          </cell>
          <cell r="BZ106">
            <v>2.8899999999999998E-4</v>
          </cell>
          <cell r="CA106">
            <v>2.8899999999999998E-4</v>
          </cell>
          <cell r="CB106">
            <v>2.8899999999999998E-4</v>
          </cell>
          <cell r="CC106">
            <v>2.8899999999999998E-4</v>
          </cell>
          <cell r="CD106">
            <v>2.8899999999999998E-4</v>
          </cell>
          <cell r="CE106">
            <v>2.8899999999999998E-4</v>
          </cell>
          <cell r="CF106">
            <v>2.8899999999999998E-4</v>
          </cell>
          <cell r="CG106">
            <v>2.8899999999999998E-4</v>
          </cell>
          <cell r="CH106">
            <v>2.8899999999999998E-4</v>
          </cell>
          <cell r="CI106">
            <v>2.8899999999999998E-4</v>
          </cell>
          <cell r="CJ106">
            <v>2.8899999999999998E-4</v>
          </cell>
          <cell r="CK106">
            <v>2.8899999999999998E-4</v>
          </cell>
          <cell r="CL106">
            <v>2.8899999999999998E-4</v>
          </cell>
          <cell r="CM106">
            <v>2.8899999999999998E-4</v>
          </cell>
          <cell r="CN106">
            <v>2.8899999999999998E-4</v>
          </cell>
          <cell r="CO106">
            <v>2.8899999999999998E-4</v>
          </cell>
          <cell r="CP106">
            <v>2.8899999999999998E-4</v>
          </cell>
          <cell r="CQ106">
            <v>2.8899999999999998E-4</v>
          </cell>
          <cell r="CR106">
            <v>2.8899999999999998E-4</v>
          </cell>
          <cell r="CS106">
            <v>2.8899999999999998E-4</v>
          </cell>
          <cell r="CT106">
            <v>2.8899999999999998E-4</v>
          </cell>
          <cell r="CU106">
            <v>2.8899999999999998E-4</v>
          </cell>
          <cell r="CV106">
            <v>2.8899999999999998E-4</v>
          </cell>
          <cell r="CW106">
            <v>2.8899999999999998E-4</v>
          </cell>
        </row>
        <row r="107">
          <cell r="A107" t="str">
            <v>MALDIVES</v>
          </cell>
          <cell r="B107" t="e">
            <v>#VALUE!</v>
          </cell>
          <cell r="C107" t="e">
            <v>#VALUE!</v>
          </cell>
          <cell r="D107" t="e">
            <v>#VALUE!</v>
          </cell>
          <cell r="E107" t="e">
            <v>#VALUE!</v>
          </cell>
          <cell r="F107" t="e">
            <v>#VALUE!</v>
          </cell>
          <cell r="G107" t="e">
            <v>#VALUE!</v>
          </cell>
          <cell r="H107" t="e">
            <v>#VALUE!</v>
          </cell>
          <cell r="I107" t="e">
            <v>#VALUE!</v>
          </cell>
          <cell r="J107" t="e">
            <v>#VALUE!</v>
          </cell>
          <cell r="K107" t="e">
            <v>#VALUE!</v>
          </cell>
          <cell r="L107" t="e">
            <v>#VALUE!</v>
          </cell>
          <cell r="M107" t="e">
            <v>#VALUE!</v>
          </cell>
          <cell r="N107" t="e">
            <v>#VALUE!</v>
          </cell>
          <cell r="O107" t="e">
            <v>#VALUE!</v>
          </cell>
          <cell r="P107" t="e">
            <v>#VALUE!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1.18E-4</v>
          </cell>
          <cell r="AV107">
            <v>1.18E-4</v>
          </cell>
          <cell r="AW107">
            <v>1.18E-4</v>
          </cell>
          <cell r="AX107">
            <v>1.18E-4</v>
          </cell>
          <cell r="AY107">
            <v>1.18E-4</v>
          </cell>
          <cell r="AZ107">
            <v>1.44E-4</v>
          </cell>
          <cell r="BA107">
            <v>1.44E-4</v>
          </cell>
          <cell r="BB107">
            <v>1.44E-4</v>
          </cell>
          <cell r="BC107">
            <v>1.44E-4</v>
          </cell>
          <cell r="BD107">
            <v>1.44E-4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3.6000000000000002E-4</v>
          </cell>
          <cell r="BK107">
            <v>3.6000000000000002E-4</v>
          </cell>
          <cell r="BL107">
            <v>3.6000000000000002E-4</v>
          </cell>
          <cell r="BM107">
            <v>3.6000000000000002E-4</v>
          </cell>
          <cell r="BN107">
            <v>3.6000000000000002E-4</v>
          </cell>
          <cell r="BO107">
            <v>3.7199999999999999E-4</v>
          </cell>
          <cell r="BP107">
            <v>3.7199999999999999E-4</v>
          </cell>
          <cell r="BQ107">
            <v>3.7199999999999999E-4</v>
          </cell>
          <cell r="BR107">
            <v>3.7199999999999999E-4</v>
          </cell>
          <cell r="BS107">
            <v>3.7199999999999999E-4</v>
          </cell>
          <cell r="BT107">
            <v>3.7800000000000003E-4</v>
          </cell>
          <cell r="BU107">
            <v>3.7800000000000003E-4</v>
          </cell>
          <cell r="BV107">
            <v>3.7800000000000003E-4</v>
          </cell>
          <cell r="BW107">
            <v>3.7800000000000003E-4</v>
          </cell>
          <cell r="BX107">
            <v>3.7800000000000003E-4</v>
          </cell>
          <cell r="BY107">
            <v>3.7199999999999999E-4</v>
          </cell>
          <cell r="BZ107">
            <v>3.7199999999999999E-4</v>
          </cell>
          <cell r="CA107">
            <v>3.7199999999999999E-4</v>
          </cell>
          <cell r="CB107">
            <v>3.7199999999999999E-4</v>
          </cell>
          <cell r="CC107">
            <v>3.7199999999999999E-4</v>
          </cell>
          <cell r="CD107">
            <v>3.7199999999999999E-4</v>
          </cell>
          <cell r="CE107">
            <v>3.7199999999999999E-4</v>
          </cell>
          <cell r="CF107">
            <v>3.7199999999999999E-4</v>
          </cell>
          <cell r="CG107">
            <v>3.7199999999999999E-4</v>
          </cell>
          <cell r="CH107">
            <v>3.7199999999999999E-4</v>
          </cell>
          <cell r="CI107">
            <v>3.7199999999999999E-4</v>
          </cell>
          <cell r="CJ107">
            <v>3.7199999999999999E-4</v>
          </cell>
          <cell r="CK107">
            <v>3.7199999999999999E-4</v>
          </cell>
          <cell r="CL107">
            <v>3.7199999999999999E-4</v>
          </cell>
          <cell r="CM107">
            <v>3.7199999999999999E-4</v>
          </cell>
          <cell r="CN107">
            <v>3.7199999999999999E-4</v>
          </cell>
          <cell r="CO107">
            <v>3.7199999999999999E-4</v>
          </cell>
          <cell r="CP107">
            <v>3.7199999999999999E-4</v>
          </cell>
          <cell r="CQ107">
            <v>3.7199999999999999E-4</v>
          </cell>
          <cell r="CR107">
            <v>3.7199999999999999E-4</v>
          </cell>
          <cell r="CS107">
            <v>3.7199999999999999E-4</v>
          </cell>
          <cell r="CT107">
            <v>3.7199999999999999E-4</v>
          </cell>
          <cell r="CU107">
            <v>3.7199999999999999E-4</v>
          </cell>
          <cell r="CV107">
            <v>3.7199999999999999E-4</v>
          </cell>
          <cell r="CW107">
            <v>3.7199999999999999E-4</v>
          </cell>
        </row>
        <row r="108">
          <cell r="A108" t="str">
            <v>MALI</v>
          </cell>
          <cell r="B108" t="e">
            <v>#VALUE!</v>
          </cell>
          <cell r="C108" t="e">
            <v>#VALUE!</v>
          </cell>
          <cell r="D108" t="e">
            <v>#VALUE!</v>
          </cell>
          <cell r="E108" t="e">
            <v>#VALUE!</v>
          </cell>
          <cell r="F108" t="e">
            <v>#VALUE!</v>
          </cell>
          <cell r="G108" t="e">
            <v>#VALUE!</v>
          </cell>
          <cell r="H108" t="e">
            <v>#VALUE!</v>
          </cell>
          <cell r="I108" t="e">
            <v>#VALUE!</v>
          </cell>
          <cell r="J108" t="e">
            <v>#VALUE!</v>
          </cell>
          <cell r="K108" t="e">
            <v>#VALUE!</v>
          </cell>
          <cell r="L108" t="e">
            <v>#VALUE!</v>
          </cell>
          <cell r="M108" t="e">
            <v>#VALUE!</v>
          </cell>
          <cell r="N108" t="e">
            <v>#VALUE!</v>
          </cell>
          <cell r="O108" t="e">
            <v>#VALUE!</v>
          </cell>
          <cell r="P108" t="e">
            <v>#VALUE!</v>
          </cell>
          <cell r="Q108">
            <v>5.1E-5</v>
          </cell>
          <cell r="R108">
            <v>5.1E-5</v>
          </cell>
          <cell r="S108">
            <v>5.1E-5</v>
          </cell>
          <cell r="T108">
            <v>5.1E-5</v>
          </cell>
          <cell r="U108">
            <v>5.1E-5</v>
          </cell>
          <cell r="V108">
            <v>5.1E-5</v>
          </cell>
          <cell r="W108">
            <v>5.1E-5</v>
          </cell>
          <cell r="X108">
            <v>5.1E-5</v>
          </cell>
          <cell r="Y108">
            <v>5.1E-5</v>
          </cell>
          <cell r="Z108">
            <v>5.1E-5</v>
          </cell>
          <cell r="AA108">
            <v>5.1E-5</v>
          </cell>
          <cell r="AB108">
            <v>5.1E-5</v>
          </cell>
          <cell r="AC108">
            <v>5.1E-5</v>
          </cell>
          <cell r="AD108">
            <v>5.1E-5</v>
          </cell>
          <cell r="AE108">
            <v>5.1E-5</v>
          </cell>
          <cell r="AF108">
            <v>5.1E-5</v>
          </cell>
          <cell r="AG108">
            <v>5.1E-5</v>
          </cell>
          <cell r="AH108">
            <v>5.1E-5</v>
          </cell>
          <cell r="AI108">
            <v>5.1E-5</v>
          </cell>
          <cell r="AJ108">
            <v>5.1E-5</v>
          </cell>
          <cell r="AK108">
            <v>5.1E-5</v>
          </cell>
          <cell r="AL108">
            <v>5.1E-5</v>
          </cell>
          <cell r="AM108">
            <v>5.1E-5</v>
          </cell>
          <cell r="AN108">
            <v>5.1E-5</v>
          </cell>
          <cell r="AO108">
            <v>5.1E-5</v>
          </cell>
          <cell r="AP108">
            <v>3.8099999999999999E-4</v>
          </cell>
          <cell r="AQ108">
            <v>3.8099999999999999E-4</v>
          </cell>
          <cell r="AR108">
            <v>3.8099999999999999E-4</v>
          </cell>
          <cell r="AS108">
            <v>3.8099999999999999E-4</v>
          </cell>
          <cell r="AT108">
            <v>3.8099999999999999E-4</v>
          </cell>
          <cell r="AU108">
            <v>6.2600000000000004E-4</v>
          </cell>
          <cell r="AV108">
            <v>6.2600000000000004E-4</v>
          </cell>
          <cell r="AW108">
            <v>6.2600000000000004E-4</v>
          </cell>
          <cell r="AX108">
            <v>6.2600000000000004E-4</v>
          </cell>
          <cell r="AY108">
            <v>6.2600000000000004E-4</v>
          </cell>
          <cell r="AZ108">
            <v>8.9099999999999997E-4</v>
          </cell>
          <cell r="BA108">
            <v>8.9099999999999997E-4</v>
          </cell>
          <cell r="BB108">
            <v>8.9099999999999997E-4</v>
          </cell>
          <cell r="BC108">
            <v>8.9099999999999997E-4</v>
          </cell>
          <cell r="BD108">
            <v>8.9099999999999997E-4</v>
          </cell>
          <cell r="BE108">
            <v>1.142E-3</v>
          </cell>
          <cell r="BF108">
            <v>1.142E-3</v>
          </cell>
          <cell r="BG108">
            <v>1.142E-3</v>
          </cell>
          <cell r="BH108">
            <v>1.142E-3</v>
          </cell>
          <cell r="BI108">
            <v>1.142E-3</v>
          </cell>
          <cell r="BJ108">
            <v>1.3359999999999999E-3</v>
          </cell>
          <cell r="BK108">
            <v>1.3359999999999999E-3</v>
          </cell>
          <cell r="BL108">
            <v>1.3359999999999999E-3</v>
          </cell>
          <cell r="BM108">
            <v>1.3359999999999999E-3</v>
          </cell>
          <cell r="BN108">
            <v>1.3359999999999999E-3</v>
          </cell>
          <cell r="BO108">
            <v>1.4239999999999999E-3</v>
          </cell>
          <cell r="BP108">
            <v>1.4239999999999999E-3</v>
          </cell>
          <cell r="BQ108">
            <v>1.4239999999999999E-3</v>
          </cell>
          <cell r="BR108">
            <v>1.4239999999999999E-3</v>
          </cell>
          <cell r="BS108">
            <v>1.4239999999999999E-3</v>
          </cell>
          <cell r="BT108">
            <v>1.4220000000000001E-3</v>
          </cell>
          <cell r="BU108">
            <v>1.4220000000000001E-3</v>
          </cell>
          <cell r="BV108">
            <v>1.4220000000000001E-3</v>
          </cell>
          <cell r="BW108">
            <v>1.4220000000000001E-3</v>
          </cell>
          <cell r="BX108">
            <v>1.4220000000000001E-3</v>
          </cell>
          <cell r="BY108">
            <v>1.325E-3</v>
          </cell>
          <cell r="BZ108">
            <v>1.325E-3</v>
          </cell>
          <cell r="CA108">
            <v>1.325E-3</v>
          </cell>
          <cell r="CB108">
            <v>1.325E-3</v>
          </cell>
          <cell r="CC108">
            <v>1.325E-3</v>
          </cell>
          <cell r="CD108">
            <v>1.325E-3</v>
          </cell>
          <cell r="CE108">
            <v>1.325E-3</v>
          </cell>
          <cell r="CF108">
            <v>1.325E-3</v>
          </cell>
          <cell r="CG108">
            <v>1.325E-3</v>
          </cell>
          <cell r="CH108">
            <v>1.325E-3</v>
          </cell>
          <cell r="CI108">
            <v>1.325E-3</v>
          </cell>
          <cell r="CJ108">
            <v>1.325E-3</v>
          </cell>
          <cell r="CK108">
            <v>1.325E-3</v>
          </cell>
          <cell r="CL108">
            <v>1.325E-3</v>
          </cell>
          <cell r="CM108">
            <v>1.325E-3</v>
          </cell>
          <cell r="CN108">
            <v>1.325E-3</v>
          </cell>
          <cell r="CO108">
            <v>1.325E-3</v>
          </cell>
          <cell r="CP108">
            <v>1.325E-3</v>
          </cell>
          <cell r="CQ108">
            <v>1.325E-3</v>
          </cell>
          <cell r="CR108">
            <v>1.325E-3</v>
          </cell>
          <cell r="CS108">
            <v>1.325E-3</v>
          </cell>
          <cell r="CT108">
            <v>1.325E-3</v>
          </cell>
          <cell r="CU108">
            <v>1.325E-3</v>
          </cell>
          <cell r="CV108">
            <v>1.325E-3</v>
          </cell>
          <cell r="CW108">
            <v>1.325E-3</v>
          </cell>
        </row>
        <row r="109">
          <cell r="A109" t="str">
            <v>MALTA</v>
          </cell>
          <cell r="B109" t="e">
            <v>#VALUE!</v>
          </cell>
          <cell r="C109" t="e">
            <v>#VALUE!</v>
          </cell>
          <cell r="D109" t="e">
            <v>#VALUE!</v>
          </cell>
          <cell r="E109" t="e">
            <v>#VALUE!</v>
          </cell>
          <cell r="F109" t="e">
            <v>#VALUE!</v>
          </cell>
          <cell r="G109" t="e">
            <v>#VALUE!</v>
          </cell>
          <cell r="H109" t="e">
            <v>#VALUE!</v>
          </cell>
          <cell r="I109" t="e">
            <v>#VALUE!</v>
          </cell>
          <cell r="J109" t="e">
            <v>#VALUE!</v>
          </cell>
          <cell r="K109" t="e">
            <v>#VALUE!</v>
          </cell>
          <cell r="L109" t="e">
            <v>#VALUE!</v>
          </cell>
          <cell r="M109" t="e">
            <v>#VALUE!</v>
          </cell>
          <cell r="N109" t="e">
            <v>#VALUE!</v>
          </cell>
          <cell r="O109" t="e">
            <v>#VALUE!</v>
          </cell>
          <cell r="P109" t="e">
            <v>#VALUE!</v>
          </cell>
          <cell r="Q109" t="e">
            <v>#VALUE!</v>
          </cell>
          <cell r="R109" t="e">
            <v>#VALUE!</v>
          </cell>
          <cell r="S109" t="e">
            <v>#VALUE!</v>
          </cell>
          <cell r="T109" t="e">
            <v>#VALUE!</v>
          </cell>
          <cell r="U109" t="e">
            <v>#VALUE!</v>
          </cell>
          <cell r="V109" t="e">
            <v>#VALUE!</v>
          </cell>
          <cell r="W109" t="e">
            <v>#VALUE!</v>
          </cell>
          <cell r="X109" t="e">
            <v>#VALUE!</v>
          </cell>
          <cell r="Y109" t="e">
            <v>#VALUE!</v>
          </cell>
          <cell r="Z109" t="e">
            <v>#VALUE!</v>
          </cell>
          <cell r="AA109" t="e">
            <v>#VALUE!</v>
          </cell>
          <cell r="AB109" t="e">
            <v>#VALUE!</v>
          </cell>
          <cell r="AC109" t="e">
            <v>#VALUE!</v>
          </cell>
          <cell r="AD109" t="e">
            <v>#VALUE!</v>
          </cell>
          <cell r="AE109" t="e">
            <v>#VALUE!</v>
          </cell>
          <cell r="AF109" t="e">
            <v>#VALUE!</v>
          </cell>
          <cell r="AG109" t="e">
            <v>#VALUE!</v>
          </cell>
          <cell r="AH109" t="e">
            <v>#VALUE!</v>
          </cell>
          <cell r="AI109" t="e">
            <v>#VALUE!</v>
          </cell>
          <cell r="AJ109" t="e">
            <v>#VALUE!</v>
          </cell>
          <cell r="AK109" t="e">
            <v>#VALUE!</v>
          </cell>
          <cell r="AL109" t="e">
            <v>#VALUE!</v>
          </cell>
          <cell r="AM109" t="e">
            <v>#VALUE!</v>
          </cell>
          <cell r="AN109" t="e">
            <v>#VALUE!</v>
          </cell>
          <cell r="AO109" t="e">
            <v>#VALUE!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6.4999999999999994E-5</v>
          </cell>
          <cell r="BF109">
            <v>6.4999999999999994E-5</v>
          </cell>
          <cell r="BG109">
            <v>6.4999999999999994E-5</v>
          </cell>
          <cell r="BH109">
            <v>6.4999999999999994E-5</v>
          </cell>
          <cell r="BI109">
            <v>6.4999999999999994E-5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6.0999999999999999E-5</v>
          </cell>
          <cell r="BZ109">
            <v>6.0999999999999999E-5</v>
          </cell>
          <cell r="CA109">
            <v>6.0999999999999999E-5</v>
          </cell>
          <cell r="CB109">
            <v>6.0999999999999999E-5</v>
          </cell>
          <cell r="CC109">
            <v>6.0999999999999999E-5</v>
          </cell>
          <cell r="CD109">
            <v>6.0999999999999999E-5</v>
          </cell>
          <cell r="CE109">
            <v>6.0999999999999999E-5</v>
          </cell>
          <cell r="CF109">
            <v>6.0999999999999999E-5</v>
          </cell>
          <cell r="CG109">
            <v>6.0999999999999999E-5</v>
          </cell>
          <cell r="CH109">
            <v>6.0999999999999999E-5</v>
          </cell>
          <cell r="CI109">
            <v>6.0999999999999999E-5</v>
          </cell>
          <cell r="CJ109">
            <v>6.0999999999999999E-5</v>
          </cell>
          <cell r="CK109">
            <v>6.0999999999999999E-5</v>
          </cell>
          <cell r="CL109">
            <v>6.0999999999999999E-5</v>
          </cell>
          <cell r="CM109">
            <v>6.0999999999999999E-5</v>
          </cell>
          <cell r="CN109">
            <v>6.0999999999999999E-5</v>
          </cell>
          <cell r="CO109">
            <v>6.0999999999999999E-5</v>
          </cell>
          <cell r="CP109">
            <v>6.0999999999999999E-5</v>
          </cell>
          <cell r="CQ109">
            <v>6.0999999999999999E-5</v>
          </cell>
          <cell r="CR109">
            <v>6.0999999999999999E-5</v>
          </cell>
          <cell r="CS109">
            <v>6.0999999999999999E-5</v>
          </cell>
          <cell r="CT109">
            <v>6.0999999999999999E-5</v>
          </cell>
          <cell r="CU109">
            <v>6.0999999999999999E-5</v>
          </cell>
          <cell r="CV109">
            <v>6.0999999999999999E-5</v>
          </cell>
          <cell r="CW109">
            <v>6.0999999999999999E-5</v>
          </cell>
        </row>
        <row r="110">
          <cell r="A110" t="str">
            <v>MARSHALL ISLANDS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1.2999999999999999E-5</v>
          </cell>
          <cell r="R110">
            <v>1.2999999999999999E-5</v>
          </cell>
          <cell r="S110">
            <v>1.2999999999999999E-5</v>
          </cell>
          <cell r="T110">
            <v>1.2999999999999999E-5</v>
          </cell>
          <cell r="U110">
            <v>1.2999999999999999E-5</v>
          </cell>
          <cell r="V110">
            <v>1.2999999999999999E-5</v>
          </cell>
          <cell r="W110">
            <v>1.2999999999999999E-5</v>
          </cell>
          <cell r="X110">
            <v>1.2999999999999999E-5</v>
          </cell>
          <cell r="Y110">
            <v>1.2999999999999999E-5</v>
          </cell>
          <cell r="Z110">
            <v>1.2999999999999999E-5</v>
          </cell>
          <cell r="AA110">
            <v>1.2999999999999999E-5</v>
          </cell>
          <cell r="AB110">
            <v>1.2999999999999999E-5</v>
          </cell>
          <cell r="AC110">
            <v>1.2999999999999999E-5</v>
          </cell>
          <cell r="AD110">
            <v>1.2999999999999999E-5</v>
          </cell>
          <cell r="AE110">
            <v>1.2999999999999999E-5</v>
          </cell>
          <cell r="AF110">
            <v>1.2999999999999999E-5</v>
          </cell>
          <cell r="AG110">
            <v>1.2999999999999999E-5</v>
          </cell>
          <cell r="AH110">
            <v>1.2999999999999999E-5</v>
          </cell>
          <cell r="AI110">
            <v>1.2999999999999999E-5</v>
          </cell>
          <cell r="AJ110">
            <v>1.2999999999999999E-5</v>
          </cell>
          <cell r="AK110">
            <v>1.2999999999999999E-5</v>
          </cell>
          <cell r="AL110">
            <v>1.2999999999999999E-5</v>
          </cell>
          <cell r="AM110">
            <v>1.2999999999999999E-5</v>
          </cell>
          <cell r="AN110">
            <v>1.2999999999999999E-5</v>
          </cell>
          <cell r="AO110">
            <v>1.2999999999999999E-5</v>
          </cell>
          <cell r="AP110">
            <v>5.1E-5</v>
          </cell>
          <cell r="AQ110">
            <v>5.1E-5</v>
          </cell>
          <cell r="AR110">
            <v>5.1E-5</v>
          </cell>
          <cell r="AS110">
            <v>5.1E-5</v>
          </cell>
          <cell r="AT110">
            <v>5.1E-5</v>
          </cell>
          <cell r="AU110">
            <v>6.9999999999999994E-5</v>
          </cell>
          <cell r="AV110">
            <v>6.9999999999999994E-5</v>
          </cell>
          <cell r="AW110">
            <v>6.9999999999999994E-5</v>
          </cell>
          <cell r="AX110">
            <v>6.9999999999999994E-5</v>
          </cell>
          <cell r="AY110">
            <v>6.9999999999999994E-5</v>
          </cell>
          <cell r="AZ110">
            <v>8.7999999999999998E-5</v>
          </cell>
          <cell r="BA110">
            <v>8.7999999999999998E-5</v>
          </cell>
          <cell r="BB110">
            <v>8.7999999999999998E-5</v>
          </cell>
          <cell r="BC110">
            <v>8.7999999999999998E-5</v>
          </cell>
          <cell r="BD110">
            <v>8.7999999999999998E-5</v>
          </cell>
          <cell r="BE110">
            <v>9.7E-5</v>
          </cell>
          <cell r="BF110">
            <v>9.7E-5</v>
          </cell>
          <cell r="BG110">
            <v>9.7E-5</v>
          </cell>
          <cell r="BH110">
            <v>9.7E-5</v>
          </cell>
          <cell r="BI110">
            <v>9.7E-5</v>
          </cell>
          <cell r="BJ110">
            <v>1.06E-4</v>
          </cell>
          <cell r="BK110">
            <v>1.06E-4</v>
          </cell>
          <cell r="BL110">
            <v>1.06E-4</v>
          </cell>
          <cell r="BM110">
            <v>1.06E-4</v>
          </cell>
          <cell r="BN110">
            <v>1.06E-4</v>
          </cell>
          <cell r="BO110">
            <v>1.2E-4</v>
          </cell>
          <cell r="BP110">
            <v>1.2E-4</v>
          </cell>
          <cell r="BQ110">
            <v>1.2E-4</v>
          </cell>
          <cell r="BR110">
            <v>1.2E-4</v>
          </cell>
          <cell r="BS110">
            <v>1.2E-4</v>
          </cell>
          <cell r="BT110">
            <v>1.4300000000000001E-4</v>
          </cell>
          <cell r="BU110">
            <v>1.4300000000000001E-4</v>
          </cell>
          <cell r="BV110">
            <v>1.4300000000000001E-4</v>
          </cell>
          <cell r="BW110">
            <v>1.4300000000000001E-4</v>
          </cell>
          <cell r="BX110">
            <v>1.4300000000000001E-4</v>
          </cell>
          <cell r="BY110">
            <v>2.2100000000000001E-4</v>
          </cell>
          <cell r="BZ110">
            <v>2.2100000000000001E-4</v>
          </cell>
          <cell r="CA110">
            <v>2.2100000000000001E-4</v>
          </cell>
          <cell r="CB110">
            <v>2.2100000000000001E-4</v>
          </cell>
          <cell r="CC110">
            <v>2.2100000000000001E-4</v>
          </cell>
          <cell r="CD110">
            <v>2.2100000000000001E-4</v>
          </cell>
          <cell r="CE110">
            <v>2.2100000000000001E-4</v>
          </cell>
          <cell r="CF110">
            <v>2.2100000000000001E-4</v>
          </cell>
          <cell r="CG110">
            <v>2.2100000000000001E-4</v>
          </cell>
          <cell r="CH110">
            <v>2.2100000000000001E-4</v>
          </cell>
          <cell r="CI110">
            <v>2.2100000000000001E-4</v>
          </cell>
          <cell r="CJ110">
            <v>2.2100000000000001E-4</v>
          </cell>
          <cell r="CK110">
            <v>2.2100000000000001E-4</v>
          </cell>
          <cell r="CL110">
            <v>2.2100000000000001E-4</v>
          </cell>
          <cell r="CM110">
            <v>2.2100000000000001E-4</v>
          </cell>
          <cell r="CN110">
            <v>2.2100000000000001E-4</v>
          </cell>
          <cell r="CO110">
            <v>2.2100000000000001E-4</v>
          </cell>
          <cell r="CP110">
            <v>2.2100000000000001E-4</v>
          </cell>
          <cell r="CQ110">
            <v>2.2100000000000001E-4</v>
          </cell>
          <cell r="CR110">
            <v>2.2100000000000001E-4</v>
          </cell>
          <cell r="CS110">
            <v>2.2100000000000001E-4</v>
          </cell>
          <cell r="CT110">
            <v>2.2100000000000001E-4</v>
          </cell>
          <cell r="CU110">
            <v>2.2100000000000001E-4</v>
          </cell>
          <cell r="CV110">
            <v>2.2100000000000001E-4</v>
          </cell>
          <cell r="CW110">
            <v>2.2100000000000001E-4</v>
          </cell>
        </row>
        <row r="111">
          <cell r="A111" t="str">
            <v>MAURITANIA</v>
          </cell>
          <cell r="B111" t="e">
            <v>#VALUE!</v>
          </cell>
          <cell r="C111" t="e">
            <v>#VALUE!</v>
          </cell>
          <cell r="D111" t="e">
            <v>#VALUE!</v>
          </cell>
          <cell r="E111" t="e">
            <v>#VALUE!</v>
          </cell>
          <cell r="F111" t="e">
            <v>#VALUE!</v>
          </cell>
          <cell r="G111" t="e">
            <v>#VALUE!</v>
          </cell>
          <cell r="H111" t="e">
            <v>#VALUE!</v>
          </cell>
          <cell r="I111" t="e">
            <v>#VALUE!</v>
          </cell>
          <cell r="J111" t="e">
            <v>#VALUE!</v>
          </cell>
          <cell r="K111" t="e">
            <v>#VALUE!</v>
          </cell>
          <cell r="L111" t="e">
            <v>#VALUE!</v>
          </cell>
          <cell r="M111" t="e">
            <v>#VALUE!</v>
          </cell>
          <cell r="N111" t="e">
            <v>#VALUE!</v>
          </cell>
          <cell r="O111" t="e">
            <v>#VALUE!</v>
          </cell>
          <cell r="P111" t="e">
            <v>#VALUE!</v>
          </cell>
          <cell r="Q111">
            <v>3.1000000000000001E-5</v>
          </cell>
          <cell r="R111">
            <v>3.1000000000000001E-5</v>
          </cell>
          <cell r="S111">
            <v>3.1000000000000001E-5</v>
          </cell>
          <cell r="T111">
            <v>3.1000000000000001E-5</v>
          </cell>
          <cell r="U111">
            <v>3.1000000000000001E-5</v>
          </cell>
          <cell r="V111">
            <v>3.1000000000000001E-5</v>
          </cell>
          <cell r="W111">
            <v>3.1000000000000001E-5</v>
          </cell>
          <cell r="X111">
            <v>3.1000000000000001E-5</v>
          </cell>
          <cell r="Y111">
            <v>3.1000000000000001E-5</v>
          </cell>
          <cell r="Z111">
            <v>3.1000000000000001E-5</v>
          </cell>
          <cell r="AA111">
            <v>3.1000000000000001E-5</v>
          </cell>
          <cell r="AB111">
            <v>3.1000000000000001E-5</v>
          </cell>
          <cell r="AC111">
            <v>3.1000000000000001E-5</v>
          </cell>
          <cell r="AD111">
            <v>3.1000000000000001E-5</v>
          </cell>
          <cell r="AE111">
            <v>3.1000000000000001E-5</v>
          </cell>
          <cell r="AF111">
            <v>3.1000000000000001E-5</v>
          </cell>
          <cell r="AG111">
            <v>3.1000000000000001E-5</v>
          </cell>
          <cell r="AH111">
            <v>3.1000000000000001E-5</v>
          </cell>
          <cell r="AI111">
            <v>3.1000000000000001E-5</v>
          </cell>
          <cell r="AJ111">
            <v>3.1000000000000001E-5</v>
          </cell>
          <cell r="AK111">
            <v>3.1000000000000001E-5</v>
          </cell>
          <cell r="AL111">
            <v>3.1000000000000001E-5</v>
          </cell>
          <cell r="AM111">
            <v>3.1000000000000001E-5</v>
          </cell>
          <cell r="AN111">
            <v>3.1000000000000001E-5</v>
          </cell>
          <cell r="AO111">
            <v>3.1000000000000001E-5</v>
          </cell>
          <cell r="AP111">
            <v>1.7699999999999999E-4</v>
          </cell>
          <cell r="AQ111">
            <v>1.7699999999999999E-4</v>
          </cell>
          <cell r="AR111">
            <v>1.7699999999999999E-4</v>
          </cell>
          <cell r="AS111">
            <v>1.7699999999999999E-4</v>
          </cell>
          <cell r="AT111">
            <v>1.7699999999999999E-4</v>
          </cell>
          <cell r="AU111">
            <v>2.7300000000000002E-4</v>
          </cell>
          <cell r="AV111">
            <v>2.7300000000000002E-4</v>
          </cell>
          <cell r="AW111">
            <v>2.7300000000000002E-4</v>
          </cell>
          <cell r="AX111">
            <v>2.7300000000000002E-4</v>
          </cell>
          <cell r="AY111">
            <v>2.7300000000000002E-4</v>
          </cell>
          <cell r="AZ111">
            <v>3.8900000000000002E-4</v>
          </cell>
          <cell r="BA111">
            <v>3.8900000000000002E-4</v>
          </cell>
          <cell r="BB111">
            <v>3.8900000000000002E-4</v>
          </cell>
          <cell r="BC111">
            <v>3.8900000000000002E-4</v>
          </cell>
          <cell r="BD111">
            <v>3.8900000000000002E-4</v>
          </cell>
          <cell r="BE111">
            <v>5.0699999999999996E-4</v>
          </cell>
          <cell r="BF111">
            <v>5.0699999999999996E-4</v>
          </cell>
          <cell r="BG111">
            <v>5.0699999999999996E-4</v>
          </cell>
          <cell r="BH111">
            <v>5.0699999999999996E-4</v>
          </cell>
          <cell r="BI111">
            <v>5.0699999999999996E-4</v>
          </cell>
          <cell r="BJ111">
            <v>6.5799999999999995E-4</v>
          </cell>
          <cell r="BK111">
            <v>6.5799999999999995E-4</v>
          </cell>
          <cell r="BL111">
            <v>6.5799999999999995E-4</v>
          </cell>
          <cell r="BM111">
            <v>6.5799999999999995E-4</v>
          </cell>
          <cell r="BN111">
            <v>6.5799999999999995E-4</v>
          </cell>
          <cell r="BO111">
            <v>7.9199999999999995E-4</v>
          </cell>
          <cell r="BP111">
            <v>7.9199999999999995E-4</v>
          </cell>
          <cell r="BQ111">
            <v>7.9199999999999995E-4</v>
          </cell>
          <cell r="BR111">
            <v>7.9199999999999995E-4</v>
          </cell>
          <cell r="BS111">
            <v>7.9199999999999995E-4</v>
          </cell>
          <cell r="BT111">
            <v>8.5800000000000004E-4</v>
          </cell>
          <cell r="BU111">
            <v>8.5800000000000004E-4</v>
          </cell>
          <cell r="BV111">
            <v>8.5800000000000004E-4</v>
          </cell>
          <cell r="BW111">
            <v>8.5800000000000004E-4</v>
          </cell>
          <cell r="BX111">
            <v>8.5800000000000004E-4</v>
          </cell>
          <cell r="BY111">
            <v>2.1410000000000001E-3</v>
          </cell>
          <cell r="BZ111">
            <v>2.1410000000000001E-3</v>
          </cell>
          <cell r="CA111">
            <v>2.1410000000000001E-3</v>
          </cell>
          <cell r="CB111">
            <v>2.1410000000000001E-3</v>
          </cell>
          <cell r="CC111">
            <v>2.1410000000000001E-3</v>
          </cell>
          <cell r="CD111">
            <v>2.1410000000000001E-3</v>
          </cell>
          <cell r="CE111">
            <v>2.1410000000000001E-3</v>
          </cell>
          <cell r="CF111">
            <v>2.1410000000000001E-3</v>
          </cell>
          <cell r="CG111">
            <v>2.1410000000000001E-3</v>
          </cell>
          <cell r="CH111">
            <v>2.1410000000000001E-3</v>
          </cell>
          <cell r="CI111">
            <v>2.1410000000000001E-3</v>
          </cell>
          <cell r="CJ111">
            <v>2.1410000000000001E-3</v>
          </cell>
          <cell r="CK111">
            <v>2.1410000000000001E-3</v>
          </cell>
          <cell r="CL111">
            <v>2.1410000000000001E-3</v>
          </cell>
          <cell r="CM111">
            <v>2.1410000000000001E-3</v>
          </cell>
          <cell r="CN111">
            <v>2.1410000000000001E-3</v>
          </cell>
          <cell r="CO111">
            <v>2.1410000000000001E-3</v>
          </cell>
          <cell r="CP111">
            <v>2.1410000000000001E-3</v>
          </cell>
          <cell r="CQ111">
            <v>2.1410000000000001E-3</v>
          </cell>
          <cell r="CR111">
            <v>2.1410000000000001E-3</v>
          </cell>
          <cell r="CS111">
            <v>2.1410000000000001E-3</v>
          </cell>
          <cell r="CT111">
            <v>2.1410000000000001E-3</v>
          </cell>
          <cell r="CU111">
            <v>2.1410000000000001E-3</v>
          </cell>
          <cell r="CV111">
            <v>2.1410000000000001E-3</v>
          </cell>
          <cell r="CW111">
            <v>2.1410000000000001E-3</v>
          </cell>
        </row>
        <row r="112">
          <cell r="A112" t="str">
            <v>MAURITIUS</v>
          </cell>
          <cell r="B112" t="e">
            <v>#VALUE!</v>
          </cell>
          <cell r="C112" t="e">
            <v>#VALUE!</v>
          </cell>
          <cell r="D112" t="e">
            <v>#VALUE!</v>
          </cell>
          <cell r="E112" t="e">
            <v>#VALUE!</v>
          </cell>
          <cell r="F112" t="e">
            <v>#VALUE!</v>
          </cell>
          <cell r="G112" t="e">
            <v>#VALUE!</v>
          </cell>
          <cell r="H112" t="e">
            <v>#VALUE!</v>
          </cell>
          <cell r="I112" t="e">
            <v>#VALUE!</v>
          </cell>
          <cell r="J112" t="e">
            <v>#VALUE!</v>
          </cell>
          <cell r="K112" t="e">
            <v>#VALUE!</v>
          </cell>
          <cell r="L112" t="e">
            <v>#VALUE!</v>
          </cell>
          <cell r="M112" t="e">
            <v>#VALUE!</v>
          </cell>
          <cell r="N112" t="e">
            <v>#VALUE!</v>
          </cell>
          <cell r="O112" t="e">
            <v>#VALUE!</v>
          </cell>
          <cell r="P112" t="e">
            <v>#VALUE!</v>
          </cell>
          <cell r="Q112">
            <v>1.2E-5</v>
          </cell>
          <cell r="R112">
            <v>1.2E-5</v>
          </cell>
          <cell r="S112">
            <v>1.2E-5</v>
          </cell>
          <cell r="T112">
            <v>1.2E-5</v>
          </cell>
          <cell r="U112">
            <v>1.2E-5</v>
          </cell>
          <cell r="V112">
            <v>1.2E-5</v>
          </cell>
          <cell r="W112">
            <v>1.2E-5</v>
          </cell>
          <cell r="X112">
            <v>1.2E-5</v>
          </cell>
          <cell r="Y112">
            <v>1.2E-5</v>
          </cell>
          <cell r="Z112">
            <v>1.2E-5</v>
          </cell>
          <cell r="AA112">
            <v>1.2E-5</v>
          </cell>
          <cell r="AB112">
            <v>1.2E-5</v>
          </cell>
          <cell r="AC112">
            <v>1.2E-5</v>
          </cell>
          <cell r="AD112">
            <v>1.2E-5</v>
          </cell>
          <cell r="AE112">
            <v>1.2E-5</v>
          </cell>
          <cell r="AF112">
            <v>1.2E-5</v>
          </cell>
          <cell r="AG112">
            <v>1.2E-5</v>
          </cell>
          <cell r="AH112">
            <v>1.2E-5</v>
          </cell>
          <cell r="AI112">
            <v>1.2E-5</v>
          </cell>
          <cell r="AJ112">
            <v>1.2E-5</v>
          </cell>
          <cell r="AK112">
            <v>1.2E-5</v>
          </cell>
          <cell r="AL112">
            <v>1.2E-5</v>
          </cell>
          <cell r="AM112">
            <v>1.2E-5</v>
          </cell>
          <cell r="AN112">
            <v>1.2E-5</v>
          </cell>
          <cell r="AO112">
            <v>1.2E-5</v>
          </cell>
          <cell r="AP112">
            <v>6.2000000000000003E-5</v>
          </cell>
          <cell r="AQ112">
            <v>6.2000000000000003E-5</v>
          </cell>
          <cell r="AR112">
            <v>6.2000000000000003E-5</v>
          </cell>
          <cell r="AS112">
            <v>6.2000000000000003E-5</v>
          </cell>
          <cell r="AT112">
            <v>6.2000000000000003E-5</v>
          </cell>
          <cell r="AU112">
            <v>9.2999999999999997E-5</v>
          </cell>
          <cell r="AV112">
            <v>9.2999999999999997E-5</v>
          </cell>
          <cell r="AW112">
            <v>9.2999999999999997E-5</v>
          </cell>
          <cell r="AX112">
            <v>9.2999999999999997E-5</v>
          </cell>
          <cell r="AY112">
            <v>9.2999999999999997E-5</v>
          </cell>
          <cell r="AZ112">
            <v>6.7000000000000002E-5</v>
          </cell>
          <cell r="BA112">
            <v>6.7000000000000002E-5</v>
          </cell>
          <cell r="BB112">
            <v>6.7000000000000002E-5</v>
          </cell>
          <cell r="BC112">
            <v>6.7000000000000002E-5</v>
          </cell>
          <cell r="BD112">
            <v>6.7000000000000002E-5</v>
          </cell>
          <cell r="BE112">
            <v>2.2599999999999999E-4</v>
          </cell>
          <cell r="BF112">
            <v>2.2599999999999999E-4</v>
          </cell>
          <cell r="BG112">
            <v>2.2599999999999999E-4</v>
          </cell>
          <cell r="BH112">
            <v>2.2599999999999999E-4</v>
          </cell>
          <cell r="BI112">
            <v>2.2599999999999999E-4</v>
          </cell>
          <cell r="BJ112">
            <v>2.32E-4</v>
          </cell>
          <cell r="BK112">
            <v>2.32E-4</v>
          </cell>
          <cell r="BL112">
            <v>2.32E-4</v>
          </cell>
          <cell r="BM112">
            <v>2.32E-4</v>
          </cell>
          <cell r="BN112">
            <v>2.32E-4</v>
          </cell>
          <cell r="BO112">
            <v>5.1400000000000003E-4</v>
          </cell>
          <cell r="BP112">
            <v>5.1400000000000003E-4</v>
          </cell>
          <cell r="BQ112">
            <v>5.1400000000000003E-4</v>
          </cell>
          <cell r="BR112">
            <v>5.1400000000000003E-4</v>
          </cell>
          <cell r="BS112">
            <v>5.1400000000000003E-4</v>
          </cell>
          <cell r="BT112">
            <v>7.1199999999999996E-4</v>
          </cell>
          <cell r="BU112">
            <v>7.1199999999999996E-4</v>
          </cell>
          <cell r="BV112">
            <v>7.1199999999999996E-4</v>
          </cell>
          <cell r="BW112">
            <v>7.1199999999999996E-4</v>
          </cell>
          <cell r="BX112">
            <v>7.1199999999999996E-4</v>
          </cell>
          <cell r="BY112">
            <v>8.5800000000000004E-4</v>
          </cell>
          <cell r="BZ112">
            <v>8.5800000000000004E-4</v>
          </cell>
          <cell r="CA112">
            <v>8.5800000000000004E-4</v>
          </cell>
          <cell r="CB112">
            <v>8.5800000000000004E-4</v>
          </cell>
          <cell r="CC112">
            <v>8.5800000000000004E-4</v>
          </cell>
          <cell r="CD112">
            <v>8.5800000000000004E-4</v>
          </cell>
          <cell r="CE112">
            <v>8.5800000000000004E-4</v>
          </cell>
          <cell r="CF112">
            <v>8.5800000000000004E-4</v>
          </cell>
          <cell r="CG112">
            <v>8.5800000000000004E-4</v>
          </cell>
          <cell r="CH112">
            <v>8.5800000000000004E-4</v>
          </cell>
          <cell r="CI112">
            <v>8.5800000000000004E-4</v>
          </cell>
          <cell r="CJ112">
            <v>8.5800000000000004E-4</v>
          </cell>
          <cell r="CK112">
            <v>8.5800000000000004E-4</v>
          </cell>
          <cell r="CL112">
            <v>8.5800000000000004E-4</v>
          </cell>
          <cell r="CM112">
            <v>8.5800000000000004E-4</v>
          </cell>
          <cell r="CN112">
            <v>8.5800000000000004E-4</v>
          </cell>
          <cell r="CO112">
            <v>8.5800000000000004E-4</v>
          </cell>
          <cell r="CP112">
            <v>8.5800000000000004E-4</v>
          </cell>
          <cell r="CQ112">
            <v>8.5800000000000004E-4</v>
          </cell>
          <cell r="CR112">
            <v>8.5800000000000004E-4</v>
          </cell>
          <cell r="CS112">
            <v>8.5800000000000004E-4</v>
          </cell>
          <cell r="CT112">
            <v>8.5800000000000004E-4</v>
          </cell>
          <cell r="CU112">
            <v>8.5800000000000004E-4</v>
          </cell>
          <cell r="CV112">
            <v>8.5800000000000004E-4</v>
          </cell>
          <cell r="CW112">
            <v>8.5800000000000004E-4</v>
          </cell>
        </row>
        <row r="113">
          <cell r="A113" t="str">
            <v>MEXICO</v>
          </cell>
          <cell r="B113" t="e">
            <v>#VALUE!</v>
          </cell>
          <cell r="C113" t="e">
            <v>#VALUE!</v>
          </cell>
          <cell r="D113" t="e">
            <v>#VALUE!</v>
          </cell>
          <cell r="E113" t="e">
            <v>#VALUE!</v>
          </cell>
          <cell r="F113" t="e">
            <v>#VALUE!</v>
          </cell>
          <cell r="G113" t="e">
            <v>#VALUE!</v>
          </cell>
          <cell r="H113" t="e">
            <v>#VALUE!</v>
          </cell>
          <cell r="I113" t="e">
            <v>#VALUE!</v>
          </cell>
          <cell r="J113" t="e">
            <v>#VALUE!</v>
          </cell>
          <cell r="K113" t="e">
            <v>#VALUE!</v>
          </cell>
          <cell r="L113" t="e">
            <v>#VALUE!</v>
          </cell>
          <cell r="M113" t="e">
            <v>#VALUE!</v>
          </cell>
          <cell r="N113" t="e">
            <v>#VALUE!</v>
          </cell>
          <cell r="O113" t="e">
            <v>#VALUE!</v>
          </cell>
          <cell r="P113" t="e">
            <v>#VALUE!</v>
          </cell>
          <cell r="Q113">
            <v>2.0000000000000002E-5</v>
          </cell>
          <cell r="R113">
            <v>2.0000000000000002E-5</v>
          </cell>
          <cell r="S113">
            <v>2.0000000000000002E-5</v>
          </cell>
          <cell r="T113">
            <v>2.0000000000000002E-5</v>
          </cell>
          <cell r="U113">
            <v>2.0000000000000002E-5</v>
          </cell>
          <cell r="V113">
            <v>2.0000000000000002E-5</v>
          </cell>
          <cell r="W113">
            <v>2.0000000000000002E-5</v>
          </cell>
          <cell r="X113">
            <v>2.0000000000000002E-5</v>
          </cell>
          <cell r="Y113">
            <v>2.0000000000000002E-5</v>
          </cell>
          <cell r="Z113">
            <v>2.0000000000000002E-5</v>
          </cell>
          <cell r="AA113">
            <v>2.0000000000000002E-5</v>
          </cell>
          <cell r="AB113">
            <v>2.0000000000000002E-5</v>
          </cell>
          <cell r="AC113">
            <v>2.0000000000000002E-5</v>
          </cell>
          <cell r="AD113">
            <v>2.0000000000000002E-5</v>
          </cell>
          <cell r="AE113">
            <v>2.0000000000000002E-5</v>
          </cell>
          <cell r="AF113">
            <v>2.0000000000000002E-5</v>
          </cell>
          <cell r="AG113">
            <v>2.0000000000000002E-5</v>
          </cell>
          <cell r="AH113">
            <v>2.0000000000000002E-5</v>
          </cell>
          <cell r="AI113">
            <v>2.0000000000000002E-5</v>
          </cell>
          <cell r="AJ113">
            <v>2.0000000000000002E-5</v>
          </cell>
          <cell r="AK113">
            <v>2.0000000000000002E-5</v>
          </cell>
          <cell r="AL113">
            <v>2.0000000000000002E-5</v>
          </cell>
          <cell r="AM113">
            <v>2.0000000000000002E-5</v>
          </cell>
          <cell r="AN113">
            <v>2.0000000000000002E-5</v>
          </cell>
          <cell r="AO113">
            <v>2.0000000000000002E-5</v>
          </cell>
          <cell r="AP113">
            <v>1E-4</v>
          </cell>
          <cell r="AQ113">
            <v>1E-4</v>
          </cell>
          <cell r="AR113">
            <v>1E-4</v>
          </cell>
          <cell r="AS113">
            <v>1E-4</v>
          </cell>
          <cell r="AT113">
            <v>1E-4</v>
          </cell>
          <cell r="AU113">
            <v>1.4300000000000001E-4</v>
          </cell>
          <cell r="AV113">
            <v>1.4300000000000001E-4</v>
          </cell>
          <cell r="AW113">
            <v>1.4300000000000001E-4</v>
          </cell>
          <cell r="AX113">
            <v>1.4300000000000001E-4</v>
          </cell>
          <cell r="AY113">
            <v>1.4300000000000001E-4</v>
          </cell>
          <cell r="AZ113">
            <v>1.84E-4</v>
          </cell>
          <cell r="BA113">
            <v>1.84E-4</v>
          </cell>
          <cell r="BB113">
            <v>1.84E-4</v>
          </cell>
          <cell r="BC113">
            <v>1.84E-4</v>
          </cell>
          <cell r="BD113">
            <v>1.84E-4</v>
          </cell>
          <cell r="BE113">
            <v>2.2499999999999999E-4</v>
          </cell>
          <cell r="BF113">
            <v>2.2499999999999999E-4</v>
          </cell>
          <cell r="BG113">
            <v>2.2499999999999999E-4</v>
          </cell>
          <cell r="BH113">
            <v>2.2499999999999999E-4</v>
          </cell>
          <cell r="BI113">
            <v>2.2499999999999999E-4</v>
          </cell>
          <cell r="BJ113">
            <v>2.72E-4</v>
          </cell>
          <cell r="BK113">
            <v>2.72E-4</v>
          </cell>
          <cell r="BL113">
            <v>2.72E-4</v>
          </cell>
          <cell r="BM113">
            <v>2.72E-4</v>
          </cell>
          <cell r="BN113">
            <v>2.72E-4</v>
          </cell>
          <cell r="BO113">
            <v>3.4000000000000002E-4</v>
          </cell>
          <cell r="BP113">
            <v>3.4000000000000002E-4</v>
          </cell>
          <cell r="BQ113">
            <v>3.4000000000000002E-4</v>
          </cell>
          <cell r="BR113">
            <v>3.4000000000000002E-4</v>
          </cell>
          <cell r="BS113">
            <v>3.4000000000000002E-4</v>
          </cell>
          <cell r="BT113">
            <v>4.2700000000000002E-4</v>
          </cell>
          <cell r="BU113">
            <v>4.2700000000000002E-4</v>
          </cell>
          <cell r="BV113">
            <v>4.2700000000000002E-4</v>
          </cell>
          <cell r="BW113">
            <v>4.2700000000000002E-4</v>
          </cell>
          <cell r="BX113">
            <v>4.2700000000000002E-4</v>
          </cell>
          <cell r="BY113">
            <v>5.3300000000000005E-4</v>
          </cell>
          <cell r="BZ113">
            <v>5.3300000000000005E-4</v>
          </cell>
          <cell r="CA113">
            <v>5.3300000000000005E-4</v>
          </cell>
          <cell r="CB113">
            <v>5.3300000000000005E-4</v>
          </cell>
          <cell r="CC113">
            <v>5.3300000000000005E-4</v>
          </cell>
          <cell r="CD113">
            <v>5.3300000000000005E-4</v>
          </cell>
          <cell r="CE113">
            <v>5.3300000000000005E-4</v>
          </cell>
          <cell r="CF113">
            <v>5.3300000000000005E-4</v>
          </cell>
          <cell r="CG113">
            <v>5.3300000000000005E-4</v>
          </cell>
          <cell r="CH113">
            <v>5.3300000000000005E-4</v>
          </cell>
          <cell r="CI113">
            <v>5.3300000000000005E-4</v>
          </cell>
          <cell r="CJ113">
            <v>5.3300000000000005E-4</v>
          </cell>
          <cell r="CK113">
            <v>5.3300000000000005E-4</v>
          </cell>
          <cell r="CL113">
            <v>5.3300000000000005E-4</v>
          </cell>
          <cell r="CM113">
            <v>5.3300000000000005E-4</v>
          </cell>
          <cell r="CN113">
            <v>5.3300000000000005E-4</v>
          </cell>
          <cell r="CO113">
            <v>5.3300000000000005E-4</v>
          </cell>
          <cell r="CP113">
            <v>5.3300000000000005E-4</v>
          </cell>
          <cell r="CQ113">
            <v>5.3300000000000005E-4</v>
          </cell>
          <cell r="CR113">
            <v>5.3300000000000005E-4</v>
          </cell>
          <cell r="CS113">
            <v>5.3300000000000005E-4</v>
          </cell>
          <cell r="CT113">
            <v>5.3300000000000005E-4</v>
          </cell>
          <cell r="CU113">
            <v>5.3300000000000005E-4</v>
          </cell>
          <cell r="CV113">
            <v>5.3300000000000005E-4</v>
          </cell>
          <cell r="CW113">
            <v>5.3300000000000005E-4</v>
          </cell>
        </row>
        <row r="114">
          <cell r="A114" t="str">
            <v>MICRONESIA, FEDERATED STATES OF</v>
          </cell>
          <cell r="B114" t="e">
            <v>#VALUE!</v>
          </cell>
          <cell r="C114" t="e">
            <v>#VALUE!</v>
          </cell>
          <cell r="D114" t="e">
            <v>#VALUE!</v>
          </cell>
          <cell r="E114" t="e">
            <v>#VALUE!</v>
          </cell>
          <cell r="F114" t="e">
            <v>#VALUE!</v>
          </cell>
          <cell r="G114" t="e">
            <v>#VALUE!</v>
          </cell>
          <cell r="H114" t="e">
            <v>#VALUE!</v>
          </cell>
          <cell r="I114" t="e">
            <v>#VALUE!</v>
          </cell>
          <cell r="J114" t="e">
            <v>#VALUE!</v>
          </cell>
          <cell r="K114" t="e">
            <v>#VALUE!</v>
          </cell>
          <cell r="L114" t="e">
            <v>#VALUE!</v>
          </cell>
          <cell r="M114" t="e">
            <v>#VALUE!</v>
          </cell>
          <cell r="N114" t="e">
            <v>#VALUE!</v>
          </cell>
          <cell r="O114" t="e">
            <v>#VALUE!</v>
          </cell>
          <cell r="P114" t="e">
            <v>#VALUE!</v>
          </cell>
          <cell r="Q114" t="e">
            <v>#VALUE!</v>
          </cell>
          <cell r="R114" t="e">
            <v>#VALUE!</v>
          </cell>
          <cell r="S114" t="e">
            <v>#VALUE!</v>
          </cell>
          <cell r="T114" t="e">
            <v>#VALUE!</v>
          </cell>
          <cell r="U114" t="e">
            <v>#VALUE!</v>
          </cell>
          <cell r="V114" t="e">
            <v>#VALUE!</v>
          </cell>
          <cell r="W114" t="e">
            <v>#VALUE!</v>
          </cell>
          <cell r="X114" t="e">
            <v>#VALUE!</v>
          </cell>
          <cell r="Y114" t="e">
            <v>#VALUE!</v>
          </cell>
          <cell r="Z114" t="e">
            <v>#VALUE!</v>
          </cell>
          <cell r="AA114" t="e">
            <v>#VALUE!</v>
          </cell>
          <cell r="AB114" t="e">
            <v>#VALUE!</v>
          </cell>
          <cell r="AC114" t="e">
            <v>#VALUE!</v>
          </cell>
          <cell r="AD114" t="e">
            <v>#VALUE!</v>
          </cell>
          <cell r="AE114" t="e">
            <v>#VALUE!</v>
          </cell>
          <cell r="AF114" t="e">
            <v>#VALUE!</v>
          </cell>
          <cell r="AG114" t="e">
            <v>#VALUE!</v>
          </cell>
          <cell r="AH114" t="e">
            <v>#VALUE!</v>
          </cell>
          <cell r="AI114" t="e">
            <v>#VALUE!</v>
          </cell>
          <cell r="AJ114" t="e">
            <v>#VALUE!</v>
          </cell>
          <cell r="AK114" t="e">
            <v>#VALUE!</v>
          </cell>
          <cell r="AL114" t="e">
            <v>#VALUE!</v>
          </cell>
          <cell r="AM114" t="e">
            <v>#VALUE!</v>
          </cell>
          <cell r="AN114" t="e">
            <v>#VALUE!</v>
          </cell>
          <cell r="AO114" t="e">
            <v>#VALUE!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 t="e">
            <v>#VALUE!</v>
          </cell>
          <cell r="AV114" t="e">
            <v>#VALUE!</v>
          </cell>
          <cell r="AW114" t="e">
            <v>#VALUE!</v>
          </cell>
          <cell r="AX114" t="e">
            <v>#VALUE!</v>
          </cell>
          <cell r="AY114" t="e">
            <v>#VALUE!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3.3300000000000002E-4</v>
          </cell>
          <cell r="BP114">
            <v>3.3300000000000002E-4</v>
          </cell>
          <cell r="BQ114">
            <v>3.3300000000000002E-4</v>
          </cell>
          <cell r="BR114">
            <v>3.3300000000000002E-4</v>
          </cell>
          <cell r="BS114">
            <v>3.3300000000000002E-4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0</v>
          </cell>
          <cell r="CN114">
            <v>0</v>
          </cell>
          <cell r="CO114">
            <v>0</v>
          </cell>
          <cell r="CP114">
            <v>0</v>
          </cell>
          <cell r="CQ114">
            <v>0</v>
          </cell>
          <cell r="CR114">
            <v>0</v>
          </cell>
          <cell r="CS114">
            <v>0</v>
          </cell>
          <cell r="CT114">
            <v>0</v>
          </cell>
          <cell r="CU114">
            <v>0</v>
          </cell>
          <cell r="CV114">
            <v>0</v>
          </cell>
          <cell r="CW114">
            <v>0</v>
          </cell>
        </row>
        <row r="115">
          <cell r="A115" t="str">
            <v>MOLDOVA, REPUBLIC OF</v>
          </cell>
          <cell r="B115" t="e">
            <v>#VALUE!</v>
          </cell>
          <cell r="C115" t="e">
            <v>#VALUE!</v>
          </cell>
          <cell r="D115" t="e">
            <v>#VALUE!</v>
          </cell>
          <cell r="E115" t="e">
            <v>#VALUE!</v>
          </cell>
          <cell r="F115" t="e">
            <v>#VALUE!</v>
          </cell>
          <cell r="G115" t="e">
            <v>#VALUE!</v>
          </cell>
          <cell r="H115" t="e">
            <v>#VALUE!</v>
          </cell>
          <cell r="I115" t="e">
            <v>#VALUE!</v>
          </cell>
          <cell r="J115" t="e">
            <v>#VALUE!</v>
          </cell>
          <cell r="K115" t="e">
            <v>#VALUE!</v>
          </cell>
          <cell r="L115" t="e">
            <v>#VALUE!</v>
          </cell>
          <cell r="M115" t="e">
            <v>#VALUE!</v>
          </cell>
          <cell r="N115" t="e">
            <v>#VALUE!</v>
          </cell>
          <cell r="O115" t="e">
            <v>#VALUE!</v>
          </cell>
          <cell r="P115" t="e">
            <v>#VALUE!</v>
          </cell>
          <cell r="Q115">
            <v>4.1999999999999998E-5</v>
          </cell>
          <cell r="R115">
            <v>4.1999999999999998E-5</v>
          </cell>
          <cell r="S115">
            <v>4.1999999999999998E-5</v>
          </cell>
          <cell r="T115">
            <v>4.1999999999999998E-5</v>
          </cell>
          <cell r="U115">
            <v>4.1999999999999998E-5</v>
          </cell>
          <cell r="V115">
            <v>4.1999999999999998E-5</v>
          </cell>
          <cell r="W115">
            <v>4.1999999999999998E-5</v>
          </cell>
          <cell r="X115">
            <v>4.1999999999999998E-5</v>
          </cell>
          <cell r="Y115">
            <v>4.1999999999999998E-5</v>
          </cell>
          <cell r="Z115">
            <v>4.1999999999999998E-5</v>
          </cell>
          <cell r="AA115">
            <v>4.1999999999999998E-5</v>
          </cell>
          <cell r="AB115">
            <v>4.1999999999999998E-5</v>
          </cell>
          <cell r="AC115">
            <v>4.1999999999999998E-5</v>
          </cell>
          <cell r="AD115">
            <v>4.1999999999999998E-5</v>
          </cell>
          <cell r="AE115">
            <v>4.1999999999999998E-5</v>
          </cell>
          <cell r="AF115">
            <v>4.1999999999999998E-5</v>
          </cell>
          <cell r="AG115">
            <v>4.1999999999999998E-5</v>
          </cell>
          <cell r="AH115">
            <v>4.1999999999999998E-5</v>
          </cell>
          <cell r="AI115">
            <v>4.1999999999999998E-5</v>
          </cell>
          <cell r="AJ115">
            <v>4.1999999999999998E-5</v>
          </cell>
          <cell r="AK115">
            <v>4.1999999999999998E-5</v>
          </cell>
          <cell r="AL115">
            <v>4.1999999999999998E-5</v>
          </cell>
          <cell r="AM115">
            <v>4.1999999999999998E-5</v>
          </cell>
          <cell r="AN115">
            <v>4.1999999999999998E-5</v>
          </cell>
          <cell r="AO115">
            <v>4.1999999999999998E-5</v>
          </cell>
          <cell r="AP115">
            <v>1.3999999999999999E-4</v>
          </cell>
          <cell r="AQ115">
            <v>1.3999999999999999E-4</v>
          </cell>
          <cell r="AR115">
            <v>1.3999999999999999E-4</v>
          </cell>
          <cell r="AS115">
            <v>1.3999999999999999E-4</v>
          </cell>
          <cell r="AT115">
            <v>1.3999999999999999E-4</v>
          </cell>
          <cell r="AU115">
            <v>1.6699999999999999E-4</v>
          </cell>
          <cell r="AV115">
            <v>1.6699999999999999E-4</v>
          </cell>
          <cell r="AW115">
            <v>1.6699999999999999E-4</v>
          </cell>
          <cell r="AX115">
            <v>1.6699999999999999E-4</v>
          </cell>
          <cell r="AY115">
            <v>1.6699999999999999E-4</v>
          </cell>
          <cell r="AZ115">
            <v>1.8100000000000001E-4</v>
          </cell>
          <cell r="BA115">
            <v>1.8100000000000001E-4</v>
          </cell>
          <cell r="BB115">
            <v>1.8100000000000001E-4</v>
          </cell>
          <cell r="BC115">
            <v>1.8100000000000001E-4</v>
          </cell>
          <cell r="BD115">
            <v>1.8100000000000001E-4</v>
          </cell>
          <cell r="BE115">
            <v>2.03E-4</v>
          </cell>
          <cell r="BF115">
            <v>2.03E-4</v>
          </cell>
          <cell r="BG115">
            <v>2.03E-4</v>
          </cell>
          <cell r="BH115">
            <v>2.03E-4</v>
          </cell>
          <cell r="BI115">
            <v>2.03E-4</v>
          </cell>
          <cell r="BJ115">
            <v>2.31E-4</v>
          </cell>
          <cell r="BK115">
            <v>2.31E-4</v>
          </cell>
          <cell r="BL115">
            <v>2.31E-4</v>
          </cell>
          <cell r="BM115">
            <v>2.31E-4</v>
          </cell>
          <cell r="BN115">
            <v>2.31E-4</v>
          </cell>
          <cell r="BO115">
            <v>2.5599999999999999E-4</v>
          </cell>
          <cell r="BP115">
            <v>2.5599999999999999E-4</v>
          </cell>
          <cell r="BQ115">
            <v>2.5599999999999999E-4</v>
          </cell>
          <cell r="BR115">
            <v>2.5599999999999999E-4</v>
          </cell>
          <cell r="BS115">
            <v>2.5599999999999999E-4</v>
          </cell>
          <cell r="BT115">
            <v>2.7999999999999998E-4</v>
          </cell>
          <cell r="BU115">
            <v>2.7999999999999998E-4</v>
          </cell>
          <cell r="BV115">
            <v>2.7999999999999998E-4</v>
          </cell>
          <cell r="BW115">
            <v>2.7999999999999998E-4</v>
          </cell>
          <cell r="BX115">
            <v>2.7999999999999998E-4</v>
          </cell>
          <cell r="BY115">
            <v>2.6600000000000001E-4</v>
          </cell>
          <cell r="BZ115">
            <v>2.6600000000000001E-4</v>
          </cell>
          <cell r="CA115">
            <v>2.6600000000000001E-4</v>
          </cell>
          <cell r="CB115">
            <v>2.6600000000000001E-4</v>
          </cell>
          <cell r="CC115">
            <v>2.6600000000000001E-4</v>
          </cell>
          <cell r="CD115">
            <v>2.6600000000000001E-4</v>
          </cell>
          <cell r="CE115">
            <v>2.6600000000000001E-4</v>
          </cell>
          <cell r="CF115">
            <v>2.6600000000000001E-4</v>
          </cell>
          <cell r="CG115">
            <v>2.6600000000000001E-4</v>
          </cell>
          <cell r="CH115">
            <v>2.6600000000000001E-4</v>
          </cell>
          <cell r="CI115">
            <v>2.6600000000000001E-4</v>
          </cell>
          <cell r="CJ115">
            <v>2.6600000000000001E-4</v>
          </cell>
          <cell r="CK115">
            <v>2.6600000000000001E-4</v>
          </cell>
          <cell r="CL115">
            <v>2.6600000000000001E-4</v>
          </cell>
          <cell r="CM115">
            <v>2.6600000000000001E-4</v>
          </cell>
          <cell r="CN115">
            <v>2.6600000000000001E-4</v>
          </cell>
          <cell r="CO115">
            <v>2.6600000000000001E-4</v>
          </cell>
          <cell r="CP115">
            <v>2.6600000000000001E-4</v>
          </cell>
          <cell r="CQ115">
            <v>2.6600000000000001E-4</v>
          </cell>
          <cell r="CR115">
            <v>2.6600000000000001E-4</v>
          </cell>
          <cell r="CS115">
            <v>2.6600000000000001E-4</v>
          </cell>
          <cell r="CT115">
            <v>2.6600000000000001E-4</v>
          </cell>
          <cell r="CU115">
            <v>2.6600000000000001E-4</v>
          </cell>
          <cell r="CV115">
            <v>2.6600000000000001E-4</v>
          </cell>
          <cell r="CW115">
            <v>2.6600000000000001E-4</v>
          </cell>
        </row>
        <row r="116">
          <cell r="A116" t="str">
            <v>MONACO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1.7E-5</v>
          </cell>
          <cell r="R116">
            <v>1.7E-5</v>
          </cell>
          <cell r="S116">
            <v>1.7E-5</v>
          </cell>
          <cell r="T116">
            <v>1.7E-5</v>
          </cell>
          <cell r="U116">
            <v>1.7E-5</v>
          </cell>
          <cell r="V116">
            <v>1.7E-5</v>
          </cell>
          <cell r="W116">
            <v>1.7E-5</v>
          </cell>
          <cell r="X116">
            <v>1.7E-5</v>
          </cell>
          <cell r="Y116">
            <v>1.7E-5</v>
          </cell>
          <cell r="Z116">
            <v>1.7E-5</v>
          </cell>
          <cell r="AA116">
            <v>1.7E-5</v>
          </cell>
          <cell r="AB116">
            <v>1.7E-5</v>
          </cell>
          <cell r="AC116">
            <v>1.7E-5</v>
          </cell>
          <cell r="AD116">
            <v>1.7E-5</v>
          </cell>
          <cell r="AE116">
            <v>1.7E-5</v>
          </cell>
          <cell r="AF116">
            <v>1.7E-5</v>
          </cell>
          <cell r="AG116">
            <v>1.7E-5</v>
          </cell>
          <cell r="AH116">
            <v>1.7E-5</v>
          </cell>
          <cell r="AI116">
            <v>1.7E-5</v>
          </cell>
          <cell r="AJ116">
            <v>1.7E-5</v>
          </cell>
          <cell r="AK116">
            <v>1.7E-5</v>
          </cell>
          <cell r="AL116">
            <v>1.7E-5</v>
          </cell>
          <cell r="AM116">
            <v>1.7E-5</v>
          </cell>
          <cell r="AN116">
            <v>1.7E-5</v>
          </cell>
          <cell r="AO116">
            <v>1.7E-5</v>
          </cell>
          <cell r="AP116">
            <v>6.0000000000000002E-5</v>
          </cell>
          <cell r="AQ116">
            <v>6.0000000000000002E-5</v>
          </cell>
          <cell r="AR116">
            <v>6.0000000000000002E-5</v>
          </cell>
          <cell r="AS116">
            <v>6.0000000000000002E-5</v>
          </cell>
          <cell r="AT116">
            <v>6.0000000000000002E-5</v>
          </cell>
          <cell r="AU116">
            <v>7.7999999999999999E-5</v>
          </cell>
          <cell r="AV116">
            <v>7.7999999999999999E-5</v>
          </cell>
          <cell r="AW116">
            <v>7.7999999999999999E-5</v>
          </cell>
          <cell r="AX116">
            <v>7.7999999999999999E-5</v>
          </cell>
          <cell r="AY116">
            <v>7.7999999999999999E-5</v>
          </cell>
          <cell r="AZ116">
            <v>9.7999999999999997E-5</v>
          </cell>
          <cell r="BA116">
            <v>9.7999999999999997E-5</v>
          </cell>
          <cell r="BB116">
            <v>9.7999999999999997E-5</v>
          </cell>
          <cell r="BC116">
            <v>9.7999999999999997E-5</v>
          </cell>
          <cell r="BD116">
            <v>9.7999999999999997E-5</v>
          </cell>
          <cell r="BE116">
            <v>1.11E-4</v>
          </cell>
          <cell r="BF116">
            <v>1.11E-4</v>
          </cell>
          <cell r="BG116">
            <v>1.11E-4</v>
          </cell>
          <cell r="BH116">
            <v>1.11E-4</v>
          </cell>
          <cell r="BI116">
            <v>1.11E-4</v>
          </cell>
          <cell r="BJ116">
            <v>1.1400000000000001E-4</v>
          </cell>
          <cell r="BK116">
            <v>1.1400000000000001E-4</v>
          </cell>
          <cell r="BL116">
            <v>1.1400000000000001E-4</v>
          </cell>
          <cell r="BM116">
            <v>1.1400000000000001E-4</v>
          </cell>
          <cell r="BN116">
            <v>1.1400000000000001E-4</v>
          </cell>
          <cell r="BO116">
            <v>1.15E-4</v>
          </cell>
          <cell r="BP116">
            <v>1.15E-4</v>
          </cell>
          <cell r="BQ116">
            <v>1.15E-4</v>
          </cell>
          <cell r="BR116">
            <v>1.15E-4</v>
          </cell>
          <cell r="BS116">
            <v>1.15E-4</v>
          </cell>
          <cell r="BT116">
            <v>1.35E-4</v>
          </cell>
          <cell r="BU116">
            <v>1.35E-4</v>
          </cell>
          <cell r="BV116">
            <v>1.35E-4</v>
          </cell>
          <cell r="BW116">
            <v>1.35E-4</v>
          </cell>
          <cell r="BX116">
            <v>1.35E-4</v>
          </cell>
          <cell r="BY116">
            <v>1.63E-4</v>
          </cell>
          <cell r="BZ116">
            <v>1.63E-4</v>
          </cell>
          <cell r="CA116">
            <v>1.63E-4</v>
          </cell>
          <cell r="CB116">
            <v>1.63E-4</v>
          </cell>
          <cell r="CC116">
            <v>1.63E-4</v>
          </cell>
          <cell r="CD116">
            <v>1.63E-4</v>
          </cell>
          <cell r="CE116">
            <v>1.63E-4</v>
          </cell>
          <cell r="CF116">
            <v>1.63E-4</v>
          </cell>
          <cell r="CG116">
            <v>1.63E-4</v>
          </cell>
          <cell r="CH116">
            <v>1.63E-4</v>
          </cell>
          <cell r="CI116">
            <v>1.63E-4</v>
          </cell>
          <cell r="CJ116">
            <v>1.63E-4</v>
          </cell>
          <cell r="CK116">
            <v>1.63E-4</v>
          </cell>
          <cell r="CL116">
            <v>1.63E-4</v>
          </cell>
          <cell r="CM116">
            <v>1.63E-4</v>
          </cell>
          <cell r="CN116">
            <v>1.63E-4</v>
          </cell>
          <cell r="CO116">
            <v>1.63E-4</v>
          </cell>
          <cell r="CP116">
            <v>1.63E-4</v>
          </cell>
          <cell r="CQ116">
            <v>1.63E-4</v>
          </cell>
          <cell r="CR116">
            <v>1.63E-4</v>
          </cell>
          <cell r="CS116">
            <v>1.63E-4</v>
          </cell>
          <cell r="CT116">
            <v>1.63E-4</v>
          </cell>
          <cell r="CU116">
            <v>1.63E-4</v>
          </cell>
          <cell r="CV116">
            <v>1.63E-4</v>
          </cell>
          <cell r="CW116">
            <v>1.63E-4</v>
          </cell>
        </row>
        <row r="117">
          <cell r="A117" t="str">
            <v>MONGOLIA</v>
          </cell>
          <cell r="B117" t="e">
            <v>#VALUE!</v>
          </cell>
          <cell r="C117" t="e">
            <v>#VALUE!</v>
          </cell>
          <cell r="D117" t="e">
            <v>#VALUE!</v>
          </cell>
          <cell r="E117" t="e">
            <v>#VALUE!</v>
          </cell>
          <cell r="F117" t="e">
            <v>#VALUE!</v>
          </cell>
          <cell r="G117" t="e">
            <v>#VALUE!</v>
          </cell>
          <cell r="H117" t="e">
            <v>#VALUE!</v>
          </cell>
          <cell r="I117" t="e">
            <v>#VALUE!</v>
          </cell>
          <cell r="J117" t="e">
            <v>#VALUE!</v>
          </cell>
          <cell r="K117" t="e">
            <v>#VALUE!</v>
          </cell>
          <cell r="L117" t="e">
            <v>#VALUE!</v>
          </cell>
          <cell r="M117" t="e">
            <v>#VALUE!</v>
          </cell>
          <cell r="N117" t="e">
            <v>#VALUE!</v>
          </cell>
          <cell r="O117" t="e">
            <v>#VALUE!</v>
          </cell>
          <cell r="P117" t="e">
            <v>#VALUE!</v>
          </cell>
          <cell r="Q117">
            <v>1.2E-5</v>
          </cell>
          <cell r="R117">
            <v>1.2E-5</v>
          </cell>
          <cell r="S117">
            <v>1.2E-5</v>
          </cell>
          <cell r="T117">
            <v>1.2E-5</v>
          </cell>
          <cell r="U117">
            <v>1.2E-5</v>
          </cell>
          <cell r="V117">
            <v>1.2E-5</v>
          </cell>
          <cell r="W117">
            <v>1.2E-5</v>
          </cell>
          <cell r="X117">
            <v>1.2E-5</v>
          </cell>
          <cell r="Y117">
            <v>1.2E-5</v>
          </cell>
          <cell r="Z117">
            <v>1.2E-5</v>
          </cell>
          <cell r="AA117">
            <v>1.2E-5</v>
          </cell>
          <cell r="AB117">
            <v>1.2E-5</v>
          </cell>
          <cell r="AC117">
            <v>1.2E-5</v>
          </cell>
          <cell r="AD117">
            <v>1.2E-5</v>
          </cell>
          <cell r="AE117">
            <v>1.2E-5</v>
          </cell>
          <cell r="AF117">
            <v>1.2E-5</v>
          </cell>
          <cell r="AG117">
            <v>1.2E-5</v>
          </cell>
          <cell r="AH117">
            <v>1.2E-5</v>
          </cell>
          <cell r="AI117">
            <v>1.2E-5</v>
          </cell>
          <cell r="AJ117">
            <v>1.2E-5</v>
          </cell>
          <cell r="AK117">
            <v>1.2E-5</v>
          </cell>
          <cell r="AL117">
            <v>1.2E-5</v>
          </cell>
          <cell r="AM117">
            <v>1.2E-5</v>
          </cell>
          <cell r="AN117">
            <v>1.2E-5</v>
          </cell>
          <cell r="AO117">
            <v>1.2E-5</v>
          </cell>
          <cell r="AP117">
            <v>1.03E-4</v>
          </cell>
          <cell r="AQ117">
            <v>1.03E-4</v>
          </cell>
          <cell r="AR117">
            <v>1.03E-4</v>
          </cell>
          <cell r="AS117">
            <v>1.03E-4</v>
          </cell>
          <cell r="AT117">
            <v>1.03E-4</v>
          </cell>
          <cell r="AU117">
            <v>1.8100000000000001E-4</v>
          </cell>
          <cell r="AV117">
            <v>1.8100000000000001E-4</v>
          </cell>
          <cell r="AW117">
            <v>1.8100000000000001E-4</v>
          </cell>
          <cell r="AX117">
            <v>1.8100000000000001E-4</v>
          </cell>
          <cell r="AY117">
            <v>1.8100000000000001E-4</v>
          </cell>
          <cell r="AZ117">
            <v>2.5599999999999999E-4</v>
          </cell>
          <cell r="BA117">
            <v>2.5599999999999999E-4</v>
          </cell>
          <cell r="BB117">
            <v>2.5599999999999999E-4</v>
          </cell>
          <cell r="BC117">
            <v>2.5599999999999999E-4</v>
          </cell>
          <cell r="BD117">
            <v>2.5599999999999999E-4</v>
          </cell>
          <cell r="BE117">
            <v>3.1700000000000001E-4</v>
          </cell>
          <cell r="BF117">
            <v>3.1700000000000001E-4</v>
          </cell>
          <cell r="BG117">
            <v>3.1700000000000001E-4</v>
          </cell>
          <cell r="BH117">
            <v>3.1700000000000001E-4</v>
          </cell>
          <cell r="BI117">
            <v>3.1700000000000001E-4</v>
          </cell>
          <cell r="BJ117">
            <v>3.59E-4</v>
          </cell>
          <cell r="BK117">
            <v>3.59E-4</v>
          </cell>
          <cell r="BL117">
            <v>3.59E-4</v>
          </cell>
          <cell r="BM117">
            <v>3.59E-4</v>
          </cell>
          <cell r="BN117">
            <v>3.59E-4</v>
          </cell>
          <cell r="BO117">
            <v>4.3399999999999998E-4</v>
          </cell>
          <cell r="BP117">
            <v>4.3399999999999998E-4</v>
          </cell>
          <cell r="BQ117">
            <v>4.3399999999999998E-4</v>
          </cell>
          <cell r="BR117">
            <v>4.3399999999999998E-4</v>
          </cell>
          <cell r="BS117">
            <v>4.3399999999999998E-4</v>
          </cell>
          <cell r="BT117">
            <v>4.4200000000000001E-4</v>
          </cell>
          <cell r="BU117">
            <v>4.4200000000000001E-4</v>
          </cell>
          <cell r="BV117">
            <v>4.4200000000000001E-4</v>
          </cell>
          <cell r="BW117">
            <v>4.4200000000000001E-4</v>
          </cell>
          <cell r="BX117">
            <v>4.4200000000000001E-4</v>
          </cell>
          <cell r="BY117">
            <v>4.6000000000000001E-4</v>
          </cell>
          <cell r="BZ117">
            <v>4.6000000000000001E-4</v>
          </cell>
          <cell r="CA117">
            <v>4.6000000000000001E-4</v>
          </cell>
          <cell r="CB117">
            <v>4.6000000000000001E-4</v>
          </cell>
          <cell r="CC117">
            <v>4.6000000000000001E-4</v>
          </cell>
          <cell r="CD117">
            <v>4.6000000000000001E-4</v>
          </cell>
          <cell r="CE117">
            <v>4.6000000000000001E-4</v>
          </cell>
          <cell r="CF117">
            <v>4.6000000000000001E-4</v>
          </cell>
          <cell r="CG117">
            <v>4.6000000000000001E-4</v>
          </cell>
          <cell r="CH117">
            <v>4.6000000000000001E-4</v>
          </cell>
          <cell r="CI117">
            <v>4.6000000000000001E-4</v>
          </cell>
          <cell r="CJ117">
            <v>4.6000000000000001E-4</v>
          </cell>
          <cell r="CK117">
            <v>4.6000000000000001E-4</v>
          </cell>
          <cell r="CL117">
            <v>4.6000000000000001E-4</v>
          </cell>
          <cell r="CM117">
            <v>4.6000000000000001E-4</v>
          </cell>
          <cell r="CN117">
            <v>4.6000000000000001E-4</v>
          </cell>
          <cell r="CO117">
            <v>4.6000000000000001E-4</v>
          </cell>
          <cell r="CP117">
            <v>4.6000000000000001E-4</v>
          </cell>
          <cell r="CQ117">
            <v>4.6000000000000001E-4</v>
          </cell>
          <cell r="CR117">
            <v>4.6000000000000001E-4</v>
          </cell>
          <cell r="CS117">
            <v>4.6000000000000001E-4</v>
          </cell>
          <cell r="CT117">
            <v>4.6000000000000001E-4</v>
          </cell>
          <cell r="CU117">
            <v>4.6000000000000001E-4</v>
          </cell>
          <cell r="CV117">
            <v>4.6000000000000001E-4</v>
          </cell>
          <cell r="CW117">
            <v>4.6000000000000001E-4</v>
          </cell>
        </row>
        <row r="118">
          <cell r="A118" t="str">
            <v>MONTENEGRO</v>
          </cell>
          <cell r="B118" t="e">
            <v>#VALUE!</v>
          </cell>
          <cell r="C118" t="e">
            <v>#VALUE!</v>
          </cell>
          <cell r="D118" t="e">
            <v>#VALUE!</v>
          </cell>
          <cell r="E118" t="e">
            <v>#VALUE!</v>
          </cell>
          <cell r="F118" t="e">
            <v>#VALUE!</v>
          </cell>
          <cell r="G118" t="e">
            <v>#VALUE!</v>
          </cell>
          <cell r="H118" t="e">
            <v>#VALUE!</v>
          </cell>
          <cell r="I118" t="e">
            <v>#VALUE!</v>
          </cell>
          <cell r="J118" t="e">
            <v>#VALUE!</v>
          </cell>
          <cell r="K118" t="e">
            <v>#VALUE!</v>
          </cell>
          <cell r="L118" t="e">
            <v>#VALUE!</v>
          </cell>
          <cell r="M118" t="e">
            <v>#VALUE!</v>
          </cell>
          <cell r="N118" t="e">
            <v>#VALUE!</v>
          </cell>
          <cell r="O118" t="e">
            <v>#VALUE!</v>
          </cell>
          <cell r="P118" t="e">
            <v>#VALUE!</v>
          </cell>
          <cell r="Q118">
            <v>2.5999999999999998E-5</v>
          </cell>
          <cell r="R118">
            <v>2.5999999999999998E-5</v>
          </cell>
          <cell r="S118">
            <v>2.5999999999999998E-5</v>
          </cell>
          <cell r="T118">
            <v>2.5999999999999998E-5</v>
          </cell>
          <cell r="U118">
            <v>2.5999999999999998E-5</v>
          </cell>
          <cell r="V118">
            <v>2.5999999999999998E-5</v>
          </cell>
          <cell r="W118">
            <v>2.5999999999999998E-5</v>
          </cell>
          <cell r="X118">
            <v>2.5999999999999998E-5</v>
          </cell>
          <cell r="Y118">
            <v>2.5999999999999998E-5</v>
          </cell>
          <cell r="Z118">
            <v>2.5999999999999998E-5</v>
          </cell>
          <cell r="AA118">
            <v>2.5999999999999998E-5</v>
          </cell>
          <cell r="AB118">
            <v>2.5999999999999998E-5</v>
          </cell>
          <cell r="AC118">
            <v>2.5999999999999998E-5</v>
          </cell>
          <cell r="AD118">
            <v>2.5999999999999998E-5</v>
          </cell>
          <cell r="AE118">
            <v>2.5999999999999998E-5</v>
          </cell>
          <cell r="AF118">
            <v>2.5999999999999998E-5</v>
          </cell>
          <cell r="AG118">
            <v>2.5999999999999998E-5</v>
          </cell>
          <cell r="AH118">
            <v>2.5999999999999998E-5</v>
          </cell>
          <cell r="AI118">
            <v>2.5999999999999998E-5</v>
          </cell>
          <cell r="AJ118">
            <v>2.5999999999999998E-5</v>
          </cell>
          <cell r="AK118">
            <v>2.5999999999999998E-5</v>
          </cell>
          <cell r="AL118">
            <v>2.5999999999999998E-5</v>
          </cell>
          <cell r="AM118">
            <v>2.5999999999999998E-5</v>
          </cell>
          <cell r="AN118">
            <v>2.5999999999999998E-5</v>
          </cell>
          <cell r="AO118">
            <v>2.5999999999999998E-5</v>
          </cell>
          <cell r="AP118">
            <v>9.6000000000000002E-5</v>
          </cell>
          <cell r="AQ118">
            <v>9.6000000000000002E-5</v>
          </cell>
          <cell r="AR118">
            <v>9.6000000000000002E-5</v>
          </cell>
          <cell r="AS118">
            <v>9.6000000000000002E-5</v>
          </cell>
          <cell r="AT118">
            <v>9.6000000000000002E-5</v>
          </cell>
          <cell r="AU118">
            <v>1.4300000000000001E-4</v>
          </cell>
          <cell r="AV118">
            <v>1.4300000000000001E-4</v>
          </cell>
          <cell r="AW118">
            <v>1.4300000000000001E-4</v>
          </cell>
          <cell r="AX118">
            <v>1.4300000000000001E-4</v>
          </cell>
          <cell r="AY118">
            <v>1.4300000000000001E-4</v>
          </cell>
          <cell r="AZ118">
            <v>1.36E-4</v>
          </cell>
          <cell r="BA118">
            <v>1.36E-4</v>
          </cell>
          <cell r="BB118">
            <v>1.36E-4</v>
          </cell>
          <cell r="BC118">
            <v>1.36E-4</v>
          </cell>
          <cell r="BD118">
            <v>1.36E-4</v>
          </cell>
          <cell r="BE118">
            <v>1.8699999999999999E-4</v>
          </cell>
          <cell r="BF118">
            <v>1.8699999999999999E-4</v>
          </cell>
          <cell r="BG118">
            <v>1.8699999999999999E-4</v>
          </cell>
          <cell r="BH118">
            <v>1.8699999999999999E-4</v>
          </cell>
          <cell r="BI118">
            <v>1.8699999999999999E-4</v>
          </cell>
          <cell r="BJ118">
            <v>1.5899999999999999E-4</v>
          </cell>
          <cell r="BK118">
            <v>1.5899999999999999E-4</v>
          </cell>
          <cell r="BL118">
            <v>1.5899999999999999E-4</v>
          </cell>
          <cell r="BM118">
            <v>1.5899999999999999E-4</v>
          </cell>
          <cell r="BN118">
            <v>1.5899999999999999E-4</v>
          </cell>
          <cell r="BO118">
            <v>2.2699999999999999E-4</v>
          </cell>
          <cell r="BP118">
            <v>2.2699999999999999E-4</v>
          </cell>
          <cell r="BQ118">
            <v>2.2699999999999999E-4</v>
          </cell>
          <cell r="BR118">
            <v>2.2699999999999999E-4</v>
          </cell>
          <cell r="BS118">
            <v>2.2699999999999999E-4</v>
          </cell>
          <cell r="BT118">
            <v>2.33E-4</v>
          </cell>
          <cell r="BU118">
            <v>2.33E-4</v>
          </cell>
          <cell r="BV118">
            <v>2.33E-4</v>
          </cell>
          <cell r="BW118">
            <v>2.33E-4</v>
          </cell>
          <cell r="BX118">
            <v>2.33E-4</v>
          </cell>
          <cell r="BY118">
            <v>9.6000000000000002E-5</v>
          </cell>
          <cell r="BZ118">
            <v>9.6000000000000002E-5</v>
          </cell>
          <cell r="CA118">
            <v>9.6000000000000002E-5</v>
          </cell>
          <cell r="CB118">
            <v>9.6000000000000002E-5</v>
          </cell>
          <cell r="CC118">
            <v>9.6000000000000002E-5</v>
          </cell>
          <cell r="CD118">
            <v>9.6000000000000002E-5</v>
          </cell>
          <cell r="CE118">
            <v>9.6000000000000002E-5</v>
          </cell>
          <cell r="CF118">
            <v>9.6000000000000002E-5</v>
          </cell>
          <cell r="CG118">
            <v>9.6000000000000002E-5</v>
          </cell>
          <cell r="CH118">
            <v>9.6000000000000002E-5</v>
          </cell>
          <cell r="CI118">
            <v>9.6000000000000002E-5</v>
          </cell>
          <cell r="CJ118">
            <v>9.6000000000000002E-5</v>
          </cell>
          <cell r="CK118">
            <v>9.6000000000000002E-5</v>
          </cell>
          <cell r="CL118">
            <v>9.6000000000000002E-5</v>
          </cell>
          <cell r="CM118">
            <v>9.6000000000000002E-5</v>
          </cell>
          <cell r="CN118">
            <v>9.6000000000000002E-5</v>
          </cell>
          <cell r="CO118">
            <v>9.6000000000000002E-5</v>
          </cell>
          <cell r="CP118">
            <v>9.6000000000000002E-5</v>
          </cell>
          <cell r="CQ118">
            <v>9.6000000000000002E-5</v>
          </cell>
          <cell r="CR118">
            <v>9.6000000000000002E-5</v>
          </cell>
          <cell r="CS118">
            <v>9.6000000000000002E-5</v>
          </cell>
          <cell r="CT118">
            <v>9.6000000000000002E-5</v>
          </cell>
          <cell r="CU118">
            <v>9.6000000000000002E-5</v>
          </cell>
          <cell r="CV118">
            <v>9.6000000000000002E-5</v>
          </cell>
          <cell r="CW118">
            <v>9.6000000000000002E-5</v>
          </cell>
        </row>
        <row r="119">
          <cell r="A119" t="str">
            <v>MOROCCO</v>
          </cell>
          <cell r="B119" t="e">
            <v>#VALUE!</v>
          </cell>
          <cell r="C119" t="e">
            <v>#VALUE!</v>
          </cell>
          <cell r="D119" t="e">
            <v>#VALUE!</v>
          </cell>
          <cell r="E119" t="e">
            <v>#VALUE!</v>
          </cell>
          <cell r="F119" t="e">
            <v>#VALUE!</v>
          </cell>
          <cell r="G119" t="e">
            <v>#VALUE!</v>
          </cell>
          <cell r="H119" t="e">
            <v>#VALUE!</v>
          </cell>
          <cell r="I119" t="e">
            <v>#VALUE!</v>
          </cell>
          <cell r="J119" t="e">
            <v>#VALUE!</v>
          </cell>
          <cell r="K119" t="e">
            <v>#VALUE!</v>
          </cell>
          <cell r="L119" t="e">
            <v>#VALUE!</v>
          </cell>
          <cell r="M119" t="e">
            <v>#VALUE!</v>
          </cell>
          <cell r="N119" t="e">
            <v>#VALUE!</v>
          </cell>
          <cell r="O119" t="e">
            <v>#VALUE!</v>
          </cell>
          <cell r="P119" t="e">
            <v>#VALUE!</v>
          </cell>
          <cell r="Q119">
            <v>6.9999999999999999E-6</v>
          </cell>
          <cell r="R119">
            <v>6.9999999999999999E-6</v>
          </cell>
          <cell r="S119">
            <v>6.9999999999999999E-6</v>
          </cell>
          <cell r="T119">
            <v>6.9999999999999999E-6</v>
          </cell>
          <cell r="U119">
            <v>6.9999999999999999E-6</v>
          </cell>
          <cell r="V119">
            <v>6.9999999999999999E-6</v>
          </cell>
          <cell r="W119">
            <v>6.9999999999999999E-6</v>
          </cell>
          <cell r="X119">
            <v>6.9999999999999999E-6</v>
          </cell>
          <cell r="Y119">
            <v>6.9999999999999999E-6</v>
          </cell>
          <cell r="Z119">
            <v>6.9999999999999999E-6</v>
          </cell>
          <cell r="AA119">
            <v>6.9999999999999999E-6</v>
          </cell>
          <cell r="AB119">
            <v>6.9999999999999999E-6</v>
          </cell>
          <cell r="AC119">
            <v>6.9999999999999999E-6</v>
          </cell>
          <cell r="AD119">
            <v>6.9999999999999999E-6</v>
          </cell>
          <cell r="AE119">
            <v>6.9999999999999999E-6</v>
          </cell>
          <cell r="AF119">
            <v>6.9999999999999999E-6</v>
          </cell>
          <cell r="AG119">
            <v>6.9999999999999999E-6</v>
          </cell>
          <cell r="AH119">
            <v>6.9999999999999999E-6</v>
          </cell>
          <cell r="AI119">
            <v>6.9999999999999999E-6</v>
          </cell>
          <cell r="AJ119">
            <v>6.9999999999999999E-6</v>
          </cell>
          <cell r="AK119">
            <v>6.9999999999999999E-6</v>
          </cell>
          <cell r="AL119">
            <v>6.9999999999999999E-6</v>
          </cell>
          <cell r="AM119">
            <v>6.9999999999999999E-6</v>
          </cell>
          <cell r="AN119">
            <v>6.9999999999999999E-6</v>
          </cell>
          <cell r="AO119">
            <v>6.9999999999999999E-6</v>
          </cell>
          <cell r="AP119">
            <v>6.3E-5</v>
          </cell>
          <cell r="AQ119">
            <v>6.3E-5</v>
          </cell>
          <cell r="AR119">
            <v>6.3E-5</v>
          </cell>
          <cell r="AS119">
            <v>6.3E-5</v>
          </cell>
          <cell r="AT119">
            <v>6.3E-5</v>
          </cell>
          <cell r="AU119">
            <v>1.08E-4</v>
          </cell>
          <cell r="AV119">
            <v>1.08E-4</v>
          </cell>
          <cell r="AW119">
            <v>1.08E-4</v>
          </cell>
          <cell r="AX119">
            <v>1.08E-4</v>
          </cell>
          <cell r="AY119">
            <v>1.08E-4</v>
          </cell>
          <cell r="AZ119">
            <v>1.6200000000000001E-4</v>
          </cell>
          <cell r="BA119">
            <v>1.6200000000000001E-4</v>
          </cell>
          <cell r="BB119">
            <v>1.6200000000000001E-4</v>
          </cell>
          <cell r="BC119">
            <v>1.6200000000000001E-4</v>
          </cell>
          <cell r="BD119">
            <v>1.6200000000000001E-4</v>
          </cell>
          <cell r="BE119">
            <v>2.2599999999999999E-4</v>
          </cell>
          <cell r="BF119">
            <v>2.2599999999999999E-4</v>
          </cell>
          <cell r="BG119">
            <v>2.2599999999999999E-4</v>
          </cell>
          <cell r="BH119">
            <v>2.2599999999999999E-4</v>
          </cell>
          <cell r="BI119">
            <v>2.2599999999999999E-4</v>
          </cell>
          <cell r="BJ119">
            <v>3.01E-4</v>
          </cell>
          <cell r="BK119">
            <v>3.01E-4</v>
          </cell>
          <cell r="BL119">
            <v>3.01E-4</v>
          </cell>
          <cell r="BM119">
            <v>3.01E-4</v>
          </cell>
          <cell r="BN119">
            <v>3.01E-4</v>
          </cell>
          <cell r="BO119">
            <v>3.6699999999999998E-4</v>
          </cell>
          <cell r="BP119">
            <v>3.6699999999999998E-4</v>
          </cell>
          <cell r="BQ119">
            <v>3.6699999999999998E-4</v>
          </cell>
          <cell r="BR119">
            <v>3.6699999999999998E-4</v>
          </cell>
          <cell r="BS119">
            <v>3.6699999999999998E-4</v>
          </cell>
          <cell r="BT119">
            <v>4.1899999999999999E-4</v>
          </cell>
          <cell r="BU119">
            <v>4.1899999999999999E-4</v>
          </cell>
          <cell r="BV119">
            <v>4.1899999999999999E-4</v>
          </cell>
          <cell r="BW119">
            <v>4.1899999999999999E-4</v>
          </cell>
          <cell r="BX119">
            <v>4.1899999999999999E-4</v>
          </cell>
          <cell r="BY119">
            <v>4.55E-4</v>
          </cell>
          <cell r="BZ119">
            <v>4.55E-4</v>
          </cell>
          <cell r="CA119">
            <v>4.55E-4</v>
          </cell>
          <cell r="CB119">
            <v>4.55E-4</v>
          </cell>
          <cell r="CC119">
            <v>4.55E-4</v>
          </cell>
          <cell r="CD119">
            <v>4.55E-4</v>
          </cell>
          <cell r="CE119">
            <v>4.55E-4</v>
          </cell>
          <cell r="CF119">
            <v>4.55E-4</v>
          </cell>
          <cell r="CG119">
            <v>4.55E-4</v>
          </cell>
          <cell r="CH119">
            <v>4.55E-4</v>
          </cell>
          <cell r="CI119">
            <v>4.55E-4</v>
          </cell>
          <cell r="CJ119">
            <v>4.55E-4</v>
          </cell>
          <cell r="CK119">
            <v>4.55E-4</v>
          </cell>
          <cell r="CL119">
            <v>4.55E-4</v>
          </cell>
          <cell r="CM119">
            <v>4.55E-4</v>
          </cell>
          <cell r="CN119">
            <v>4.55E-4</v>
          </cell>
          <cell r="CO119">
            <v>4.55E-4</v>
          </cell>
          <cell r="CP119">
            <v>4.55E-4</v>
          </cell>
          <cell r="CQ119">
            <v>4.55E-4</v>
          </cell>
          <cell r="CR119">
            <v>4.55E-4</v>
          </cell>
          <cell r="CS119">
            <v>4.55E-4</v>
          </cell>
          <cell r="CT119">
            <v>4.55E-4</v>
          </cell>
          <cell r="CU119">
            <v>4.55E-4</v>
          </cell>
          <cell r="CV119">
            <v>4.55E-4</v>
          </cell>
          <cell r="CW119">
            <v>4.55E-4</v>
          </cell>
        </row>
        <row r="120">
          <cell r="A120" t="str">
            <v>MOZAMBIQUE</v>
          </cell>
          <cell r="B120">
            <v>3.0000000000000001E-6</v>
          </cell>
          <cell r="C120">
            <v>3.0000000000000001E-6</v>
          </cell>
          <cell r="D120">
            <v>3.0000000000000001E-6</v>
          </cell>
          <cell r="E120">
            <v>3.0000000000000001E-6</v>
          </cell>
          <cell r="F120">
            <v>3.0000000000000001E-6</v>
          </cell>
          <cell r="G120">
            <v>3.0000000000000001E-6</v>
          </cell>
          <cell r="H120">
            <v>3.0000000000000001E-6</v>
          </cell>
          <cell r="I120">
            <v>3.0000000000000001E-6</v>
          </cell>
          <cell r="J120">
            <v>3.0000000000000001E-6</v>
          </cell>
          <cell r="K120">
            <v>3.0000000000000001E-6</v>
          </cell>
          <cell r="L120">
            <v>3.0000000000000001E-6</v>
          </cell>
          <cell r="M120">
            <v>3.0000000000000001E-6</v>
          </cell>
          <cell r="N120">
            <v>3.0000000000000001E-6</v>
          </cell>
          <cell r="O120">
            <v>3.0000000000000001E-6</v>
          </cell>
          <cell r="P120">
            <v>3.0000000000000001E-6</v>
          </cell>
          <cell r="Q120">
            <v>2.4000000000000001E-4</v>
          </cell>
          <cell r="R120">
            <v>2.4000000000000001E-4</v>
          </cell>
          <cell r="S120">
            <v>2.4000000000000001E-4</v>
          </cell>
          <cell r="T120">
            <v>2.4000000000000001E-4</v>
          </cell>
          <cell r="U120">
            <v>2.4000000000000001E-4</v>
          </cell>
          <cell r="V120">
            <v>2.4000000000000001E-4</v>
          </cell>
          <cell r="W120">
            <v>2.4000000000000001E-4</v>
          </cell>
          <cell r="X120">
            <v>2.4000000000000001E-4</v>
          </cell>
          <cell r="Y120">
            <v>2.4000000000000001E-4</v>
          </cell>
          <cell r="Z120">
            <v>2.4000000000000001E-4</v>
          </cell>
          <cell r="AA120">
            <v>2.4000000000000001E-4</v>
          </cell>
          <cell r="AB120">
            <v>2.4000000000000001E-4</v>
          </cell>
          <cell r="AC120">
            <v>2.4000000000000001E-4</v>
          </cell>
          <cell r="AD120">
            <v>2.4000000000000001E-4</v>
          </cell>
          <cell r="AE120">
            <v>2.4000000000000001E-4</v>
          </cell>
          <cell r="AF120">
            <v>2.4000000000000001E-4</v>
          </cell>
          <cell r="AG120">
            <v>2.4000000000000001E-4</v>
          </cell>
          <cell r="AH120">
            <v>2.4000000000000001E-4</v>
          </cell>
          <cell r="AI120">
            <v>2.4000000000000001E-4</v>
          </cell>
          <cell r="AJ120">
            <v>2.4000000000000001E-4</v>
          </cell>
          <cell r="AK120">
            <v>2.4000000000000001E-4</v>
          </cell>
          <cell r="AL120">
            <v>2.4000000000000001E-4</v>
          </cell>
          <cell r="AM120">
            <v>2.4000000000000001E-4</v>
          </cell>
          <cell r="AN120">
            <v>2.4000000000000001E-4</v>
          </cell>
          <cell r="AO120">
            <v>2.4000000000000001E-4</v>
          </cell>
          <cell r="AP120">
            <v>6.2200000000000005E-4</v>
          </cell>
          <cell r="AQ120">
            <v>6.2200000000000005E-4</v>
          </cell>
          <cell r="AR120">
            <v>6.2200000000000005E-4</v>
          </cell>
          <cell r="AS120">
            <v>6.2200000000000005E-4</v>
          </cell>
          <cell r="AT120">
            <v>6.2200000000000005E-4</v>
          </cell>
          <cell r="AU120">
            <v>8.7900000000000001E-4</v>
          </cell>
          <cell r="AV120">
            <v>8.7900000000000001E-4</v>
          </cell>
          <cell r="AW120">
            <v>8.7900000000000001E-4</v>
          </cell>
          <cell r="AX120">
            <v>8.7900000000000001E-4</v>
          </cell>
          <cell r="AY120">
            <v>8.7900000000000001E-4</v>
          </cell>
          <cell r="AZ120">
            <v>1.1689999999999999E-3</v>
          </cell>
          <cell r="BA120">
            <v>1.1689999999999999E-3</v>
          </cell>
          <cell r="BB120">
            <v>1.1689999999999999E-3</v>
          </cell>
          <cell r="BC120">
            <v>1.1689999999999999E-3</v>
          </cell>
          <cell r="BD120">
            <v>1.1689999999999999E-3</v>
          </cell>
          <cell r="BE120">
            <v>1.4829999999999999E-3</v>
          </cell>
          <cell r="BF120">
            <v>1.4829999999999999E-3</v>
          </cell>
          <cell r="BG120">
            <v>1.4829999999999999E-3</v>
          </cell>
          <cell r="BH120">
            <v>1.4829999999999999E-3</v>
          </cell>
          <cell r="BI120">
            <v>1.4829999999999999E-3</v>
          </cell>
          <cell r="BJ120">
            <v>1.7329999999999999E-3</v>
          </cell>
          <cell r="BK120">
            <v>1.7329999999999999E-3</v>
          </cell>
          <cell r="BL120">
            <v>1.7329999999999999E-3</v>
          </cell>
          <cell r="BM120">
            <v>1.7329999999999999E-3</v>
          </cell>
          <cell r="BN120">
            <v>1.7329999999999999E-3</v>
          </cell>
          <cell r="BO120">
            <v>1.8309999999999999E-3</v>
          </cell>
          <cell r="BP120">
            <v>1.8309999999999999E-3</v>
          </cell>
          <cell r="BQ120">
            <v>1.8309999999999999E-3</v>
          </cell>
          <cell r="BR120">
            <v>1.8309999999999999E-3</v>
          </cell>
          <cell r="BS120">
            <v>1.8309999999999999E-3</v>
          </cell>
          <cell r="BT120">
            <v>1.817E-3</v>
          </cell>
          <cell r="BU120">
            <v>1.817E-3</v>
          </cell>
          <cell r="BV120">
            <v>1.817E-3</v>
          </cell>
          <cell r="BW120">
            <v>1.817E-3</v>
          </cell>
          <cell r="BX120">
            <v>1.817E-3</v>
          </cell>
          <cell r="BY120">
            <v>1.6819999999999999E-3</v>
          </cell>
          <cell r="BZ120">
            <v>1.6819999999999999E-3</v>
          </cell>
          <cell r="CA120">
            <v>1.6819999999999999E-3</v>
          </cell>
          <cell r="CB120">
            <v>1.6819999999999999E-3</v>
          </cell>
          <cell r="CC120">
            <v>1.6819999999999999E-3</v>
          </cell>
          <cell r="CD120">
            <v>1.6819999999999999E-3</v>
          </cell>
          <cell r="CE120">
            <v>1.6819999999999999E-3</v>
          </cell>
          <cell r="CF120">
            <v>1.6819999999999999E-3</v>
          </cell>
          <cell r="CG120">
            <v>1.6819999999999999E-3</v>
          </cell>
          <cell r="CH120">
            <v>1.6819999999999999E-3</v>
          </cell>
          <cell r="CI120">
            <v>1.6819999999999999E-3</v>
          </cell>
          <cell r="CJ120">
            <v>1.6819999999999999E-3</v>
          </cell>
          <cell r="CK120">
            <v>1.6819999999999999E-3</v>
          </cell>
          <cell r="CL120">
            <v>1.6819999999999999E-3</v>
          </cell>
          <cell r="CM120">
            <v>1.6819999999999999E-3</v>
          </cell>
          <cell r="CN120">
            <v>1.6819999999999999E-3</v>
          </cell>
          <cell r="CO120">
            <v>1.6819999999999999E-3</v>
          </cell>
          <cell r="CP120">
            <v>1.6819999999999999E-3</v>
          </cell>
          <cell r="CQ120">
            <v>1.6819999999999999E-3</v>
          </cell>
          <cell r="CR120">
            <v>1.6819999999999999E-3</v>
          </cell>
          <cell r="CS120">
            <v>1.6819999999999999E-3</v>
          </cell>
          <cell r="CT120">
            <v>1.6819999999999999E-3</v>
          </cell>
          <cell r="CU120">
            <v>1.6819999999999999E-3</v>
          </cell>
          <cell r="CV120">
            <v>1.6819999999999999E-3</v>
          </cell>
          <cell r="CW120">
            <v>1.6819999999999999E-3</v>
          </cell>
        </row>
        <row r="121">
          <cell r="A121" t="str">
            <v>MYANMAR</v>
          </cell>
          <cell r="B121" t="e">
            <v>#VALUE!</v>
          </cell>
          <cell r="C121" t="e">
            <v>#VALUE!</v>
          </cell>
          <cell r="D121" t="e">
            <v>#VALUE!</v>
          </cell>
          <cell r="E121" t="e">
            <v>#VALUE!</v>
          </cell>
          <cell r="F121" t="e">
            <v>#VALUE!</v>
          </cell>
          <cell r="G121" t="e">
            <v>#VALUE!</v>
          </cell>
          <cell r="H121" t="e">
            <v>#VALUE!</v>
          </cell>
          <cell r="I121" t="e">
            <v>#VALUE!</v>
          </cell>
          <cell r="J121" t="e">
            <v>#VALUE!</v>
          </cell>
          <cell r="K121" t="e">
            <v>#VALUE!</v>
          </cell>
          <cell r="L121" t="e">
            <v>#VALUE!</v>
          </cell>
          <cell r="M121" t="e">
            <v>#VALUE!</v>
          </cell>
          <cell r="N121" t="e">
            <v>#VALUE!</v>
          </cell>
          <cell r="O121" t="e">
            <v>#VALUE!</v>
          </cell>
          <cell r="P121" t="e">
            <v>#VALUE!</v>
          </cell>
          <cell r="Q121">
            <v>2.5000000000000001E-5</v>
          </cell>
          <cell r="R121">
            <v>2.5000000000000001E-5</v>
          </cell>
          <cell r="S121">
            <v>2.5000000000000001E-5</v>
          </cell>
          <cell r="T121">
            <v>2.5000000000000001E-5</v>
          </cell>
          <cell r="U121">
            <v>2.5000000000000001E-5</v>
          </cell>
          <cell r="V121">
            <v>2.5000000000000001E-5</v>
          </cell>
          <cell r="W121">
            <v>2.5000000000000001E-5</v>
          </cell>
          <cell r="X121">
            <v>2.5000000000000001E-5</v>
          </cell>
          <cell r="Y121">
            <v>2.5000000000000001E-5</v>
          </cell>
          <cell r="Z121">
            <v>2.5000000000000001E-5</v>
          </cell>
          <cell r="AA121">
            <v>2.5000000000000001E-5</v>
          </cell>
          <cell r="AB121">
            <v>2.5000000000000001E-5</v>
          </cell>
          <cell r="AC121">
            <v>2.5000000000000001E-5</v>
          </cell>
          <cell r="AD121">
            <v>2.5000000000000001E-5</v>
          </cell>
          <cell r="AE121">
            <v>2.5000000000000001E-5</v>
          </cell>
          <cell r="AF121">
            <v>2.5000000000000001E-5</v>
          </cell>
          <cell r="AG121">
            <v>2.5000000000000001E-5</v>
          </cell>
          <cell r="AH121">
            <v>2.5000000000000001E-5</v>
          </cell>
          <cell r="AI121">
            <v>2.5000000000000001E-5</v>
          </cell>
          <cell r="AJ121">
            <v>2.5000000000000001E-5</v>
          </cell>
          <cell r="AK121">
            <v>2.5000000000000001E-5</v>
          </cell>
          <cell r="AL121">
            <v>2.5000000000000001E-5</v>
          </cell>
          <cell r="AM121">
            <v>2.5000000000000001E-5</v>
          </cell>
          <cell r="AN121">
            <v>2.5000000000000001E-5</v>
          </cell>
          <cell r="AO121">
            <v>2.5000000000000001E-5</v>
          </cell>
          <cell r="AP121">
            <v>1.5300000000000001E-4</v>
          </cell>
          <cell r="AQ121">
            <v>1.5300000000000001E-4</v>
          </cell>
          <cell r="AR121">
            <v>1.5300000000000001E-4</v>
          </cell>
          <cell r="AS121">
            <v>1.5300000000000001E-4</v>
          </cell>
          <cell r="AT121">
            <v>1.5300000000000001E-4</v>
          </cell>
          <cell r="AU121">
            <v>2.3800000000000001E-4</v>
          </cell>
          <cell r="AV121">
            <v>2.3800000000000001E-4</v>
          </cell>
          <cell r="AW121">
            <v>2.3800000000000001E-4</v>
          </cell>
          <cell r="AX121">
            <v>2.3800000000000001E-4</v>
          </cell>
          <cell r="AY121">
            <v>2.3800000000000001E-4</v>
          </cell>
          <cell r="AZ121">
            <v>3.1399999999999999E-4</v>
          </cell>
          <cell r="BA121">
            <v>3.1399999999999999E-4</v>
          </cell>
          <cell r="BB121">
            <v>3.1399999999999999E-4</v>
          </cell>
          <cell r="BC121">
            <v>3.1399999999999999E-4</v>
          </cell>
          <cell r="BD121">
            <v>3.1399999999999999E-4</v>
          </cell>
          <cell r="BE121">
            <v>3.7800000000000003E-4</v>
          </cell>
          <cell r="BF121">
            <v>3.7800000000000003E-4</v>
          </cell>
          <cell r="BG121">
            <v>3.7800000000000003E-4</v>
          </cell>
          <cell r="BH121">
            <v>3.7800000000000003E-4</v>
          </cell>
          <cell r="BI121">
            <v>3.7800000000000003E-4</v>
          </cell>
          <cell r="BJ121">
            <v>4.4200000000000001E-4</v>
          </cell>
          <cell r="BK121">
            <v>4.4200000000000001E-4</v>
          </cell>
          <cell r="BL121">
            <v>4.4200000000000001E-4</v>
          </cell>
          <cell r="BM121">
            <v>4.4200000000000001E-4</v>
          </cell>
          <cell r="BN121">
            <v>4.4200000000000001E-4</v>
          </cell>
          <cell r="BO121">
            <v>5.2099999999999998E-4</v>
          </cell>
          <cell r="BP121">
            <v>5.2099999999999998E-4</v>
          </cell>
          <cell r="BQ121">
            <v>5.2099999999999998E-4</v>
          </cell>
          <cell r="BR121">
            <v>5.2099999999999998E-4</v>
          </cell>
          <cell r="BS121">
            <v>5.2099999999999998E-4</v>
          </cell>
          <cell r="BT121">
            <v>6.1300000000000005E-4</v>
          </cell>
          <cell r="BU121">
            <v>6.1300000000000005E-4</v>
          </cell>
          <cell r="BV121">
            <v>6.1300000000000005E-4</v>
          </cell>
          <cell r="BW121">
            <v>6.1300000000000005E-4</v>
          </cell>
          <cell r="BX121">
            <v>6.1300000000000005E-4</v>
          </cell>
          <cell r="BY121">
            <v>7.18E-4</v>
          </cell>
          <cell r="BZ121">
            <v>7.18E-4</v>
          </cell>
          <cell r="CA121">
            <v>7.18E-4</v>
          </cell>
          <cell r="CB121">
            <v>7.18E-4</v>
          </cell>
          <cell r="CC121">
            <v>7.18E-4</v>
          </cell>
          <cell r="CD121">
            <v>7.18E-4</v>
          </cell>
          <cell r="CE121">
            <v>7.18E-4</v>
          </cell>
          <cell r="CF121">
            <v>7.18E-4</v>
          </cell>
          <cell r="CG121">
            <v>7.18E-4</v>
          </cell>
          <cell r="CH121">
            <v>7.18E-4</v>
          </cell>
          <cell r="CI121">
            <v>7.18E-4</v>
          </cell>
          <cell r="CJ121">
            <v>7.18E-4</v>
          </cell>
          <cell r="CK121">
            <v>7.18E-4</v>
          </cell>
          <cell r="CL121">
            <v>7.18E-4</v>
          </cell>
          <cell r="CM121">
            <v>7.18E-4</v>
          </cell>
          <cell r="CN121">
            <v>7.18E-4</v>
          </cell>
          <cell r="CO121">
            <v>7.18E-4</v>
          </cell>
          <cell r="CP121">
            <v>7.18E-4</v>
          </cell>
          <cell r="CQ121">
            <v>7.18E-4</v>
          </cell>
          <cell r="CR121">
            <v>7.18E-4</v>
          </cell>
          <cell r="CS121">
            <v>7.18E-4</v>
          </cell>
          <cell r="CT121">
            <v>7.18E-4</v>
          </cell>
          <cell r="CU121">
            <v>7.18E-4</v>
          </cell>
          <cell r="CV121">
            <v>7.18E-4</v>
          </cell>
          <cell r="CW121">
            <v>7.18E-4</v>
          </cell>
        </row>
        <row r="122">
          <cell r="A122" t="str">
            <v>NAMIBIA</v>
          </cell>
          <cell r="B122" t="e">
            <v>#VALUE!</v>
          </cell>
          <cell r="C122" t="e">
            <v>#VALUE!</v>
          </cell>
          <cell r="D122" t="e">
            <v>#VALUE!</v>
          </cell>
          <cell r="E122" t="e">
            <v>#VALUE!</v>
          </cell>
          <cell r="F122" t="e">
            <v>#VALUE!</v>
          </cell>
          <cell r="G122" t="e">
            <v>#VALUE!</v>
          </cell>
          <cell r="H122" t="e">
            <v>#VALUE!</v>
          </cell>
          <cell r="I122" t="e">
            <v>#VALUE!</v>
          </cell>
          <cell r="J122" t="e">
            <v>#VALUE!</v>
          </cell>
          <cell r="K122" t="e">
            <v>#VALUE!</v>
          </cell>
          <cell r="L122" t="e">
            <v>#VALUE!</v>
          </cell>
          <cell r="M122" t="e">
            <v>#VALUE!</v>
          </cell>
          <cell r="N122" t="e">
            <v>#VALUE!</v>
          </cell>
          <cell r="O122" t="e">
            <v>#VALUE!</v>
          </cell>
          <cell r="P122" t="e">
            <v>#VALUE!</v>
          </cell>
          <cell r="Q122">
            <v>1.8E-5</v>
          </cell>
          <cell r="R122">
            <v>1.8E-5</v>
          </cell>
          <cell r="S122">
            <v>1.8E-5</v>
          </cell>
          <cell r="T122">
            <v>1.8E-5</v>
          </cell>
          <cell r="U122">
            <v>1.8E-5</v>
          </cell>
          <cell r="V122">
            <v>1.8E-5</v>
          </cell>
          <cell r="W122">
            <v>1.8E-5</v>
          </cell>
          <cell r="X122">
            <v>1.8E-5</v>
          </cell>
          <cell r="Y122">
            <v>1.8E-5</v>
          </cell>
          <cell r="Z122">
            <v>1.8E-5</v>
          </cell>
          <cell r="AA122">
            <v>1.8E-5</v>
          </cell>
          <cell r="AB122">
            <v>1.8E-5</v>
          </cell>
          <cell r="AC122">
            <v>1.8E-5</v>
          </cell>
          <cell r="AD122">
            <v>1.8E-5</v>
          </cell>
          <cell r="AE122">
            <v>1.8E-5</v>
          </cell>
          <cell r="AF122">
            <v>1.8E-5</v>
          </cell>
          <cell r="AG122">
            <v>1.8E-5</v>
          </cell>
          <cell r="AH122">
            <v>1.8E-5</v>
          </cell>
          <cell r="AI122">
            <v>1.8E-5</v>
          </cell>
          <cell r="AJ122">
            <v>1.8E-5</v>
          </cell>
          <cell r="AK122">
            <v>1.8E-5</v>
          </cell>
          <cell r="AL122">
            <v>1.8E-5</v>
          </cell>
          <cell r="AM122">
            <v>1.8E-5</v>
          </cell>
          <cell r="AN122">
            <v>1.8E-5</v>
          </cell>
          <cell r="AO122">
            <v>1.8E-5</v>
          </cell>
          <cell r="AP122">
            <v>8.6000000000000003E-5</v>
          </cell>
          <cell r="AQ122">
            <v>8.6000000000000003E-5</v>
          </cell>
          <cell r="AR122">
            <v>8.6000000000000003E-5</v>
          </cell>
          <cell r="AS122">
            <v>8.6000000000000003E-5</v>
          </cell>
          <cell r="AT122">
            <v>8.6000000000000003E-5</v>
          </cell>
          <cell r="AU122">
            <v>1.1900000000000001E-4</v>
          </cell>
          <cell r="AV122">
            <v>1.1900000000000001E-4</v>
          </cell>
          <cell r="AW122">
            <v>1.1900000000000001E-4</v>
          </cell>
          <cell r="AX122">
            <v>1.1900000000000001E-4</v>
          </cell>
          <cell r="AY122">
            <v>1.1900000000000001E-4</v>
          </cell>
          <cell r="AZ122">
            <v>1.6100000000000001E-4</v>
          </cell>
          <cell r="BA122">
            <v>1.6100000000000001E-4</v>
          </cell>
          <cell r="BB122">
            <v>1.6100000000000001E-4</v>
          </cell>
          <cell r="BC122">
            <v>1.6100000000000001E-4</v>
          </cell>
          <cell r="BD122">
            <v>1.6100000000000001E-4</v>
          </cell>
          <cell r="BE122">
            <v>1.6799999999999999E-4</v>
          </cell>
          <cell r="BF122">
            <v>1.6799999999999999E-4</v>
          </cell>
          <cell r="BG122">
            <v>1.6799999999999999E-4</v>
          </cell>
          <cell r="BH122">
            <v>1.6799999999999999E-4</v>
          </cell>
          <cell r="BI122">
            <v>1.6799999999999999E-4</v>
          </cell>
          <cell r="BJ122">
            <v>2.1699999999999999E-4</v>
          </cell>
          <cell r="BK122">
            <v>2.1699999999999999E-4</v>
          </cell>
          <cell r="BL122">
            <v>2.1699999999999999E-4</v>
          </cell>
          <cell r="BM122">
            <v>2.1699999999999999E-4</v>
          </cell>
          <cell r="BN122">
            <v>2.1699999999999999E-4</v>
          </cell>
          <cell r="BO122">
            <v>2.9599999999999998E-4</v>
          </cell>
          <cell r="BP122">
            <v>2.9599999999999998E-4</v>
          </cell>
          <cell r="BQ122">
            <v>2.9599999999999998E-4</v>
          </cell>
          <cell r="BR122">
            <v>2.9599999999999998E-4</v>
          </cell>
          <cell r="BS122">
            <v>2.9599999999999998E-4</v>
          </cell>
          <cell r="BT122">
            <v>3.5399999999999999E-4</v>
          </cell>
          <cell r="BU122">
            <v>3.5399999999999999E-4</v>
          </cell>
          <cell r="BV122">
            <v>3.5399999999999999E-4</v>
          </cell>
          <cell r="BW122">
            <v>3.5399999999999999E-4</v>
          </cell>
          <cell r="BX122">
            <v>3.5399999999999999E-4</v>
          </cell>
          <cell r="BY122">
            <v>5.3200000000000003E-4</v>
          </cell>
          <cell r="BZ122">
            <v>5.3200000000000003E-4</v>
          </cell>
          <cell r="CA122">
            <v>5.3200000000000003E-4</v>
          </cell>
          <cell r="CB122">
            <v>5.3200000000000003E-4</v>
          </cell>
          <cell r="CC122">
            <v>5.3200000000000003E-4</v>
          </cell>
          <cell r="CD122">
            <v>5.3200000000000003E-4</v>
          </cell>
          <cell r="CE122">
            <v>5.3200000000000003E-4</v>
          </cell>
          <cell r="CF122">
            <v>5.3200000000000003E-4</v>
          </cell>
          <cell r="CG122">
            <v>5.3200000000000003E-4</v>
          </cell>
          <cell r="CH122">
            <v>5.3200000000000003E-4</v>
          </cell>
          <cell r="CI122">
            <v>5.3200000000000003E-4</v>
          </cell>
          <cell r="CJ122">
            <v>5.3200000000000003E-4</v>
          </cell>
          <cell r="CK122">
            <v>5.3200000000000003E-4</v>
          </cell>
          <cell r="CL122">
            <v>5.3200000000000003E-4</v>
          </cell>
          <cell r="CM122">
            <v>5.3200000000000003E-4</v>
          </cell>
          <cell r="CN122">
            <v>5.3200000000000003E-4</v>
          </cell>
          <cell r="CO122">
            <v>5.3200000000000003E-4</v>
          </cell>
          <cell r="CP122">
            <v>5.3200000000000003E-4</v>
          </cell>
          <cell r="CQ122">
            <v>5.3200000000000003E-4</v>
          </cell>
          <cell r="CR122">
            <v>5.3200000000000003E-4</v>
          </cell>
          <cell r="CS122">
            <v>5.3200000000000003E-4</v>
          </cell>
          <cell r="CT122">
            <v>5.3200000000000003E-4</v>
          </cell>
          <cell r="CU122">
            <v>5.3200000000000003E-4</v>
          </cell>
          <cell r="CV122">
            <v>5.3200000000000003E-4</v>
          </cell>
          <cell r="CW122">
            <v>5.3200000000000003E-4</v>
          </cell>
        </row>
        <row r="123">
          <cell r="A123" t="str">
            <v>NAURU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1.2999999999999999E-5</v>
          </cell>
          <cell r="R123">
            <v>1.2999999999999999E-5</v>
          </cell>
          <cell r="S123">
            <v>1.2999999999999999E-5</v>
          </cell>
          <cell r="T123">
            <v>1.2999999999999999E-5</v>
          </cell>
          <cell r="U123">
            <v>1.2999999999999999E-5</v>
          </cell>
          <cell r="V123">
            <v>1.2999999999999999E-5</v>
          </cell>
          <cell r="W123">
            <v>1.2999999999999999E-5</v>
          </cell>
          <cell r="X123">
            <v>1.2999999999999999E-5</v>
          </cell>
          <cell r="Y123">
            <v>1.2999999999999999E-5</v>
          </cell>
          <cell r="Z123">
            <v>1.2999999999999999E-5</v>
          </cell>
          <cell r="AA123">
            <v>1.2999999999999999E-5</v>
          </cell>
          <cell r="AB123">
            <v>1.2999999999999999E-5</v>
          </cell>
          <cell r="AC123">
            <v>1.2999999999999999E-5</v>
          </cell>
          <cell r="AD123">
            <v>1.2999999999999999E-5</v>
          </cell>
          <cell r="AE123">
            <v>1.2999999999999999E-5</v>
          </cell>
          <cell r="AF123">
            <v>1.2999999999999999E-5</v>
          </cell>
          <cell r="AG123">
            <v>1.2999999999999999E-5</v>
          </cell>
          <cell r="AH123">
            <v>1.2999999999999999E-5</v>
          </cell>
          <cell r="AI123">
            <v>1.2999999999999999E-5</v>
          </cell>
          <cell r="AJ123">
            <v>1.2999999999999999E-5</v>
          </cell>
          <cell r="AK123">
            <v>1.2999999999999999E-5</v>
          </cell>
          <cell r="AL123">
            <v>1.2999999999999999E-5</v>
          </cell>
          <cell r="AM123">
            <v>1.2999999999999999E-5</v>
          </cell>
          <cell r="AN123">
            <v>1.2999999999999999E-5</v>
          </cell>
          <cell r="AO123">
            <v>1.2999999999999999E-5</v>
          </cell>
          <cell r="AP123">
            <v>5.1E-5</v>
          </cell>
          <cell r="AQ123">
            <v>5.1E-5</v>
          </cell>
          <cell r="AR123">
            <v>5.1E-5</v>
          </cell>
          <cell r="AS123">
            <v>5.1E-5</v>
          </cell>
          <cell r="AT123">
            <v>5.1E-5</v>
          </cell>
          <cell r="AU123">
            <v>6.9999999999999994E-5</v>
          </cell>
          <cell r="AV123">
            <v>6.9999999999999994E-5</v>
          </cell>
          <cell r="AW123">
            <v>6.9999999999999994E-5</v>
          </cell>
          <cell r="AX123">
            <v>6.9999999999999994E-5</v>
          </cell>
          <cell r="AY123">
            <v>6.9999999999999994E-5</v>
          </cell>
          <cell r="AZ123">
            <v>8.7999999999999998E-5</v>
          </cell>
          <cell r="BA123">
            <v>8.7999999999999998E-5</v>
          </cell>
          <cell r="BB123">
            <v>8.7999999999999998E-5</v>
          </cell>
          <cell r="BC123">
            <v>8.7999999999999998E-5</v>
          </cell>
          <cell r="BD123">
            <v>8.7999999999999998E-5</v>
          </cell>
          <cell r="BE123">
            <v>9.7E-5</v>
          </cell>
          <cell r="BF123">
            <v>9.7E-5</v>
          </cell>
          <cell r="BG123">
            <v>9.7E-5</v>
          </cell>
          <cell r="BH123">
            <v>9.7E-5</v>
          </cell>
          <cell r="BI123">
            <v>9.7E-5</v>
          </cell>
          <cell r="BJ123">
            <v>1.06E-4</v>
          </cell>
          <cell r="BK123">
            <v>1.06E-4</v>
          </cell>
          <cell r="BL123">
            <v>1.06E-4</v>
          </cell>
          <cell r="BM123">
            <v>1.06E-4</v>
          </cell>
          <cell r="BN123">
            <v>1.06E-4</v>
          </cell>
          <cell r="BO123">
            <v>1.2E-4</v>
          </cell>
          <cell r="BP123">
            <v>1.2E-4</v>
          </cell>
          <cell r="BQ123">
            <v>1.2E-4</v>
          </cell>
          <cell r="BR123">
            <v>1.2E-4</v>
          </cell>
          <cell r="BS123">
            <v>1.2E-4</v>
          </cell>
          <cell r="BT123">
            <v>1.4300000000000001E-4</v>
          </cell>
          <cell r="BU123">
            <v>1.4300000000000001E-4</v>
          </cell>
          <cell r="BV123">
            <v>1.4300000000000001E-4</v>
          </cell>
          <cell r="BW123">
            <v>1.4300000000000001E-4</v>
          </cell>
          <cell r="BX123">
            <v>1.4300000000000001E-4</v>
          </cell>
          <cell r="BY123">
            <v>2.2100000000000001E-4</v>
          </cell>
          <cell r="BZ123">
            <v>2.2100000000000001E-4</v>
          </cell>
          <cell r="CA123">
            <v>2.2100000000000001E-4</v>
          </cell>
          <cell r="CB123">
            <v>2.2100000000000001E-4</v>
          </cell>
          <cell r="CC123">
            <v>2.2100000000000001E-4</v>
          </cell>
          <cell r="CD123">
            <v>2.2100000000000001E-4</v>
          </cell>
          <cell r="CE123">
            <v>2.2100000000000001E-4</v>
          </cell>
          <cell r="CF123">
            <v>2.2100000000000001E-4</v>
          </cell>
          <cell r="CG123">
            <v>2.2100000000000001E-4</v>
          </cell>
          <cell r="CH123">
            <v>2.2100000000000001E-4</v>
          </cell>
          <cell r="CI123">
            <v>2.2100000000000001E-4</v>
          </cell>
          <cell r="CJ123">
            <v>2.2100000000000001E-4</v>
          </cell>
          <cell r="CK123">
            <v>2.2100000000000001E-4</v>
          </cell>
          <cell r="CL123">
            <v>2.2100000000000001E-4</v>
          </cell>
          <cell r="CM123">
            <v>2.2100000000000001E-4</v>
          </cell>
          <cell r="CN123">
            <v>2.2100000000000001E-4</v>
          </cell>
          <cell r="CO123">
            <v>2.2100000000000001E-4</v>
          </cell>
          <cell r="CP123">
            <v>2.2100000000000001E-4</v>
          </cell>
          <cell r="CQ123">
            <v>2.2100000000000001E-4</v>
          </cell>
          <cell r="CR123">
            <v>2.2100000000000001E-4</v>
          </cell>
          <cell r="CS123">
            <v>2.2100000000000001E-4</v>
          </cell>
          <cell r="CT123">
            <v>2.2100000000000001E-4</v>
          </cell>
          <cell r="CU123">
            <v>2.2100000000000001E-4</v>
          </cell>
          <cell r="CV123">
            <v>2.2100000000000001E-4</v>
          </cell>
          <cell r="CW123">
            <v>2.2100000000000001E-4</v>
          </cell>
        </row>
        <row r="124">
          <cell r="A124" t="str">
            <v>NEPAL</v>
          </cell>
          <cell r="B124" t="e">
            <v>#VALUE!</v>
          </cell>
          <cell r="C124" t="e">
            <v>#VALUE!</v>
          </cell>
          <cell r="D124" t="e">
            <v>#VALUE!</v>
          </cell>
          <cell r="E124" t="e">
            <v>#VALUE!</v>
          </cell>
          <cell r="F124" t="e">
            <v>#VALUE!</v>
          </cell>
          <cell r="G124" t="e">
            <v>#VALUE!</v>
          </cell>
          <cell r="H124" t="e">
            <v>#VALUE!</v>
          </cell>
          <cell r="I124" t="e">
            <v>#VALUE!</v>
          </cell>
          <cell r="J124" t="e">
            <v>#VALUE!</v>
          </cell>
          <cell r="K124" t="e">
            <v>#VALUE!</v>
          </cell>
          <cell r="L124" t="e">
            <v>#VALUE!</v>
          </cell>
          <cell r="M124" t="e">
            <v>#VALUE!</v>
          </cell>
          <cell r="N124" t="e">
            <v>#VALUE!</v>
          </cell>
          <cell r="O124" t="e">
            <v>#VALUE!</v>
          </cell>
          <cell r="P124" t="e">
            <v>#VALUE!</v>
          </cell>
          <cell r="Q124">
            <v>1.4E-5</v>
          </cell>
          <cell r="R124">
            <v>1.4E-5</v>
          </cell>
          <cell r="S124">
            <v>1.4E-5</v>
          </cell>
          <cell r="T124">
            <v>1.4E-5</v>
          </cell>
          <cell r="U124">
            <v>1.4E-5</v>
          </cell>
          <cell r="V124">
            <v>1.4E-5</v>
          </cell>
          <cell r="W124">
            <v>1.4E-5</v>
          </cell>
          <cell r="X124">
            <v>1.4E-5</v>
          </cell>
          <cell r="Y124">
            <v>1.4E-5</v>
          </cell>
          <cell r="Z124">
            <v>1.4E-5</v>
          </cell>
          <cell r="AA124">
            <v>1.4E-5</v>
          </cell>
          <cell r="AB124">
            <v>1.4E-5</v>
          </cell>
          <cell r="AC124">
            <v>1.4E-5</v>
          </cell>
          <cell r="AD124">
            <v>1.4E-5</v>
          </cell>
          <cell r="AE124">
            <v>1.4E-5</v>
          </cell>
          <cell r="AF124">
            <v>1.4E-5</v>
          </cell>
          <cell r="AG124">
            <v>1.4E-5</v>
          </cell>
          <cell r="AH124">
            <v>1.4E-5</v>
          </cell>
          <cell r="AI124">
            <v>1.4E-5</v>
          </cell>
          <cell r="AJ124">
            <v>1.4E-5</v>
          </cell>
          <cell r="AK124">
            <v>1.4E-5</v>
          </cell>
          <cell r="AL124">
            <v>1.4E-5</v>
          </cell>
          <cell r="AM124">
            <v>1.4E-5</v>
          </cell>
          <cell r="AN124">
            <v>1.4E-5</v>
          </cell>
          <cell r="AO124">
            <v>1.4E-5</v>
          </cell>
          <cell r="AP124">
            <v>1.3300000000000001E-4</v>
          </cell>
          <cell r="AQ124">
            <v>1.3300000000000001E-4</v>
          </cell>
          <cell r="AR124">
            <v>1.3300000000000001E-4</v>
          </cell>
          <cell r="AS124">
            <v>1.3300000000000001E-4</v>
          </cell>
          <cell r="AT124">
            <v>1.3300000000000001E-4</v>
          </cell>
          <cell r="AU124">
            <v>2.5900000000000001E-4</v>
          </cell>
          <cell r="AV124">
            <v>2.5900000000000001E-4</v>
          </cell>
          <cell r="AW124">
            <v>2.5900000000000001E-4</v>
          </cell>
          <cell r="AX124">
            <v>2.5900000000000001E-4</v>
          </cell>
          <cell r="AY124">
            <v>2.5900000000000001E-4</v>
          </cell>
          <cell r="AZ124">
            <v>4.4099999999999999E-4</v>
          </cell>
          <cell r="BA124">
            <v>4.4099999999999999E-4</v>
          </cell>
          <cell r="BB124">
            <v>4.4099999999999999E-4</v>
          </cell>
          <cell r="BC124">
            <v>4.4099999999999999E-4</v>
          </cell>
          <cell r="BD124">
            <v>4.4099999999999999E-4</v>
          </cell>
          <cell r="BE124">
            <v>4.5399999999999998E-4</v>
          </cell>
          <cell r="BF124">
            <v>4.5399999999999998E-4</v>
          </cell>
          <cell r="BG124">
            <v>4.5399999999999998E-4</v>
          </cell>
          <cell r="BH124">
            <v>4.5399999999999998E-4</v>
          </cell>
          <cell r="BI124">
            <v>4.5399999999999998E-4</v>
          </cell>
          <cell r="BJ124">
            <v>5.8600000000000004E-4</v>
          </cell>
          <cell r="BK124">
            <v>5.8600000000000004E-4</v>
          </cell>
          <cell r="BL124">
            <v>5.8600000000000004E-4</v>
          </cell>
          <cell r="BM124">
            <v>5.8600000000000004E-4</v>
          </cell>
          <cell r="BN124">
            <v>5.8600000000000004E-4</v>
          </cell>
          <cell r="BO124">
            <v>4.7100000000000001E-4</v>
          </cell>
          <cell r="BP124">
            <v>4.7100000000000001E-4</v>
          </cell>
          <cell r="BQ124">
            <v>4.7100000000000001E-4</v>
          </cell>
          <cell r="BR124">
            <v>4.7100000000000001E-4</v>
          </cell>
          <cell r="BS124">
            <v>4.7100000000000001E-4</v>
          </cell>
          <cell r="BT124">
            <v>4.0200000000000001E-4</v>
          </cell>
          <cell r="BU124">
            <v>4.0200000000000001E-4</v>
          </cell>
          <cell r="BV124">
            <v>4.0200000000000001E-4</v>
          </cell>
          <cell r="BW124">
            <v>4.0200000000000001E-4</v>
          </cell>
          <cell r="BX124">
            <v>4.0200000000000001E-4</v>
          </cell>
          <cell r="BY124">
            <v>2.5300000000000002E-4</v>
          </cell>
          <cell r="BZ124">
            <v>2.5300000000000002E-4</v>
          </cell>
          <cell r="CA124">
            <v>2.5300000000000002E-4</v>
          </cell>
          <cell r="CB124">
            <v>2.5300000000000002E-4</v>
          </cell>
          <cell r="CC124">
            <v>2.5300000000000002E-4</v>
          </cell>
          <cell r="CD124">
            <v>2.5300000000000002E-4</v>
          </cell>
          <cell r="CE124">
            <v>2.5300000000000002E-4</v>
          </cell>
          <cell r="CF124">
            <v>2.5300000000000002E-4</v>
          </cell>
          <cell r="CG124">
            <v>2.5300000000000002E-4</v>
          </cell>
          <cell r="CH124">
            <v>2.5300000000000002E-4</v>
          </cell>
          <cell r="CI124">
            <v>2.5300000000000002E-4</v>
          </cell>
          <cell r="CJ124">
            <v>2.5300000000000002E-4</v>
          </cell>
          <cell r="CK124">
            <v>2.5300000000000002E-4</v>
          </cell>
          <cell r="CL124">
            <v>2.5300000000000002E-4</v>
          </cell>
          <cell r="CM124">
            <v>2.5300000000000002E-4</v>
          </cell>
          <cell r="CN124">
            <v>2.5300000000000002E-4</v>
          </cell>
          <cell r="CO124">
            <v>2.5300000000000002E-4</v>
          </cell>
          <cell r="CP124">
            <v>2.5300000000000002E-4</v>
          </cell>
          <cell r="CQ124">
            <v>2.5300000000000002E-4</v>
          </cell>
          <cell r="CR124">
            <v>2.5300000000000002E-4</v>
          </cell>
          <cell r="CS124">
            <v>2.5300000000000002E-4</v>
          </cell>
          <cell r="CT124">
            <v>2.5300000000000002E-4</v>
          </cell>
          <cell r="CU124">
            <v>2.5300000000000002E-4</v>
          </cell>
          <cell r="CV124">
            <v>2.5300000000000002E-4</v>
          </cell>
          <cell r="CW124">
            <v>2.5300000000000002E-4</v>
          </cell>
        </row>
        <row r="125">
          <cell r="A125" t="str">
            <v>NETHERLANDS</v>
          </cell>
          <cell r="B125" t="e">
            <v>#VALUE!</v>
          </cell>
          <cell r="C125" t="e">
            <v>#VALUE!</v>
          </cell>
          <cell r="D125" t="e">
            <v>#VALUE!</v>
          </cell>
          <cell r="E125" t="e">
            <v>#VALUE!</v>
          </cell>
          <cell r="F125" t="e">
            <v>#VALUE!</v>
          </cell>
          <cell r="G125" t="e">
            <v>#VALUE!</v>
          </cell>
          <cell r="H125" t="e">
            <v>#VALUE!</v>
          </cell>
          <cell r="I125" t="e">
            <v>#VALUE!</v>
          </cell>
          <cell r="J125" t="e">
            <v>#VALUE!</v>
          </cell>
          <cell r="K125" t="e">
            <v>#VALUE!</v>
          </cell>
          <cell r="L125" t="e">
            <v>#VALUE!</v>
          </cell>
          <cell r="M125" t="e">
            <v>#VALUE!</v>
          </cell>
          <cell r="N125" t="e">
            <v>#VALUE!</v>
          </cell>
          <cell r="O125" t="e">
            <v>#VALUE!</v>
          </cell>
          <cell r="P125" t="e">
            <v>#VALUE!</v>
          </cell>
          <cell r="Q125">
            <v>6.9999999999999999E-6</v>
          </cell>
          <cell r="R125">
            <v>6.9999999999999999E-6</v>
          </cell>
          <cell r="S125">
            <v>6.9999999999999999E-6</v>
          </cell>
          <cell r="T125">
            <v>6.9999999999999999E-6</v>
          </cell>
          <cell r="U125">
            <v>6.9999999999999999E-6</v>
          </cell>
          <cell r="V125">
            <v>6.9999999999999999E-6</v>
          </cell>
          <cell r="W125">
            <v>6.9999999999999999E-6</v>
          </cell>
          <cell r="X125">
            <v>6.9999999999999999E-6</v>
          </cell>
          <cell r="Y125">
            <v>6.9999999999999999E-6</v>
          </cell>
          <cell r="Z125">
            <v>6.9999999999999999E-6</v>
          </cell>
          <cell r="AA125">
            <v>6.9999999999999999E-6</v>
          </cell>
          <cell r="AB125">
            <v>6.9999999999999999E-6</v>
          </cell>
          <cell r="AC125">
            <v>6.9999999999999999E-6</v>
          </cell>
          <cell r="AD125">
            <v>6.9999999999999999E-6</v>
          </cell>
          <cell r="AE125">
            <v>6.9999999999999999E-6</v>
          </cell>
          <cell r="AF125">
            <v>6.9999999999999999E-6</v>
          </cell>
          <cell r="AG125">
            <v>6.9999999999999999E-6</v>
          </cell>
          <cell r="AH125">
            <v>6.9999999999999999E-6</v>
          </cell>
          <cell r="AI125">
            <v>6.9999999999999999E-6</v>
          </cell>
          <cell r="AJ125">
            <v>6.9999999999999999E-6</v>
          </cell>
          <cell r="AK125">
            <v>6.9999999999999999E-6</v>
          </cell>
          <cell r="AL125">
            <v>6.9999999999999999E-6</v>
          </cell>
          <cell r="AM125">
            <v>6.9999999999999999E-6</v>
          </cell>
          <cell r="AN125">
            <v>6.9999999999999999E-6</v>
          </cell>
          <cell r="AO125">
            <v>6.9999999999999999E-6</v>
          </cell>
          <cell r="AP125">
            <v>2.4000000000000001E-5</v>
          </cell>
          <cell r="AQ125">
            <v>2.4000000000000001E-5</v>
          </cell>
          <cell r="AR125">
            <v>2.4000000000000001E-5</v>
          </cell>
          <cell r="AS125">
            <v>2.4000000000000001E-5</v>
          </cell>
          <cell r="AT125">
            <v>2.4000000000000001E-5</v>
          </cell>
          <cell r="AU125">
            <v>2.8E-5</v>
          </cell>
          <cell r="AV125">
            <v>2.8E-5</v>
          </cell>
          <cell r="AW125">
            <v>2.8E-5</v>
          </cell>
          <cell r="AX125">
            <v>2.8E-5</v>
          </cell>
          <cell r="AY125">
            <v>2.8E-5</v>
          </cell>
          <cell r="AZ125">
            <v>3.4E-5</v>
          </cell>
          <cell r="BA125">
            <v>3.4E-5</v>
          </cell>
          <cell r="BB125">
            <v>3.4E-5</v>
          </cell>
          <cell r="BC125">
            <v>3.4E-5</v>
          </cell>
          <cell r="BD125">
            <v>3.4E-5</v>
          </cell>
          <cell r="BE125">
            <v>4.0000000000000003E-5</v>
          </cell>
          <cell r="BF125">
            <v>4.0000000000000003E-5</v>
          </cell>
          <cell r="BG125">
            <v>4.0000000000000003E-5</v>
          </cell>
          <cell r="BH125">
            <v>4.0000000000000003E-5</v>
          </cell>
          <cell r="BI125">
            <v>4.0000000000000003E-5</v>
          </cell>
          <cell r="BJ125">
            <v>4.3999999999999999E-5</v>
          </cell>
          <cell r="BK125">
            <v>4.3999999999999999E-5</v>
          </cell>
          <cell r="BL125">
            <v>4.3999999999999999E-5</v>
          </cell>
          <cell r="BM125">
            <v>4.3999999999999999E-5</v>
          </cell>
          <cell r="BN125">
            <v>4.3999999999999999E-5</v>
          </cell>
          <cell r="BO125">
            <v>4.8999999999999998E-5</v>
          </cell>
          <cell r="BP125">
            <v>4.8999999999999998E-5</v>
          </cell>
          <cell r="BQ125">
            <v>4.8999999999999998E-5</v>
          </cell>
          <cell r="BR125">
            <v>4.8999999999999998E-5</v>
          </cell>
          <cell r="BS125">
            <v>4.8999999999999998E-5</v>
          </cell>
          <cell r="BT125">
            <v>6.2000000000000003E-5</v>
          </cell>
          <cell r="BU125">
            <v>6.2000000000000003E-5</v>
          </cell>
          <cell r="BV125">
            <v>6.2000000000000003E-5</v>
          </cell>
          <cell r="BW125">
            <v>6.2000000000000003E-5</v>
          </cell>
          <cell r="BX125">
            <v>6.2000000000000003E-5</v>
          </cell>
          <cell r="BY125">
            <v>1.11E-4</v>
          </cell>
          <cell r="BZ125">
            <v>1.11E-4</v>
          </cell>
          <cell r="CA125">
            <v>1.11E-4</v>
          </cell>
          <cell r="CB125">
            <v>1.11E-4</v>
          </cell>
          <cell r="CC125">
            <v>1.11E-4</v>
          </cell>
          <cell r="CD125">
            <v>1.11E-4</v>
          </cell>
          <cell r="CE125">
            <v>1.11E-4</v>
          </cell>
          <cell r="CF125">
            <v>1.11E-4</v>
          </cell>
          <cell r="CG125">
            <v>1.11E-4</v>
          </cell>
          <cell r="CH125">
            <v>1.11E-4</v>
          </cell>
          <cell r="CI125">
            <v>1.11E-4</v>
          </cell>
          <cell r="CJ125">
            <v>1.11E-4</v>
          </cell>
          <cell r="CK125">
            <v>1.11E-4</v>
          </cell>
          <cell r="CL125">
            <v>1.11E-4</v>
          </cell>
          <cell r="CM125">
            <v>1.11E-4</v>
          </cell>
          <cell r="CN125">
            <v>1.11E-4</v>
          </cell>
          <cell r="CO125">
            <v>1.11E-4</v>
          </cell>
          <cell r="CP125">
            <v>1.11E-4</v>
          </cell>
          <cell r="CQ125">
            <v>1.11E-4</v>
          </cell>
          <cell r="CR125">
            <v>1.11E-4</v>
          </cell>
          <cell r="CS125">
            <v>1.11E-4</v>
          </cell>
          <cell r="CT125">
            <v>1.11E-4</v>
          </cell>
          <cell r="CU125">
            <v>1.11E-4</v>
          </cell>
          <cell r="CV125">
            <v>1.11E-4</v>
          </cell>
          <cell r="CW125">
            <v>1.11E-4</v>
          </cell>
        </row>
        <row r="126">
          <cell r="A126" t="str">
            <v>NEW ZEALAND</v>
          </cell>
          <cell r="B126" t="e">
            <v>#VALUE!</v>
          </cell>
          <cell r="C126" t="e">
            <v>#VALUE!</v>
          </cell>
          <cell r="D126" t="e">
            <v>#VALUE!</v>
          </cell>
          <cell r="E126" t="e">
            <v>#VALUE!</v>
          </cell>
          <cell r="F126" t="e">
            <v>#VALUE!</v>
          </cell>
          <cell r="G126" t="e">
            <v>#VALUE!</v>
          </cell>
          <cell r="H126" t="e">
            <v>#VALUE!</v>
          </cell>
          <cell r="I126" t="e">
            <v>#VALUE!</v>
          </cell>
          <cell r="J126" t="e">
            <v>#VALUE!</v>
          </cell>
          <cell r="K126" t="e">
            <v>#VALUE!</v>
          </cell>
          <cell r="L126" t="e">
            <v>#VALUE!</v>
          </cell>
          <cell r="M126" t="e">
            <v>#VALUE!</v>
          </cell>
          <cell r="N126" t="e">
            <v>#VALUE!</v>
          </cell>
          <cell r="O126" t="e">
            <v>#VALUE!</v>
          </cell>
          <cell r="P126" t="e">
            <v>#VALUE!</v>
          </cell>
          <cell r="Q126">
            <v>3.0000000000000001E-6</v>
          </cell>
          <cell r="R126">
            <v>3.0000000000000001E-6</v>
          </cell>
          <cell r="S126">
            <v>3.0000000000000001E-6</v>
          </cell>
          <cell r="T126">
            <v>3.0000000000000001E-6</v>
          </cell>
          <cell r="U126">
            <v>3.0000000000000001E-6</v>
          </cell>
          <cell r="V126">
            <v>3.0000000000000001E-6</v>
          </cell>
          <cell r="W126">
            <v>3.0000000000000001E-6</v>
          </cell>
          <cell r="X126">
            <v>3.0000000000000001E-6</v>
          </cell>
          <cell r="Y126">
            <v>3.0000000000000001E-6</v>
          </cell>
          <cell r="Z126">
            <v>3.0000000000000001E-6</v>
          </cell>
          <cell r="AA126">
            <v>3.0000000000000001E-6</v>
          </cell>
          <cell r="AB126">
            <v>3.0000000000000001E-6</v>
          </cell>
          <cell r="AC126">
            <v>3.0000000000000001E-6</v>
          </cell>
          <cell r="AD126">
            <v>3.0000000000000001E-6</v>
          </cell>
          <cell r="AE126">
            <v>3.0000000000000001E-6</v>
          </cell>
          <cell r="AF126">
            <v>3.0000000000000001E-6</v>
          </cell>
          <cell r="AG126">
            <v>3.0000000000000001E-6</v>
          </cell>
          <cell r="AH126">
            <v>3.0000000000000001E-6</v>
          </cell>
          <cell r="AI126">
            <v>3.0000000000000001E-6</v>
          </cell>
          <cell r="AJ126">
            <v>3.0000000000000001E-6</v>
          </cell>
          <cell r="AK126">
            <v>3.0000000000000001E-6</v>
          </cell>
          <cell r="AL126">
            <v>3.0000000000000001E-6</v>
          </cell>
          <cell r="AM126">
            <v>3.0000000000000001E-6</v>
          </cell>
          <cell r="AN126">
            <v>3.0000000000000001E-6</v>
          </cell>
          <cell r="AO126">
            <v>3.0000000000000001E-6</v>
          </cell>
          <cell r="AP126">
            <v>1.9000000000000001E-5</v>
          </cell>
          <cell r="AQ126">
            <v>1.9000000000000001E-5</v>
          </cell>
          <cell r="AR126">
            <v>1.9000000000000001E-5</v>
          </cell>
          <cell r="AS126">
            <v>1.9000000000000001E-5</v>
          </cell>
          <cell r="AT126">
            <v>1.9000000000000001E-5</v>
          </cell>
          <cell r="AU126">
            <v>2.4000000000000001E-5</v>
          </cell>
          <cell r="AV126">
            <v>2.4000000000000001E-5</v>
          </cell>
          <cell r="AW126">
            <v>2.4000000000000001E-5</v>
          </cell>
          <cell r="AX126">
            <v>2.4000000000000001E-5</v>
          </cell>
          <cell r="AY126">
            <v>2.4000000000000001E-5</v>
          </cell>
          <cell r="AZ126">
            <v>2.5999999999999998E-5</v>
          </cell>
          <cell r="BA126">
            <v>2.5999999999999998E-5</v>
          </cell>
          <cell r="BB126">
            <v>2.5999999999999998E-5</v>
          </cell>
          <cell r="BC126">
            <v>2.5999999999999998E-5</v>
          </cell>
          <cell r="BD126">
            <v>2.5999999999999998E-5</v>
          </cell>
          <cell r="BE126">
            <v>4.5000000000000003E-5</v>
          </cell>
          <cell r="BF126">
            <v>4.5000000000000003E-5</v>
          </cell>
          <cell r="BG126">
            <v>4.5000000000000003E-5</v>
          </cell>
          <cell r="BH126">
            <v>4.5000000000000003E-5</v>
          </cell>
          <cell r="BI126">
            <v>4.5000000000000003E-5</v>
          </cell>
          <cell r="BJ126">
            <v>5.7000000000000003E-5</v>
          </cell>
          <cell r="BK126">
            <v>5.7000000000000003E-5</v>
          </cell>
          <cell r="BL126">
            <v>5.7000000000000003E-5</v>
          </cell>
          <cell r="BM126">
            <v>5.7000000000000003E-5</v>
          </cell>
          <cell r="BN126">
            <v>5.7000000000000003E-5</v>
          </cell>
          <cell r="BO126">
            <v>6.0999999999999999E-5</v>
          </cell>
          <cell r="BP126">
            <v>6.0999999999999999E-5</v>
          </cell>
          <cell r="BQ126">
            <v>6.0999999999999999E-5</v>
          </cell>
          <cell r="BR126">
            <v>6.0999999999999999E-5</v>
          </cell>
          <cell r="BS126">
            <v>6.0999999999999999E-5</v>
          </cell>
          <cell r="BT126">
            <v>6.4999999999999994E-5</v>
          </cell>
          <cell r="BU126">
            <v>6.4999999999999994E-5</v>
          </cell>
          <cell r="BV126">
            <v>6.4999999999999994E-5</v>
          </cell>
          <cell r="BW126">
            <v>6.4999999999999994E-5</v>
          </cell>
          <cell r="BX126">
            <v>6.4999999999999994E-5</v>
          </cell>
          <cell r="BY126">
            <v>1.11E-4</v>
          </cell>
          <cell r="BZ126">
            <v>1.11E-4</v>
          </cell>
          <cell r="CA126">
            <v>1.11E-4</v>
          </cell>
          <cell r="CB126">
            <v>1.11E-4</v>
          </cell>
          <cell r="CC126">
            <v>1.11E-4</v>
          </cell>
          <cell r="CD126">
            <v>1.11E-4</v>
          </cell>
          <cell r="CE126">
            <v>1.11E-4</v>
          </cell>
          <cell r="CF126">
            <v>1.11E-4</v>
          </cell>
          <cell r="CG126">
            <v>1.11E-4</v>
          </cell>
          <cell r="CH126">
            <v>1.11E-4</v>
          </cell>
          <cell r="CI126">
            <v>1.11E-4</v>
          </cell>
          <cell r="CJ126">
            <v>1.11E-4</v>
          </cell>
          <cell r="CK126">
            <v>1.11E-4</v>
          </cell>
          <cell r="CL126">
            <v>1.11E-4</v>
          </cell>
          <cell r="CM126">
            <v>1.11E-4</v>
          </cell>
          <cell r="CN126">
            <v>1.11E-4</v>
          </cell>
          <cell r="CO126">
            <v>1.11E-4</v>
          </cell>
          <cell r="CP126">
            <v>1.11E-4</v>
          </cell>
          <cell r="CQ126">
            <v>1.11E-4</v>
          </cell>
          <cell r="CR126">
            <v>1.11E-4</v>
          </cell>
          <cell r="CS126">
            <v>1.11E-4</v>
          </cell>
          <cell r="CT126">
            <v>1.11E-4</v>
          </cell>
          <cell r="CU126">
            <v>1.11E-4</v>
          </cell>
          <cell r="CV126">
            <v>1.11E-4</v>
          </cell>
          <cell r="CW126">
            <v>1.11E-4</v>
          </cell>
        </row>
        <row r="127">
          <cell r="A127" t="str">
            <v>NICARAGUA</v>
          </cell>
          <cell r="B127" t="e">
            <v>#VALUE!</v>
          </cell>
          <cell r="C127" t="e">
            <v>#VALUE!</v>
          </cell>
          <cell r="D127" t="e">
            <v>#VALUE!</v>
          </cell>
          <cell r="E127" t="e">
            <v>#VALUE!</v>
          </cell>
          <cell r="F127" t="e">
            <v>#VALUE!</v>
          </cell>
          <cell r="G127" t="e">
            <v>#VALUE!</v>
          </cell>
          <cell r="H127" t="e">
            <v>#VALUE!</v>
          </cell>
          <cell r="I127" t="e">
            <v>#VALUE!</v>
          </cell>
          <cell r="J127" t="e">
            <v>#VALUE!</v>
          </cell>
          <cell r="K127" t="e">
            <v>#VALUE!</v>
          </cell>
          <cell r="L127" t="e">
            <v>#VALUE!</v>
          </cell>
          <cell r="M127" t="e">
            <v>#VALUE!</v>
          </cell>
          <cell r="N127" t="e">
            <v>#VALUE!</v>
          </cell>
          <cell r="O127" t="e">
            <v>#VALUE!</v>
          </cell>
          <cell r="P127" t="e">
            <v>#VALUE!</v>
          </cell>
          <cell r="Q127">
            <v>4.6999999999999997E-5</v>
          </cell>
          <cell r="R127">
            <v>4.6999999999999997E-5</v>
          </cell>
          <cell r="S127">
            <v>4.6999999999999997E-5</v>
          </cell>
          <cell r="T127">
            <v>4.6999999999999997E-5</v>
          </cell>
          <cell r="U127">
            <v>4.6999999999999997E-5</v>
          </cell>
          <cell r="V127">
            <v>4.6999999999999997E-5</v>
          </cell>
          <cell r="W127">
            <v>4.6999999999999997E-5</v>
          </cell>
          <cell r="X127">
            <v>4.6999999999999997E-5</v>
          </cell>
          <cell r="Y127">
            <v>4.6999999999999997E-5</v>
          </cell>
          <cell r="Z127">
            <v>4.6999999999999997E-5</v>
          </cell>
          <cell r="AA127">
            <v>4.6999999999999997E-5</v>
          </cell>
          <cell r="AB127">
            <v>4.6999999999999997E-5</v>
          </cell>
          <cell r="AC127">
            <v>4.6999999999999997E-5</v>
          </cell>
          <cell r="AD127">
            <v>4.6999999999999997E-5</v>
          </cell>
          <cell r="AE127">
            <v>4.6999999999999997E-5</v>
          </cell>
          <cell r="AF127">
            <v>4.6999999999999997E-5</v>
          </cell>
          <cell r="AG127">
            <v>4.6999999999999997E-5</v>
          </cell>
          <cell r="AH127">
            <v>4.6999999999999997E-5</v>
          </cell>
          <cell r="AI127">
            <v>4.6999999999999997E-5</v>
          </cell>
          <cell r="AJ127">
            <v>4.6999999999999997E-5</v>
          </cell>
          <cell r="AK127">
            <v>4.6999999999999997E-5</v>
          </cell>
          <cell r="AL127">
            <v>4.6999999999999997E-5</v>
          </cell>
          <cell r="AM127">
            <v>4.6999999999999997E-5</v>
          </cell>
          <cell r="AN127">
            <v>4.6999999999999997E-5</v>
          </cell>
          <cell r="AO127">
            <v>4.6999999999999997E-5</v>
          </cell>
          <cell r="AP127">
            <v>2.5599999999999999E-4</v>
          </cell>
          <cell r="AQ127">
            <v>2.5599999999999999E-4</v>
          </cell>
          <cell r="AR127">
            <v>2.5599999999999999E-4</v>
          </cell>
          <cell r="AS127">
            <v>2.5599999999999999E-4</v>
          </cell>
          <cell r="AT127">
            <v>2.5599999999999999E-4</v>
          </cell>
          <cell r="AU127">
            <v>3.6600000000000001E-4</v>
          </cell>
          <cell r="AV127">
            <v>3.6600000000000001E-4</v>
          </cell>
          <cell r="AW127">
            <v>3.6600000000000001E-4</v>
          </cell>
          <cell r="AX127">
            <v>3.6600000000000001E-4</v>
          </cell>
          <cell r="AY127">
            <v>3.6600000000000001E-4</v>
          </cell>
          <cell r="AZ127">
            <v>4.7699999999999999E-4</v>
          </cell>
          <cell r="BA127">
            <v>4.7699999999999999E-4</v>
          </cell>
          <cell r="BB127">
            <v>4.7699999999999999E-4</v>
          </cell>
          <cell r="BC127">
            <v>4.7699999999999999E-4</v>
          </cell>
          <cell r="BD127">
            <v>4.7699999999999999E-4</v>
          </cell>
          <cell r="BE127">
            <v>5.6999999999999998E-4</v>
          </cell>
          <cell r="BF127">
            <v>5.6999999999999998E-4</v>
          </cell>
          <cell r="BG127">
            <v>5.6999999999999998E-4</v>
          </cell>
          <cell r="BH127">
            <v>5.6999999999999998E-4</v>
          </cell>
          <cell r="BI127">
            <v>5.6999999999999998E-4</v>
          </cell>
          <cell r="BJ127">
            <v>6.2600000000000004E-4</v>
          </cell>
          <cell r="BK127">
            <v>6.2600000000000004E-4</v>
          </cell>
          <cell r="BL127">
            <v>6.2600000000000004E-4</v>
          </cell>
          <cell r="BM127">
            <v>6.2600000000000004E-4</v>
          </cell>
          <cell r="BN127">
            <v>6.2600000000000004E-4</v>
          </cell>
          <cell r="BO127">
            <v>7.2000000000000005E-4</v>
          </cell>
          <cell r="BP127">
            <v>7.2000000000000005E-4</v>
          </cell>
          <cell r="BQ127">
            <v>7.2000000000000005E-4</v>
          </cell>
          <cell r="BR127">
            <v>7.2000000000000005E-4</v>
          </cell>
          <cell r="BS127">
            <v>7.2000000000000005E-4</v>
          </cell>
          <cell r="BT127">
            <v>8.2100000000000001E-4</v>
          </cell>
          <cell r="BU127">
            <v>8.2100000000000001E-4</v>
          </cell>
          <cell r="BV127">
            <v>8.2100000000000001E-4</v>
          </cell>
          <cell r="BW127">
            <v>8.2100000000000001E-4</v>
          </cell>
          <cell r="BX127">
            <v>8.2100000000000001E-4</v>
          </cell>
          <cell r="BY127">
            <v>9.3700000000000001E-4</v>
          </cell>
          <cell r="BZ127">
            <v>9.3700000000000001E-4</v>
          </cell>
          <cell r="CA127">
            <v>9.3700000000000001E-4</v>
          </cell>
          <cell r="CB127">
            <v>9.3700000000000001E-4</v>
          </cell>
          <cell r="CC127">
            <v>9.3700000000000001E-4</v>
          </cell>
          <cell r="CD127">
            <v>9.3700000000000001E-4</v>
          </cell>
          <cell r="CE127">
            <v>9.3700000000000001E-4</v>
          </cell>
          <cell r="CF127">
            <v>9.3700000000000001E-4</v>
          </cell>
          <cell r="CG127">
            <v>9.3700000000000001E-4</v>
          </cell>
          <cell r="CH127">
            <v>9.3700000000000001E-4</v>
          </cell>
          <cell r="CI127">
            <v>9.3700000000000001E-4</v>
          </cell>
          <cell r="CJ127">
            <v>9.3700000000000001E-4</v>
          </cell>
          <cell r="CK127">
            <v>9.3700000000000001E-4</v>
          </cell>
          <cell r="CL127">
            <v>9.3700000000000001E-4</v>
          </cell>
          <cell r="CM127">
            <v>9.3700000000000001E-4</v>
          </cell>
          <cell r="CN127">
            <v>9.3700000000000001E-4</v>
          </cell>
          <cell r="CO127">
            <v>9.3700000000000001E-4</v>
          </cell>
          <cell r="CP127">
            <v>9.3700000000000001E-4</v>
          </cell>
          <cell r="CQ127">
            <v>9.3700000000000001E-4</v>
          </cell>
          <cell r="CR127">
            <v>9.3700000000000001E-4</v>
          </cell>
          <cell r="CS127">
            <v>9.3700000000000001E-4</v>
          </cell>
          <cell r="CT127">
            <v>9.3700000000000001E-4</v>
          </cell>
          <cell r="CU127">
            <v>9.3700000000000001E-4</v>
          </cell>
          <cell r="CV127">
            <v>9.3700000000000001E-4</v>
          </cell>
          <cell r="CW127">
            <v>9.3700000000000001E-4</v>
          </cell>
        </row>
        <row r="128">
          <cell r="A128" t="str">
            <v>NIGER</v>
          </cell>
          <cell r="B128" t="e">
            <v>#VALUE!</v>
          </cell>
          <cell r="C128" t="e">
            <v>#VALUE!</v>
          </cell>
          <cell r="D128" t="e">
            <v>#VALUE!</v>
          </cell>
          <cell r="E128" t="e">
            <v>#VALUE!</v>
          </cell>
          <cell r="F128" t="e">
            <v>#VALUE!</v>
          </cell>
          <cell r="G128" t="e">
            <v>#VALUE!</v>
          </cell>
          <cell r="H128" t="e">
            <v>#VALUE!</v>
          </cell>
          <cell r="I128" t="e">
            <v>#VALUE!</v>
          </cell>
          <cell r="J128" t="e">
            <v>#VALUE!</v>
          </cell>
          <cell r="K128" t="e">
            <v>#VALUE!</v>
          </cell>
          <cell r="L128" t="e">
            <v>#VALUE!</v>
          </cell>
          <cell r="M128" t="e">
            <v>#VALUE!</v>
          </cell>
          <cell r="N128" t="e">
            <v>#VALUE!</v>
          </cell>
          <cell r="O128" t="e">
            <v>#VALUE!</v>
          </cell>
          <cell r="P128" t="e">
            <v>#VALUE!</v>
          </cell>
          <cell r="Q128">
            <v>2.1999999999999999E-5</v>
          </cell>
          <cell r="R128">
            <v>2.1999999999999999E-5</v>
          </cell>
          <cell r="S128">
            <v>2.1999999999999999E-5</v>
          </cell>
          <cell r="T128">
            <v>2.1999999999999999E-5</v>
          </cell>
          <cell r="U128">
            <v>2.1999999999999999E-5</v>
          </cell>
          <cell r="V128">
            <v>2.1999999999999999E-5</v>
          </cell>
          <cell r="W128">
            <v>2.1999999999999999E-5</v>
          </cell>
          <cell r="X128">
            <v>2.1999999999999999E-5</v>
          </cell>
          <cell r="Y128">
            <v>2.1999999999999999E-5</v>
          </cell>
          <cell r="Z128">
            <v>2.1999999999999999E-5</v>
          </cell>
          <cell r="AA128">
            <v>2.1999999999999999E-5</v>
          </cell>
          <cell r="AB128">
            <v>2.1999999999999999E-5</v>
          </cell>
          <cell r="AC128">
            <v>2.1999999999999999E-5</v>
          </cell>
          <cell r="AD128">
            <v>2.1999999999999999E-5</v>
          </cell>
          <cell r="AE128">
            <v>2.1999999999999999E-5</v>
          </cell>
          <cell r="AF128">
            <v>2.1999999999999999E-5</v>
          </cell>
          <cell r="AG128">
            <v>2.1999999999999999E-5</v>
          </cell>
          <cell r="AH128">
            <v>2.1999999999999999E-5</v>
          </cell>
          <cell r="AI128">
            <v>2.1999999999999999E-5</v>
          </cell>
          <cell r="AJ128">
            <v>2.1999999999999999E-5</v>
          </cell>
          <cell r="AK128">
            <v>2.1999999999999999E-5</v>
          </cell>
          <cell r="AL128">
            <v>2.1999999999999999E-5</v>
          </cell>
          <cell r="AM128">
            <v>2.1999999999999999E-5</v>
          </cell>
          <cell r="AN128">
            <v>2.1999999999999999E-5</v>
          </cell>
          <cell r="AO128">
            <v>2.1999999999999999E-5</v>
          </cell>
          <cell r="AP128">
            <v>9.5000000000000005E-5</v>
          </cell>
          <cell r="AQ128">
            <v>9.5000000000000005E-5</v>
          </cell>
          <cell r="AR128">
            <v>9.5000000000000005E-5</v>
          </cell>
          <cell r="AS128">
            <v>9.5000000000000005E-5</v>
          </cell>
          <cell r="AT128">
            <v>9.5000000000000005E-5</v>
          </cell>
          <cell r="AU128">
            <v>1.3200000000000001E-4</v>
          </cell>
          <cell r="AV128">
            <v>1.3200000000000001E-4</v>
          </cell>
          <cell r="AW128">
            <v>1.3200000000000001E-4</v>
          </cell>
          <cell r="AX128">
            <v>1.3200000000000001E-4</v>
          </cell>
          <cell r="AY128">
            <v>1.3200000000000001E-4</v>
          </cell>
          <cell r="AZ128">
            <v>1.84E-4</v>
          </cell>
          <cell r="BA128">
            <v>1.84E-4</v>
          </cell>
          <cell r="BB128">
            <v>1.84E-4</v>
          </cell>
          <cell r="BC128">
            <v>1.84E-4</v>
          </cell>
          <cell r="BD128">
            <v>1.84E-4</v>
          </cell>
          <cell r="BE128">
            <v>2.5700000000000001E-4</v>
          </cell>
          <cell r="BF128">
            <v>2.5700000000000001E-4</v>
          </cell>
          <cell r="BG128">
            <v>2.5700000000000001E-4</v>
          </cell>
          <cell r="BH128">
            <v>2.5700000000000001E-4</v>
          </cell>
          <cell r="BI128">
            <v>2.5700000000000001E-4</v>
          </cell>
          <cell r="BJ128">
            <v>3.1700000000000001E-4</v>
          </cell>
          <cell r="BK128">
            <v>3.1700000000000001E-4</v>
          </cell>
          <cell r="BL128">
            <v>3.1700000000000001E-4</v>
          </cell>
          <cell r="BM128">
            <v>3.1700000000000001E-4</v>
          </cell>
          <cell r="BN128">
            <v>3.1700000000000001E-4</v>
          </cell>
          <cell r="BO128">
            <v>3.1E-4</v>
          </cell>
          <cell r="BP128">
            <v>3.1E-4</v>
          </cell>
          <cell r="BQ128">
            <v>3.1E-4</v>
          </cell>
          <cell r="BR128">
            <v>3.1E-4</v>
          </cell>
          <cell r="BS128">
            <v>3.1E-4</v>
          </cell>
          <cell r="BT128">
            <v>2.52E-4</v>
          </cell>
          <cell r="BU128">
            <v>2.52E-4</v>
          </cell>
          <cell r="BV128">
            <v>2.52E-4</v>
          </cell>
          <cell r="BW128">
            <v>2.52E-4</v>
          </cell>
          <cell r="BX128">
            <v>2.52E-4</v>
          </cell>
          <cell r="BY128">
            <v>1.1900000000000001E-4</v>
          </cell>
          <cell r="BZ128">
            <v>1.1900000000000001E-4</v>
          </cell>
          <cell r="CA128">
            <v>1.1900000000000001E-4</v>
          </cell>
          <cell r="CB128">
            <v>1.1900000000000001E-4</v>
          </cell>
          <cell r="CC128">
            <v>1.1900000000000001E-4</v>
          </cell>
          <cell r="CD128">
            <v>1.1900000000000001E-4</v>
          </cell>
          <cell r="CE128">
            <v>1.1900000000000001E-4</v>
          </cell>
          <cell r="CF128">
            <v>1.1900000000000001E-4</v>
          </cell>
          <cell r="CG128">
            <v>1.1900000000000001E-4</v>
          </cell>
          <cell r="CH128">
            <v>1.1900000000000001E-4</v>
          </cell>
          <cell r="CI128">
            <v>1.1900000000000001E-4</v>
          </cell>
          <cell r="CJ128">
            <v>1.1900000000000001E-4</v>
          </cell>
          <cell r="CK128">
            <v>1.1900000000000001E-4</v>
          </cell>
          <cell r="CL128">
            <v>1.1900000000000001E-4</v>
          </cell>
          <cell r="CM128">
            <v>1.1900000000000001E-4</v>
          </cell>
          <cell r="CN128">
            <v>1.1900000000000001E-4</v>
          </cell>
          <cell r="CO128">
            <v>1.1900000000000001E-4</v>
          </cell>
          <cell r="CP128">
            <v>1.1900000000000001E-4</v>
          </cell>
          <cell r="CQ128">
            <v>1.1900000000000001E-4</v>
          </cell>
          <cell r="CR128">
            <v>1.1900000000000001E-4</v>
          </cell>
          <cell r="CS128">
            <v>1.1900000000000001E-4</v>
          </cell>
          <cell r="CT128">
            <v>1.1900000000000001E-4</v>
          </cell>
          <cell r="CU128">
            <v>1.1900000000000001E-4</v>
          </cell>
          <cell r="CV128">
            <v>1.1900000000000001E-4</v>
          </cell>
          <cell r="CW128">
            <v>1.1900000000000001E-4</v>
          </cell>
        </row>
        <row r="129">
          <cell r="A129" t="str">
            <v>NIGERIA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1.9000000000000001E-5</v>
          </cell>
          <cell r="R129">
            <v>1.9000000000000001E-5</v>
          </cell>
          <cell r="S129">
            <v>1.9000000000000001E-5</v>
          </cell>
          <cell r="T129">
            <v>1.9000000000000001E-5</v>
          </cell>
          <cell r="U129">
            <v>1.9000000000000001E-5</v>
          </cell>
          <cell r="V129">
            <v>1.9000000000000001E-5</v>
          </cell>
          <cell r="W129">
            <v>1.9000000000000001E-5</v>
          </cell>
          <cell r="X129">
            <v>1.9000000000000001E-5</v>
          </cell>
          <cell r="Y129">
            <v>1.9000000000000001E-5</v>
          </cell>
          <cell r="Z129">
            <v>1.9000000000000001E-5</v>
          </cell>
          <cell r="AA129">
            <v>1.9000000000000001E-5</v>
          </cell>
          <cell r="AB129">
            <v>1.9000000000000001E-5</v>
          </cell>
          <cell r="AC129">
            <v>1.9000000000000001E-5</v>
          </cell>
          <cell r="AD129">
            <v>1.9000000000000001E-5</v>
          </cell>
          <cell r="AE129">
            <v>1.9000000000000001E-5</v>
          </cell>
          <cell r="AF129">
            <v>1.9000000000000001E-5</v>
          </cell>
          <cell r="AG129">
            <v>1.9000000000000001E-5</v>
          </cell>
          <cell r="AH129">
            <v>1.9000000000000001E-5</v>
          </cell>
          <cell r="AI129">
            <v>1.9000000000000001E-5</v>
          </cell>
          <cell r="AJ129">
            <v>1.9000000000000001E-5</v>
          </cell>
          <cell r="AK129">
            <v>1.9000000000000001E-5</v>
          </cell>
          <cell r="AL129">
            <v>1.9000000000000001E-5</v>
          </cell>
          <cell r="AM129">
            <v>1.9000000000000001E-5</v>
          </cell>
          <cell r="AN129">
            <v>1.9000000000000001E-5</v>
          </cell>
          <cell r="AO129">
            <v>1.9000000000000001E-5</v>
          </cell>
          <cell r="AP129">
            <v>1.63E-4</v>
          </cell>
          <cell r="AQ129">
            <v>1.63E-4</v>
          </cell>
          <cell r="AR129">
            <v>1.63E-4</v>
          </cell>
          <cell r="AS129">
            <v>1.63E-4</v>
          </cell>
          <cell r="AT129">
            <v>1.63E-4</v>
          </cell>
          <cell r="AU129">
            <v>2.7399999999999999E-4</v>
          </cell>
          <cell r="AV129">
            <v>2.7399999999999999E-4</v>
          </cell>
          <cell r="AW129">
            <v>2.7399999999999999E-4</v>
          </cell>
          <cell r="AX129">
            <v>2.7399999999999999E-4</v>
          </cell>
          <cell r="AY129">
            <v>2.7399999999999999E-4</v>
          </cell>
          <cell r="AZ129">
            <v>4.0999999999999999E-4</v>
          </cell>
          <cell r="BA129">
            <v>4.0999999999999999E-4</v>
          </cell>
          <cell r="BB129">
            <v>4.0999999999999999E-4</v>
          </cell>
          <cell r="BC129">
            <v>4.0999999999999999E-4</v>
          </cell>
          <cell r="BD129">
            <v>4.0999999999999999E-4</v>
          </cell>
          <cell r="BE129">
            <v>5.6599999999999999E-4</v>
          </cell>
          <cell r="BF129">
            <v>5.6599999999999999E-4</v>
          </cell>
          <cell r="BG129">
            <v>5.6599999999999999E-4</v>
          </cell>
          <cell r="BH129">
            <v>5.6599999999999999E-4</v>
          </cell>
          <cell r="BI129">
            <v>5.6599999999999999E-4</v>
          </cell>
          <cell r="BJ129">
            <v>7.3399999999999995E-4</v>
          </cell>
          <cell r="BK129">
            <v>7.3399999999999995E-4</v>
          </cell>
          <cell r="BL129">
            <v>7.3399999999999995E-4</v>
          </cell>
          <cell r="BM129">
            <v>7.3399999999999995E-4</v>
          </cell>
          <cell r="BN129">
            <v>7.3399999999999995E-4</v>
          </cell>
          <cell r="BO129">
            <v>8.83E-4</v>
          </cell>
          <cell r="BP129">
            <v>8.83E-4</v>
          </cell>
          <cell r="BQ129">
            <v>8.83E-4</v>
          </cell>
          <cell r="BR129">
            <v>8.83E-4</v>
          </cell>
          <cell r="BS129">
            <v>8.83E-4</v>
          </cell>
          <cell r="BT129">
            <v>1.0089999999999999E-3</v>
          </cell>
          <cell r="BU129">
            <v>1.0089999999999999E-3</v>
          </cell>
          <cell r="BV129">
            <v>1.0089999999999999E-3</v>
          </cell>
          <cell r="BW129">
            <v>1.0089999999999999E-3</v>
          </cell>
          <cell r="BX129">
            <v>1.0089999999999999E-3</v>
          </cell>
          <cell r="BY129">
            <v>1.114E-3</v>
          </cell>
          <cell r="BZ129">
            <v>1.114E-3</v>
          </cell>
          <cell r="CA129">
            <v>1.114E-3</v>
          </cell>
          <cell r="CB129">
            <v>1.114E-3</v>
          </cell>
          <cell r="CC129">
            <v>1.114E-3</v>
          </cell>
          <cell r="CD129">
            <v>1.114E-3</v>
          </cell>
          <cell r="CE129">
            <v>1.114E-3</v>
          </cell>
          <cell r="CF129">
            <v>1.114E-3</v>
          </cell>
          <cell r="CG129">
            <v>1.114E-3</v>
          </cell>
          <cell r="CH129">
            <v>1.114E-3</v>
          </cell>
          <cell r="CI129">
            <v>1.114E-3</v>
          </cell>
          <cell r="CJ129">
            <v>1.114E-3</v>
          </cell>
          <cell r="CK129">
            <v>1.114E-3</v>
          </cell>
          <cell r="CL129">
            <v>1.114E-3</v>
          </cell>
          <cell r="CM129">
            <v>1.114E-3</v>
          </cell>
          <cell r="CN129">
            <v>1.114E-3</v>
          </cell>
          <cell r="CO129">
            <v>1.114E-3</v>
          </cell>
          <cell r="CP129">
            <v>1.114E-3</v>
          </cell>
          <cell r="CQ129">
            <v>1.114E-3</v>
          </cell>
          <cell r="CR129">
            <v>1.114E-3</v>
          </cell>
          <cell r="CS129">
            <v>1.114E-3</v>
          </cell>
          <cell r="CT129">
            <v>1.114E-3</v>
          </cell>
          <cell r="CU129">
            <v>1.114E-3</v>
          </cell>
          <cell r="CV129">
            <v>1.114E-3</v>
          </cell>
          <cell r="CW129">
            <v>1.114E-3</v>
          </cell>
        </row>
        <row r="130">
          <cell r="A130" t="str">
            <v>NIUE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1.2999999999999999E-5</v>
          </cell>
          <cell r="R130">
            <v>1.2999999999999999E-5</v>
          </cell>
          <cell r="S130">
            <v>1.2999999999999999E-5</v>
          </cell>
          <cell r="T130">
            <v>1.2999999999999999E-5</v>
          </cell>
          <cell r="U130">
            <v>1.2999999999999999E-5</v>
          </cell>
          <cell r="V130">
            <v>1.2999999999999999E-5</v>
          </cell>
          <cell r="W130">
            <v>1.2999999999999999E-5</v>
          </cell>
          <cell r="X130">
            <v>1.2999999999999999E-5</v>
          </cell>
          <cell r="Y130">
            <v>1.2999999999999999E-5</v>
          </cell>
          <cell r="Z130">
            <v>1.2999999999999999E-5</v>
          </cell>
          <cell r="AA130">
            <v>1.2999999999999999E-5</v>
          </cell>
          <cell r="AB130">
            <v>1.2999999999999999E-5</v>
          </cell>
          <cell r="AC130">
            <v>1.2999999999999999E-5</v>
          </cell>
          <cell r="AD130">
            <v>1.2999999999999999E-5</v>
          </cell>
          <cell r="AE130">
            <v>1.2999999999999999E-5</v>
          </cell>
          <cell r="AF130">
            <v>1.2999999999999999E-5</v>
          </cell>
          <cell r="AG130">
            <v>1.2999999999999999E-5</v>
          </cell>
          <cell r="AH130">
            <v>1.2999999999999999E-5</v>
          </cell>
          <cell r="AI130">
            <v>1.2999999999999999E-5</v>
          </cell>
          <cell r="AJ130">
            <v>1.2999999999999999E-5</v>
          </cell>
          <cell r="AK130">
            <v>1.2999999999999999E-5</v>
          </cell>
          <cell r="AL130">
            <v>1.2999999999999999E-5</v>
          </cell>
          <cell r="AM130">
            <v>1.2999999999999999E-5</v>
          </cell>
          <cell r="AN130">
            <v>1.2999999999999999E-5</v>
          </cell>
          <cell r="AO130">
            <v>1.2999999999999999E-5</v>
          </cell>
          <cell r="AP130">
            <v>5.1E-5</v>
          </cell>
          <cell r="AQ130">
            <v>5.1E-5</v>
          </cell>
          <cell r="AR130">
            <v>5.1E-5</v>
          </cell>
          <cell r="AS130">
            <v>5.1E-5</v>
          </cell>
          <cell r="AT130">
            <v>5.1E-5</v>
          </cell>
          <cell r="AU130">
            <v>6.9999999999999994E-5</v>
          </cell>
          <cell r="AV130">
            <v>6.9999999999999994E-5</v>
          </cell>
          <cell r="AW130">
            <v>6.9999999999999994E-5</v>
          </cell>
          <cell r="AX130">
            <v>6.9999999999999994E-5</v>
          </cell>
          <cell r="AY130">
            <v>6.9999999999999994E-5</v>
          </cell>
          <cell r="AZ130">
            <v>8.7999999999999998E-5</v>
          </cell>
          <cell r="BA130">
            <v>8.7999999999999998E-5</v>
          </cell>
          <cell r="BB130">
            <v>8.7999999999999998E-5</v>
          </cell>
          <cell r="BC130">
            <v>8.7999999999999998E-5</v>
          </cell>
          <cell r="BD130">
            <v>8.7999999999999998E-5</v>
          </cell>
          <cell r="BE130">
            <v>9.7E-5</v>
          </cell>
          <cell r="BF130">
            <v>9.7E-5</v>
          </cell>
          <cell r="BG130">
            <v>9.7E-5</v>
          </cell>
          <cell r="BH130">
            <v>9.7E-5</v>
          </cell>
          <cell r="BI130">
            <v>9.7E-5</v>
          </cell>
          <cell r="BJ130">
            <v>1.06E-4</v>
          </cell>
          <cell r="BK130">
            <v>1.06E-4</v>
          </cell>
          <cell r="BL130">
            <v>1.06E-4</v>
          </cell>
          <cell r="BM130">
            <v>1.06E-4</v>
          </cell>
          <cell r="BN130">
            <v>1.06E-4</v>
          </cell>
          <cell r="BO130">
            <v>1.2E-4</v>
          </cell>
          <cell r="BP130">
            <v>1.2E-4</v>
          </cell>
          <cell r="BQ130">
            <v>1.2E-4</v>
          </cell>
          <cell r="BR130">
            <v>1.2E-4</v>
          </cell>
          <cell r="BS130">
            <v>1.2E-4</v>
          </cell>
          <cell r="BT130">
            <v>1.4300000000000001E-4</v>
          </cell>
          <cell r="BU130">
            <v>1.4300000000000001E-4</v>
          </cell>
          <cell r="BV130">
            <v>1.4300000000000001E-4</v>
          </cell>
          <cell r="BW130">
            <v>1.4300000000000001E-4</v>
          </cell>
          <cell r="BX130">
            <v>1.4300000000000001E-4</v>
          </cell>
          <cell r="BY130">
            <v>2.2100000000000001E-4</v>
          </cell>
          <cell r="BZ130">
            <v>2.2100000000000001E-4</v>
          </cell>
          <cell r="CA130">
            <v>2.2100000000000001E-4</v>
          </cell>
          <cell r="CB130">
            <v>2.2100000000000001E-4</v>
          </cell>
          <cell r="CC130">
            <v>2.2100000000000001E-4</v>
          </cell>
          <cell r="CD130">
            <v>2.2100000000000001E-4</v>
          </cell>
          <cell r="CE130">
            <v>2.2100000000000001E-4</v>
          </cell>
          <cell r="CF130">
            <v>2.2100000000000001E-4</v>
          </cell>
          <cell r="CG130">
            <v>2.2100000000000001E-4</v>
          </cell>
          <cell r="CH130">
            <v>2.2100000000000001E-4</v>
          </cell>
          <cell r="CI130">
            <v>2.2100000000000001E-4</v>
          </cell>
          <cell r="CJ130">
            <v>2.2100000000000001E-4</v>
          </cell>
          <cell r="CK130">
            <v>2.2100000000000001E-4</v>
          </cell>
          <cell r="CL130">
            <v>2.2100000000000001E-4</v>
          </cell>
          <cell r="CM130">
            <v>2.2100000000000001E-4</v>
          </cell>
          <cell r="CN130">
            <v>2.2100000000000001E-4</v>
          </cell>
          <cell r="CO130">
            <v>2.2100000000000001E-4</v>
          </cell>
          <cell r="CP130">
            <v>2.2100000000000001E-4</v>
          </cell>
          <cell r="CQ130">
            <v>2.2100000000000001E-4</v>
          </cell>
          <cell r="CR130">
            <v>2.2100000000000001E-4</v>
          </cell>
          <cell r="CS130">
            <v>2.2100000000000001E-4</v>
          </cell>
          <cell r="CT130">
            <v>2.2100000000000001E-4</v>
          </cell>
          <cell r="CU130">
            <v>2.2100000000000001E-4</v>
          </cell>
          <cell r="CV130">
            <v>2.2100000000000001E-4</v>
          </cell>
          <cell r="CW130">
            <v>2.2100000000000001E-4</v>
          </cell>
        </row>
        <row r="131">
          <cell r="A131" t="str">
            <v>NORWAY</v>
          </cell>
          <cell r="B131" t="e">
            <v>#VALUE!</v>
          </cell>
          <cell r="C131" t="e">
            <v>#VALUE!</v>
          </cell>
          <cell r="D131" t="e">
            <v>#VALUE!</v>
          </cell>
          <cell r="E131" t="e">
            <v>#VALUE!</v>
          </cell>
          <cell r="F131" t="e">
            <v>#VALUE!</v>
          </cell>
          <cell r="G131" t="e">
            <v>#VALUE!</v>
          </cell>
          <cell r="H131" t="e">
            <v>#VALUE!</v>
          </cell>
          <cell r="I131" t="e">
            <v>#VALUE!</v>
          </cell>
          <cell r="J131" t="e">
            <v>#VALUE!</v>
          </cell>
          <cell r="K131" t="e">
            <v>#VALUE!</v>
          </cell>
          <cell r="L131" t="e">
            <v>#VALUE!</v>
          </cell>
          <cell r="M131" t="e">
            <v>#VALUE!</v>
          </cell>
          <cell r="N131" t="e">
            <v>#VALUE!</v>
          </cell>
          <cell r="O131" t="e">
            <v>#VALUE!</v>
          </cell>
          <cell r="P131" t="e">
            <v>#VALUE!</v>
          </cell>
          <cell r="Q131">
            <v>1.0000000000000001E-5</v>
          </cell>
          <cell r="R131">
            <v>1.0000000000000001E-5</v>
          </cell>
          <cell r="S131">
            <v>1.0000000000000001E-5</v>
          </cell>
          <cell r="T131">
            <v>1.0000000000000001E-5</v>
          </cell>
          <cell r="U131">
            <v>1.0000000000000001E-5</v>
          </cell>
          <cell r="V131">
            <v>1.0000000000000001E-5</v>
          </cell>
          <cell r="W131">
            <v>1.0000000000000001E-5</v>
          </cell>
          <cell r="X131">
            <v>1.0000000000000001E-5</v>
          </cell>
          <cell r="Y131">
            <v>1.0000000000000001E-5</v>
          </cell>
          <cell r="Z131">
            <v>1.0000000000000001E-5</v>
          </cell>
          <cell r="AA131">
            <v>1.0000000000000001E-5</v>
          </cell>
          <cell r="AB131">
            <v>1.0000000000000001E-5</v>
          </cell>
          <cell r="AC131">
            <v>1.0000000000000001E-5</v>
          </cell>
          <cell r="AD131">
            <v>1.0000000000000001E-5</v>
          </cell>
          <cell r="AE131">
            <v>1.0000000000000001E-5</v>
          </cell>
          <cell r="AF131">
            <v>1.0000000000000001E-5</v>
          </cell>
          <cell r="AG131">
            <v>1.0000000000000001E-5</v>
          </cell>
          <cell r="AH131">
            <v>1.0000000000000001E-5</v>
          </cell>
          <cell r="AI131">
            <v>1.0000000000000001E-5</v>
          </cell>
          <cell r="AJ131">
            <v>1.0000000000000001E-5</v>
          </cell>
          <cell r="AK131">
            <v>1.0000000000000001E-5</v>
          </cell>
          <cell r="AL131">
            <v>1.0000000000000001E-5</v>
          </cell>
          <cell r="AM131">
            <v>1.0000000000000001E-5</v>
          </cell>
          <cell r="AN131">
            <v>1.0000000000000001E-5</v>
          </cell>
          <cell r="AO131">
            <v>1.0000000000000001E-5</v>
          </cell>
          <cell r="AP131">
            <v>3.3000000000000003E-5</v>
          </cell>
          <cell r="AQ131">
            <v>3.3000000000000003E-5</v>
          </cell>
          <cell r="AR131">
            <v>3.3000000000000003E-5</v>
          </cell>
          <cell r="AS131">
            <v>3.3000000000000003E-5</v>
          </cell>
          <cell r="AT131">
            <v>3.3000000000000003E-5</v>
          </cell>
          <cell r="AU131">
            <v>4.1999999999999998E-5</v>
          </cell>
          <cell r="AV131">
            <v>4.1999999999999998E-5</v>
          </cell>
          <cell r="AW131">
            <v>4.1999999999999998E-5</v>
          </cell>
          <cell r="AX131">
            <v>4.1999999999999998E-5</v>
          </cell>
          <cell r="AY131">
            <v>4.1999999999999998E-5</v>
          </cell>
          <cell r="AZ131">
            <v>5.0000000000000002E-5</v>
          </cell>
          <cell r="BA131">
            <v>5.0000000000000002E-5</v>
          </cell>
          <cell r="BB131">
            <v>5.0000000000000002E-5</v>
          </cell>
          <cell r="BC131">
            <v>5.0000000000000002E-5</v>
          </cell>
          <cell r="BD131">
            <v>5.0000000000000002E-5</v>
          </cell>
          <cell r="BE131">
            <v>6.2000000000000003E-5</v>
          </cell>
          <cell r="BF131">
            <v>6.2000000000000003E-5</v>
          </cell>
          <cell r="BG131">
            <v>6.2000000000000003E-5</v>
          </cell>
          <cell r="BH131">
            <v>6.2000000000000003E-5</v>
          </cell>
          <cell r="BI131">
            <v>6.2000000000000003E-5</v>
          </cell>
          <cell r="BJ131">
            <v>5.8999999999999998E-5</v>
          </cell>
          <cell r="BK131">
            <v>5.8999999999999998E-5</v>
          </cell>
          <cell r="BL131">
            <v>5.8999999999999998E-5</v>
          </cell>
          <cell r="BM131">
            <v>5.8999999999999998E-5</v>
          </cell>
          <cell r="BN131">
            <v>5.8999999999999998E-5</v>
          </cell>
          <cell r="BO131">
            <v>7.1000000000000005E-5</v>
          </cell>
          <cell r="BP131">
            <v>7.1000000000000005E-5</v>
          </cell>
          <cell r="BQ131">
            <v>7.1000000000000005E-5</v>
          </cell>
          <cell r="BR131">
            <v>7.1000000000000005E-5</v>
          </cell>
          <cell r="BS131">
            <v>7.1000000000000005E-5</v>
          </cell>
          <cell r="BT131">
            <v>9.3999999999999994E-5</v>
          </cell>
          <cell r="BU131">
            <v>9.3999999999999994E-5</v>
          </cell>
          <cell r="BV131">
            <v>9.3999999999999994E-5</v>
          </cell>
          <cell r="BW131">
            <v>9.3999999999999994E-5</v>
          </cell>
          <cell r="BX131">
            <v>9.3999999999999994E-5</v>
          </cell>
          <cell r="BY131">
            <v>1.7200000000000001E-4</v>
          </cell>
          <cell r="BZ131">
            <v>1.7200000000000001E-4</v>
          </cell>
          <cell r="CA131">
            <v>1.7200000000000001E-4</v>
          </cell>
          <cell r="CB131">
            <v>1.7200000000000001E-4</v>
          </cell>
          <cell r="CC131">
            <v>1.7200000000000001E-4</v>
          </cell>
          <cell r="CD131">
            <v>1.7200000000000001E-4</v>
          </cell>
          <cell r="CE131">
            <v>1.7200000000000001E-4</v>
          </cell>
          <cell r="CF131">
            <v>1.7200000000000001E-4</v>
          </cell>
          <cell r="CG131">
            <v>1.7200000000000001E-4</v>
          </cell>
          <cell r="CH131">
            <v>1.7200000000000001E-4</v>
          </cell>
          <cell r="CI131">
            <v>1.7200000000000001E-4</v>
          </cell>
          <cell r="CJ131">
            <v>1.7200000000000001E-4</v>
          </cell>
          <cell r="CK131">
            <v>1.7200000000000001E-4</v>
          </cell>
          <cell r="CL131">
            <v>1.7200000000000001E-4</v>
          </cell>
          <cell r="CM131">
            <v>1.7200000000000001E-4</v>
          </cell>
          <cell r="CN131">
            <v>1.7200000000000001E-4</v>
          </cell>
          <cell r="CO131">
            <v>1.7200000000000001E-4</v>
          </cell>
          <cell r="CP131">
            <v>1.7200000000000001E-4</v>
          </cell>
          <cell r="CQ131">
            <v>1.7200000000000001E-4</v>
          </cell>
          <cell r="CR131">
            <v>1.7200000000000001E-4</v>
          </cell>
          <cell r="CS131">
            <v>1.7200000000000001E-4</v>
          </cell>
          <cell r="CT131">
            <v>1.7200000000000001E-4</v>
          </cell>
          <cell r="CU131">
            <v>1.7200000000000001E-4</v>
          </cell>
          <cell r="CV131">
            <v>1.7200000000000001E-4</v>
          </cell>
          <cell r="CW131">
            <v>1.7200000000000001E-4</v>
          </cell>
        </row>
        <row r="132">
          <cell r="A132" t="str">
            <v>OMAN</v>
          </cell>
          <cell r="B132" t="e">
            <v>#VALUE!</v>
          </cell>
          <cell r="C132" t="e">
            <v>#VALUE!</v>
          </cell>
          <cell r="D132" t="e">
            <v>#VALUE!</v>
          </cell>
          <cell r="E132" t="e">
            <v>#VALUE!</v>
          </cell>
          <cell r="F132" t="e">
            <v>#VALUE!</v>
          </cell>
          <cell r="G132" t="e">
            <v>#VALUE!</v>
          </cell>
          <cell r="H132" t="e">
            <v>#VALUE!</v>
          </cell>
          <cell r="I132" t="e">
            <v>#VALUE!</v>
          </cell>
          <cell r="J132" t="e">
            <v>#VALUE!</v>
          </cell>
          <cell r="K132" t="e">
            <v>#VALUE!</v>
          </cell>
          <cell r="L132" t="e">
            <v>#VALUE!</v>
          </cell>
          <cell r="M132" t="e">
            <v>#VALUE!</v>
          </cell>
          <cell r="N132" t="e">
            <v>#VALUE!</v>
          </cell>
          <cell r="O132" t="e">
            <v>#VALUE!</v>
          </cell>
          <cell r="P132" t="e">
            <v>#VALUE!</v>
          </cell>
          <cell r="Q132">
            <v>1.9999999999999999E-6</v>
          </cell>
          <cell r="R132">
            <v>1.9999999999999999E-6</v>
          </cell>
          <cell r="S132">
            <v>1.9999999999999999E-6</v>
          </cell>
          <cell r="T132">
            <v>1.9999999999999999E-6</v>
          </cell>
          <cell r="U132">
            <v>1.9999999999999999E-6</v>
          </cell>
          <cell r="V132">
            <v>1.9999999999999999E-6</v>
          </cell>
          <cell r="W132">
            <v>1.9999999999999999E-6</v>
          </cell>
          <cell r="X132">
            <v>1.9999999999999999E-6</v>
          </cell>
          <cell r="Y132">
            <v>1.9999999999999999E-6</v>
          </cell>
          <cell r="Z132">
            <v>1.9999999999999999E-6</v>
          </cell>
          <cell r="AA132">
            <v>1.9999999999999999E-6</v>
          </cell>
          <cell r="AB132">
            <v>1.9999999999999999E-6</v>
          </cell>
          <cell r="AC132">
            <v>1.9999999999999999E-6</v>
          </cell>
          <cell r="AD132">
            <v>1.9999999999999999E-6</v>
          </cell>
          <cell r="AE132">
            <v>1.9999999999999999E-6</v>
          </cell>
          <cell r="AF132">
            <v>1.9999999999999999E-6</v>
          </cell>
          <cell r="AG132">
            <v>1.9999999999999999E-6</v>
          </cell>
          <cell r="AH132">
            <v>1.9999999999999999E-6</v>
          </cell>
          <cell r="AI132">
            <v>1.9999999999999999E-6</v>
          </cell>
          <cell r="AJ132">
            <v>1.9999999999999999E-6</v>
          </cell>
          <cell r="AK132">
            <v>1.9999999999999999E-6</v>
          </cell>
          <cell r="AL132">
            <v>1.9999999999999999E-6</v>
          </cell>
          <cell r="AM132">
            <v>1.9999999999999999E-6</v>
          </cell>
          <cell r="AN132">
            <v>1.9999999999999999E-6</v>
          </cell>
          <cell r="AO132">
            <v>1.9999999999999999E-6</v>
          </cell>
          <cell r="AP132">
            <v>1.5999999999999999E-5</v>
          </cell>
          <cell r="AQ132">
            <v>1.5999999999999999E-5</v>
          </cell>
          <cell r="AR132">
            <v>1.5999999999999999E-5</v>
          </cell>
          <cell r="AS132">
            <v>1.5999999999999999E-5</v>
          </cell>
          <cell r="AT132">
            <v>1.5999999999999999E-5</v>
          </cell>
          <cell r="AU132">
            <v>2.3E-5</v>
          </cell>
          <cell r="AV132">
            <v>2.3E-5</v>
          </cell>
          <cell r="AW132">
            <v>2.3E-5</v>
          </cell>
          <cell r="AX132">
            <v>2.3E-5</v>
          </cell>
          <cell r="AY132">
            <v>2.3E-5</v>
          </cell>
          <cell r="AZ132">
            <v>5.5999999999999999E-5</v>
          </cell>
          <cell r="BA132">
            <v>5.5999999999999999E-5</v>
          </cell>
          <cell r="BB132">
            <v>5.5999999999999999E-5</v>
          </cell>
          <cell r="BC132">
            <v>5.5999999999999999E-5</v>
          </cell>
          <cell r="BD132">
            <v>5.5999999999999999E-5</v>
          </cell>
          <cell r="BE132">
            <v>7.7000000000000001E-5</v>
          </cell>
          <cell r="BF132">
            <v>7.7000000000000001E-5</v>
          </cell>
          <cell r="BG132">
            <v>7.7000000000000001E-5</v>
          </cell>
          <cell r="BH132">
            <v>7.7000000000000001E-5</v>
          </cell>
          <cell r="BI132">
            <v>7.7000000000000001E-5</v>
          </cell>
          <cell r="BJ132">
            <v>1.08E-4</v>
          </cell>
          <cell r="BK132">
            <v>1.08E-4</v>
          </cell>
          <cell r="BL132">
            <v>1.08E-4</v>
          </cell>
          <cell r="BM132">
            <v>1.08E-4</v>
          </cell>
          <cell r="BN132">
            <v>1.08E-4</v>
          </cell>
          <cell r="BO132">
            <v>2.23E-4</v>
          </cell>
          <cell r="BP132">
            <v>2.23E-4</v>
          </cell>
          <cell r="BQ132">
            <v>2.23E-4</v>
          </cell>
          <cell r="BR132">
            <v>2.23E-4</v>
          </cell>
          <cell r="BS132">
            <v>2.23E-4</v>
          </cell>
          <cell r="BT132">
            <v>1.06E-4</v>
          </cell>
          <cell r="BU132">
            <v>1.06E-4</v>
          </cell>
          <cell r="BV132">
            <v>1.06E-4</v>
          </cell>
          <cell r="BW132">
            <v>1.06E-4</v>
          </cell>
          <cell r="BX132">
            <v>1.06E-4</v>
          </cell>
          <cell r="BY132">
            <v>1.4300000000000001E-4</v>
          </cell>
          <cell r="BZ132">
            <v>1.4300000000000001E-4</v>
          </cell>
          <cell r="CA132">
            <v>1.4300000000000001E-4</v>
          </cell>
          <cell r="CB132">
            <v>1.4300000000000001E-4</v>
          </cell>
          <cell r="CC132">
            <v>1.4300000000000001E-4</v>
          </cell>
          <cell r="CD132">
            <v>1.4300000000000001E-4</v>
          </cell>
          <cell r="CE132">
            <v>1.4300000000000001E-4</v>
          </cell>
          <cell r="CF132">
            <v>1.4300000000000001E-4</v>
          </cell>
          <cell r="CG132">
            <v>1.4300000000000001E-4</v>
          </cell>
          <cell r="CH132">
            <v>1.4300000000000001E-4</v>
          </cell>
          <cell r="CI132">
            <v>1.4300000000000001E-4</v>
          </cell>
          <cell r="CJ132">
            <v>1.4300000000000001E-4</v>
          </cell>
          <cell r="CK132">
            <v>1.4300000000000001E-4</v>
          </cell>
          <cell r="CL132">
            <v>1.4300000000000001E-4</v>
          </cell>
          <cell r="CM132">
            <v>1.4300000000000001E-4</v>
          </cell>
          <cell r="CN132">
            <v>1.4300000000000001E-4</v>
          </cell>
          <cell r="CO132">
            <v>1.4300000000000001E-4</v>
          </cell>
          <cell r="CP132">
            <v>1.4300000000000001E-4</v>
          </cell>
          <cell r="CQ132">
            <v>1.4300000000000001E-4</v>
          </cell>
          <cell r="CR132">
            <v>1.4300000000000001E-4</v>
          </cell>
          <cell r="CS132">
            <v>1.4300000000000001E-4</v>
          </cell>
          <cell r="CT132">
            <v>1.4300000000000001E-4</v>
          </cell>
          <cell r="CU132">
            <v>1.4300000000000001E-4</v>
          </cell>
          <cell r="CV132">
            <v>1.4300000000000001E-4</v>
          </cell>
          <cell r="CW132">
            <v>1.4300000000000001E-4</v>
          </cell>
        </row>
        <row r="133">
          <cell r="A133" t="str">
            <v>PAKISTAN</v>
          </cell>
          <cell r="B133" t="e">
            <v>#VALUE!</v>
          </cell>
          <cell r="C133" t="e">
            <v>#VALUE!</v>
          </cell>
          <cell r="D133" t="e">
            <v>#VALUE!</v>
          </cell>
          <cell r="E133" t="e">
            <v>#VALUE!</v>
          </cell>
          <cell r="F133" t="e">
            <v>#VALUE!</v>
          </cell>
          <cell r="G133" t="e">
            <v>#VALUE!</v>
          </cell>
          <cell r="H133" t="e">
            <v>#VALUE!</v>
          </cell>
          <cell r="I133" t="e">
            <v>#VALUE!</v>
          </cell>
          <cell r="J133" t="e">
            <v>#VALUE!</v>
          </cell>
          <cell r="K133" t="e">
            <v>#VALUE!</v>
          </cell>
          <cell r="L133" t="e">
            <v>#VALUE!</v>
          </cell>
          <cell r="M133" t="e">
            <v>#VALUE!</v>
          </cell>
          <cell r="N133" t="e">
            <v>#VALUE!</v>
          </cell>
          <cell r="O133" t="e">
            <v>#VALUE!</v>
          </cell>
          <cell r="P133" t="e">
            <v>#VALUE!</v>
          </cell>
          <cell r="Q133">
            <v>6.0000000000000002E-6</v>
          </cell>
          <cell r="R133">
            <v>6.0000000000000002E-6</v>
          </cell>
          <cell r="S133">
            <v>6.0000000000000002E-6</v>
          </cell>
          <cell r="T133">
            <v>6.0000000000000002E-6</v>
          </cell>
          <cell r="U133">
            <v>6.0000000000000002E-6</v>
          </cell>
          <cell r="V133">
            <v>6.0000000000000002E-6</v>
          </cell>
          <cell r="W133">
            <v>6.0000000000000002E-6</v>
          </cell>
          <cell r="X133">
            <v>6.0000000000000002E-6</v>
          </cell>
          <cell r="Y133">
            <v>6.0000000000000002E-6</v>
          </cell>
          <cell r="Z133">
            <v>6.0000000000000002E-6</v>
          </cell>
          <cell r="AA133">
            <v>6.0000000000000002E-6</v>
          </cell>
          <cell r="AB133">
            <v>6.0000000000000002E-6</v>
          </cell>
          <cell r="AC133">
            <v>6.0000000000000002E-6</v>
          </cell>
          <cell r="AD133">
            <v>6.0000000000000002E-6</v>
          </cell>
          <cell r="AE133">
            <v>6.0000000000000002E-6</v>
          </cell>
          <cell r="AF133">
            <v>6.0000000000000002E-6</v>
          </cell>
          <cell r="AG133">
            <v>6.0000000000000002E-6</v>
          </cell>
          <cell r="AH133">
            <v>6.0000000000000002E-6</v>
          </cell>
          <cell r="AI133">
            <v>6.0000000000000002E-6</v>
          </cell>
          <cell r="AJ133">
            <v>6.0000000000000002E-6</v>
          </cell>
          <cell r="AK133">
            <v>6.0000000000000002E-6</v>
          </cell>
          <cell r="AL133">
            <v>6.0000000000000002E-6</v>
          </cell>
          <cell r="AM133">
            <v>6.0000000000000002E-6</v>
          </cell>
          <cell r="AN133">
            <v>6.0000000000000002E-6</v>
          </cell>
          <cell r="AO133">
            <v>6.0000000000000002E-6</v>
          </cell>
          <cell r="AP133">
            <v>5.8999999999999998E-5</v>
          </cell>
          <cell r="AQ133">
            <v>5.8999999999999998E-5</v>
          </cell>
          <cell r="AR133">
            <v>5.8999999999999998E-5</v>
          </cell>
          <cell r="AS133">
            <v>5.8999999999999998E-5</v>
          </cell>
          <cell r="AT133">
            <v>5.8999999999999998E-5</v>
          </cell>
          <cell r="AU133">
            <v>1.1E-4</v>
          </cell>
          <cell r="AV133">
            <v>1.1E-4</v>
          </cell>
          <cell r="AW133">
            <v>1.1E-4</v>
          </cell>
          <cell r="AX133">
            <v>1.1E-4</v>
          </cell>
          <cell r="AY133">
            <v>1.1E-4</v>
          </cell>
          <cell r="AZ133">
            <v>1.7000000000000001E-4</v>
          </cell>
          <cell r="BA133">
            <v>1.7000000000000001E-4</v>
          </cell>
          <cell r="BB133">
            <v>1.7000000000000001E-4</v>
          </cell>
          <cell r="BC133">
            <v>1.7000000000000001E-4</v>
          </cell>
          <cell r="BD133">
            <v>1.7000000000000001E-4</v>
          </cell>
          <cell r="BE133">
            <v>2.02E-4</v>
          </cell>
          <cell r="BF133">
            <v>2.02E-4</v>
          </cell>
          <cell r="BG133">
            <v>2.02E-4</v>
          </cell>
          <cell r="BH133">
            <v>2.02E-4</v>
          </cell>
          <cell r="BI133">
            <v>2.02E-4</v>
          </cell>
          <cell r="BJ133">
            <v>2.0100000000000001E-4</v>
          </cell>
          <cell r="BK133">
            <v>2.0100000000000001E-4</v>
          </cell>
          <cell r="BL133">
            <v>2.0100000000000001E-4</v>
          </cell>
          <cell r="BM133">
            <v>2.0100000000000001E-4</v>
          </cell>
          <cell r="BN133">
            <v>2.0100000000000001E-4</v>
          </cell>
          <cell r="BO133">
            <v>1.83E-4</v>
          </cell>
          <cell r="BP133">
            <v>1.83E-4</v>
          </cell>
          <cell r="BQ133">
            <v>1.83E-4</v>
          </cell>
          <cell r="BR133">
            <v>1.83E-4</v>
          </cell>
          <cell r="BS133">
            <v>1.83E-4</v>
          </cell>
          <cell r="BT133">
            <v>1.45E-4</v>
          </cell>
          <cell r="BU133">
            <v>1.45E-4</v>
          </cell>
          <cell r="BV133">
            <v>1.45E-4</v>
          </cell>
          <cell r="BW133">
            <v>1.45E-4</v>
          </cell>
          <cell r="BX133">
            <v>1.45E-4</v>
          </cell>
          <cell r="BY133">
            <v>8.6000000000000003E-5</v>
          </cell>
          <cell r="BZ133">
            <v>8.6000000000000003E-5</v>
          </cell>
          <cell r="CA133">
            <v>8.6000000000000003E-5</v>
          </cell>
          <cell r="CB133">
            <v>8.6000000000000003E-5</v>
          </cell>
          <cell r="CC133">
            <v>8.6000000000000003E-5</v>
          </cell>
          <cell r="CD133">
            <v>8.6000000000000003E-5</v>
          </cell>
          <cell r="CE133">
            <v>8.6000000000000003E-5</v>
          </cell>
          <cell r="CF133">
            <v>8.6000000000000003E-5</v>
          </cell>
          <cell r="CG133">
            <v>8.6000000000000003E-5</v>
          </cell>
          <cell r="CH133">
            <v>8.6000000000000003E-5</v>
          </cell>
          <cell r="CI133">
            <v>8.6000000000000003E-5</v>
          </cell>
          <cell r="CJ133">
            <v>8.6000000000000003E-5</v>
          </cell>
          <cell r="CK133">
            <v>8.6000000000000003E-5</v>
          </cell>
          <cell r="CL133">
            <v>8.6000000000000003E-5</v>
          </cell>
          <cell r="CM133">
            <v>8.6000000000000003E-5</v>
          </cell>
          <cell r="CN133">
            <v>8.6000000000000003E-5</v>
          </cell>
          <cell r="CO133">
            <v>8.6000000000000003E-5</v>
          </cell>
          <cell r="CP133">
            <v>8.6000000000000003E-5</v>
          </cell>
          <cell r="CQ133">
            <v>8.6000000000000003E-5</v>
          </cell>
          <cell r="CR133">
            <v>8.6000000000000003E-5</v>
          </cell>
          <cell r="CS133">
            <v>8.6000000000000003E-5</v>
          </cell>
          <cell r="CT133">
            <v>8.6000000000000003E-5</v>
          </cell>
          <cell r="CU133">
            <v>8.6000000000000003E-5</v>
          </cell>
          <cell r="CV133">
            <v>8.6000000000000003E-5</v>
          </cell>
          <cell r="CW133">
            <v>8.6000000000000003E-5</v>
          </cell>
        </row>
        <row r="134">
          <cell r="A134" t="str">
            <v>PALAU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1.2999999999999999E-5</v>
          </cell>
          <cell r="R134">
            <v>1.2999999999999999E-5</v>
          </cell>
          <cell r="S134">
            <v>1.2999999999999999E-5</v>
          </cell>
          <cell r="T134">
            <v>1.2999999999999999E-5</v>
          </cell>
          <cell r="U134">
            <v>1.2999999999999999E-5</v>
          </cell>
          <cell r="V134">
            <v>1.2999999999999999E-5</v>
          </cell>
          <cell r="W134">
            <v>1.2999999999999999E-5</v>
          </cell>
          <cell r="X134">
            <v>1.2999999999999999E-5</v>
          </cell>
          <cell r="Y134">
            <v>1.2999999999999999E-5</v>
          </cell>
          <cell r="Z134">
            <v>1.2999999999999999E-5</v>
          </cell>
          <cell r="AA134">
            <v>1.2999999999999999E-5</v>
          </cell>
          <cell r="AB134">
            <v>1.2999999999999999E-5</v>
          </cell>
          <cell r="AC134">
            <v>1.2999999999999999E-5</v>
          </cell>
          <cell r="AD134">
            <v>1.2999999999999999E-5</v>
          </cell>
          <cell r="AE134">
            <v>1.2999999999999999E-5</v>
          </cell>
          <cell r="AF134">
            <v>1.2999999999999999E-5</v>
          </cell>
          <cell r="AG134">
            <v>1.2999999999999999E-5</v>
          </cell>
          <cell r="AH134">
            <v>1.2999999999999999E-5</v>
          </cell>
          <cell r="AI134">
            <v>1.2999999999999999E-5</v>
          </cell>
          <cell r="AJ134">
            <v>1.2999999999999999E-5</v>
          </cell>
          <cell r="AK134">
            <v>1.2999999999999999E-5</v>
          </cell>
          <cell r="AL134">
            <v>1.2999999999999999E-5</v>
          </cell>
          <cell r="AM134">
            <v>1.2999999999999999E-5</v>
          </cell>
          <cell r="AN134">
            <v>1.2999999999999999E-5</v>
          </cell>
          <cell r="AO134">
            <v>1.2999999999999999E-5</v>
          </cell>
          <cell r="AP134">
            <v>5.1E-5</v>
          </cell>
          <cell r="AQ134">
            <v>5.1E-5</v>
          </cell>
          <cell r="AR134">
            <v>5.1E-5</v>
          </cell>
          <cell r="AS134">
            <v>5.1E-5</v>
          </cell>
          <cell r="AT134">
            <v>5.1E-5</v>
          </cell>
          <cell r="AU134">
            <v>6.9999999999999994E-5</v>
          </cell>
          <cell r="AV134">
            <v>6.9999999999999994E-5</v>
          </cell>
          <cell r="AW134">
            <v>6.9999999999999994E-5</v>
          </cell>
          <cell r="AX134">
            <v>6.9999999999999994E-5</v>
          </cell>
          <cell r="AY134">
            <v>6.9999999999999994E-5</v>
          </cell>
          <cell r="AZ134">
            <v>8.7999999999999998E-5</v>
          </cell>
          <cell r="BA134">
            <v>8.7999999999999998E-5</v>
          </cell>
          <cell r="BB134">
            <v>8.7999999999999998E-5</v>
          </cell>
          <cell r="BC134">
            <v>8.7999999999999998E-5</v>
          </cell>
          <cell r="BD134">
            <v>8.7999999999999998E-5</v>
          </cell>
          <cell r="BE134">
            <v>9.7E-5</v>
          </cell>
          <cell r="BF134">
            <v>9.7E-5</v>
          </cell>
          <cell r="BG134">
            <v>9.7E-5</v>
          </cell>
          <cell r="BH134">
            <v>9.7E-5</v>
          </cell>
          <cell r="BI134">
            <v>9.7E-5</v>
          </cell>
          <cell r="BJ134">
            <v>1.06E-4</v>
          </cell>
          <cell r="BK134">
            <v>1.06E-4</v>
          </cell>
          <cell r="BL134">
            <v>1.06E-4</v>
          </cell>
          <cell r="BM134">
            <v>1.06E-4</v>
          </cell>
          <cell r="BN134">
            <v>1.06E-4</v>
          </cell>
          <cell r="BO134">
            <v>1.2E-4</v>
          </cell>
          <cell r="BP134">
            <v>1.2E-4</v>
          </cell>
          <cell r="BQ134">
            <v>1.2E-4</v>
          </cell>
          <cell r="BR134">
            <v>1.2E-4</v>
          </cell>
          <cell r="BS134">
            <v>1.2E-4</v>
          </cell>
          <cell r="BT134">
            <v>1.4300000000000001E-4</v>
          </cell>
          <cell r="BU134">
            <v>1.4300000000000001E-4</v>
          </cell>
          <cell r="BV134">
            <v>1.4300000000000001E-4</v>
          </cell>
          <cell r="BW134">
            <v>1.4300000000000001E-4</v>
          </cell>
          <cell r="BX134">
            <v>1.4300000000000001E-4</v>
          </cell>
          <cell r="BY134">
            <v>2.2100000000000001E-4</v>
          </cell>
          <cell r="BZ134">
            <v>2.2100000000000001E-4</v>
          </cell>
          <cell r="CA134">
            <v>2.2100000000000001E-4</v>
          </cell>
          <cell r="CB134">
            <v>2.2100000000000001E-4</v>
          </cell>
          <cell r="CC134">
            <v>2.2100000000000001E-4</v>
          </cell>
          <cell r="CD134">
            <v>2.2100000000000001E-4</v>
          </cell>
          <cell r="CE134">
            <v>2.2100000000000001E-4</v>
          </cell>
          <cell r="CF134">
            <v>2.2100000000000001E-4</v>
          </cell>
          <cell r="CG134">
            <v>2.2100000000000001E-4</v>
          </cell>
          <cell r="CH134">
            <v>2.2100000000000001E-4</v>
          </cell>
          <cell r="CI134">
            <v>2.2100000000000001E-4</v>
          </cell>
          <cell r="CJ134">
            <v>2.2100000000000001E-4</v>
          </cell>
          <cell r="CK134">
            <v>2.2100000000000001E-4</v>
          </cell>
          <cell r="CL134">
            <v>2.2100000000000001E-4</v>
          </cell>
          <cell r="CM134">
            <v>2.2100000000000001E-4</v>
          </cell>
          <cell r="CN134">
            <v>2.2100000000000001E-4</v>
          </cell>
          <cell r="CO134">
            <v>2.2100000000000001E-4</v>
          </cell>
          <cell r="CP134">
            <v>2.2100000000000001E-4</v>
          </cell>
          <cell r="CQ134">
            <v>2.2100000000000001E-4</v>
          </cell>
          <cell r="CR134">
            <v>2.2100000000000001E-4</v>
          </cell>
          <cell r="CS134">
            <v>2.2100000000000001E-4</v>
          </cell>
          <cell r="CT134">
            <v>2.2100000000000001E-4</v>
          </cell>
          <cell r="CU134">
            <v>2.2100000000000001E-4</v>
          </cell>
          <cell r="CV134">
            <v>2.2100000000000001E-4</v>
          </cell>
          <cell r="CW134">
            <v>2.2100000000000001E-4</v>
          </cell>
        </row>
        <row r="135">
          <cell r="A135" t="str">
            <v>PANAMA</v>
          </cell>
          <cell r="B135" t="e">
            <v>#VALUE!</v>
          </cell>
          <cell r="C135" t="e">
            <v>#VALUE!</v>
          </cell>
          <cell r="D135" t="e">
            <v>#VALUE!</v>
          </cell>
          <cell r="E135" t="e">
            <v>#VALUE!</v>
          </cell>
          <cell r="F135" t="e">
            <v>#VALUE!</v>
          </cell>
          <cell r="G135" t="e">
            <v>#VALUE!</v>
          </cell>
          <cell r="H135" t="e">
            <v>#VALUE!</v>
          </cell>
          <cell r="I135" t="e">
            <v>#VALUE!</v>
          </cell>
          <cell r="J135" t="e">
            <v>#VALUE!</v>
          </cell>
          <cell r="K135" t="e">
            <v>#VALUE!</v>
          </cell>
          <cell r="L135" t="e">
            <v>#VALUE!</v>
          </cell>
          <cell r="M135" t="e">
            <v>#VALUE!</v>
          </cell>
          <cell r="N135" t="e">
            <v>#VALUE!</v>
          </cell>
          <cell r="O135" t="e">
            <v>#VALUE!</v>
          </cell>
          <cell r="P135" t="e">
            <v>#VALUE!</v>
          </cell>
          <cell r="Q135">
            <v>2.3E-5</v>
          </cell>
          <cell r="R135">
            <v>2.3E-5</v>
          </cell>
          <cell r="S135">
            <v>2.3E-5</v>
          </cell>
          <cell r="T135">
            <v>2.3E-5</v>
          </cell>
          <cell r="U135">
            <v>2.3E-5</v>
          </cell>
          <cell r="V135">
            <v>2.3E-5</v>
          </cell>
          <cell r="W135">
            <v>2.3E-5</v>
          </cell>
          <cell r="X135">
            <v>2.3E-5</v>
          </cell>
          <cell r="Y135">
            <v>2.3E-5</v>
          </cell>
          <cell r="Z135">
            <v>2.3E-5</v>
          </cell>
          <cell r="AA135">
            <v>2.3E-5</v>
          </cell>
          <cell r="AB135">
            <v>2.3E-5</v>
          </cell>
          <cell r="AC135">
            <v>2.3E-5</v>
          </cell>
          <cell r="AD135">
            <v>2.3E-5</v>
          </cell>
          <cell r="AE135">
            <v>2.3E-5</v>
          </cell>
          <cell r="AF135">
            <v>2.3E-5</v>
          </cell>
          <cell r="AG135">
            <v>2.3E-5</v>
          </cell>
          <cell r="AH135">
            <v>2.3E-5</v>
          </cell>
          <cell r="AI135">
            <v>2.3E-5</v>
          </cell>
          <cell r="AJ135">
            <v>2.3E-5</v>
          </cell>
          <cell r="AK135">
            <v>2.3E-5</v>
          </cell>
          <cell r="AL135">
            <v>2.3E-5</v>
          </cell>
          <cell r="AM135">
            <v>2.3E-5</v>
          </cell>
          <cell r="AN135">
            <v>2.3E-5</v>
          </cell>
          <cell r="AO135">
            <v>2.3E-5</v>
          </cell>
          <cell r="AP135">
            <v>9.7E-5</v>
          </cell>
          <cell r="AQ135">
            <v>9.7E-5</v>
          </cell>
          <cell r="AR135">
            <v>9.7E-5</v>
          </cell>
          <cell r="AS135">
            <v>9.7E-5</v>
          </cell>
          <cell r="AT135">
            <v>9.7E-5</v>
          </cell>
          <cell r="AU135">
            <v>1.3799999999999999E-4</v>
          </cell>
          <cell r="AV135">
            <v>1.3799999999999999E-4</v>
          </cell>
          <cell r="AW135">
            <v>1.3799999999999999E-4</v>
          </cell>
          <cell r="AX135">
            <v>1.3799999999999999E-4</v>
          </cell>
          <cell r="AY135">
            <v>1.3799999999999999E-4</v>
          </cell>
          <cell r="AZ135">
            <v>1.65E-4</v>
          </cell>
          <cell r="BA135">
            <v>1.65E-4</v>
          </cell>
          <cell r="BB135">
            <v>1.65E-4</v>
          </cell>
          <cell r="BC135">
            <v>1.65E-4</v>
          </cell>
          <cell r="BD135">
            <v>1.65E-4</v>
          </cell>
          <cell r="BE135">
            <v>1.76E-4</v>
          </cell>
          <cell r="BF135">
            <v>1.76E-4</v>
          </cell>
          <cell r="BG135">
            <v>1.76E-4</v>
          </cell>
          <cell r="BH135">
            <v>1.76E-4</v>
          </cell>
          <cell r="BI135">
            <v>1.76E-4</v>
          </cell>
          <cell r="BJ135">
            <v>1.8799999999999999E-4</v>
          </cell>
          <cell r="BK135">
            <v>1.8799999999999999E-4</v>
          </cell>
          <cell r="BL135">
            <v>1.8799999999999999E-4</v>
          </cell>
          <cell r="BM135">
            <v>1.8799999999999999E-4</v>
          </cell>
          <cell r="BN135">
            <v>1.8799999999999999E-4</v>
          </cell>
          <cell r="BO135">
            <v>2.5999999999999998E-4</v>
          </cell>
          <cell r="BP135">
            <v>2.5999999999999998E-4</v>
          </cell>
          <cell r="BQ135">
            <v>2.5999999999999998E-4</v>
          </cell>
          <cell r="BR135">
            <v>2.5999999999999998E-4</v>
          </cell>
          <cell r="BS135">
            <v>2.5999999999999998E-4</v>
          </cell>
          <cell r="BT135">
            <v>3.79E-4</v>
          </cell>
          <cell r="BU135">
            <v>3.79E-4</v>
          </cell>
          <cell r="BV135">
            <v>3.79E-4</v>
          </cell>
          <cell r="BW135">
            <v>3.79E-4</v>
          </cell>
          <cell r="BX135">
            <v>3.79E-4</v>
          </cell>
          <cell r="BY135">
            <v>5.2999999999999998E-4</v>
          </cell>
          <cell r="BZ135">
            <v>5.2999999999999998E-4</v>
          </cell>
          <cell r="CA135">
            <v>5.2999999999999998E-4</v>
          </cell>
          <cell r="CB135">
            <v>5.2999999999999998E-4</v>
          </cell>
          <cell r="CC135">
            <v>5.2999999999999998E-4</v>
          </cell>
          <cell r="CD135">
            <v>5.2999999999999998E-4</v>
          </cell>
          <cell r="CE135">
            <v>5.2999999999999998E-4</v>
          </cell>
          <cell r="CF135">
            <v>5.2999999999999998E-4</v>
          </cell>
          <cell r="CG135">
            <v>5.2999999999999998E-4</v>
          </cell>
          <cell r="CH135">
            <v>5.2999999999999998E-4</v>
          </cell>
          <cell r="CI135">
            <v>5.2999999999999998E-4</v>
          </cell>
          <cell r="CJ135">
            <v>5.2999999999999998E-4</v>
          </cell>
          <cell r="CK135">
            <v>5.2999999999999998E-4</v>
          </cell>
          <cell r="CL135">
            <v>5.2999999999999998E-4</v>
          </cell>
          <cell r="CM135">
            <v>5.2999999999999998E-4</v>
          </cell>
          <cell r="CN135">
            <v>5.2999999999999998E-4</v>
          </cell>
          <cell r="CO135">
            <v>5.2999999999999998E-4</v>
          </cell>
          <cell r="CP135">
            <v>5.2999999999999998E-4</v>
          </cell>
          <cell r="CQ135">
            <v>5.2999999999999998E-4</v>
          </cell>
          <cell r="CR135">
            <v>5.2999999999999998E-4</v>
          </cell>
          <cell r="CS135">
            <v>5.2999999999999998E-4</v>
          </cell>
          <cell r="CT135">
            <v>5.2999999999999998E-4</v>
          </cell>
          <cell r="CU135">
            <v>5.2999999999999998E-4</v>
          </cell>
          <cell r="CV135">
            <v>5.2999999999999998E-4</v>
          </cell>
          <cell r="CW135">
            <v>5.2999999999999998E-4</v>
          </cell>
        </row>
        <row r="136">
          <cell r="A136" t="str">
            <v>PAPUA NEW GUINEA</v>
          </cell>
          <cell r="B136" t="e">
            <v>#VALUE!</v>
          </cell>
          <cell r="C136" t="e">
            <v>#VALUE!</v>
          </cell>
          <cell r="D136" t="e">
            <v>#VALUE!</v>
          </cell>
          <cell r="E136" t="e">
            <v>#VALUE!</v>
          </cell>
          <cell r="F136" t="e">
            <v>#VALUE!</v>
          </cell>
          <cell r="G136" t="e">
            <v>#VALUE!</v>
          </cell>
          <cell r="H136" t="e">
            <v>#VALUE!</v>
          </cell>
          <cell r="I136" t="e">
            <v>#VALUE!</v>
          </cell>
          <cell r="J136" t="e">
            <v>#VALUE!</v>
          </cell>
          <cell r="K136" t="e">
            <v>#VALUE!</v>
          </cell>
          <cell r="L136" t="e">
            <v>#VALUE!</v>
          </cell>
          <cell r="M136" t="e">
            <v>#VALUE!</v>
          </cell>
          <cell r="N136" t="e">
            <v>#VALUE!</v>
          </cell>
          <cell r="O136" t="e">
            <v>#VALUE!</v>
          </cell>
          <cell r="P136" t="e">
            <v>#VALUE!</v>
          </cell>
          <cell r="Q136">
            <v>1.06E-4</v>
          </cell>
          <cell r="R136">
            <v>1.06E-4</v>
          </cell>
          <cell r="S136">
            <v>1.06E-4</v>
          </cell>
          <cell r="T136">
            <v>1.06E-4</v>
          </cell>
          <cell r="U136">
            <v>1.06E-4</v>
          </cell>
          <cell r="V136">
            <v>1.06E-4</v>
          </cell>
          <cell r="W136">
            <v>1.06E-4</v>
          </cell>
          <cell r="X136">
            <v>1.06E-4</v>
          </cell>
          <cell r="Y136">
            <v>1.06E-4</v>
          </cell>
          <cell r="Z136">
            <v>1.06E-4</v>
          </cell>
          <cell r="AA136">
            <v>1.06E-4</v>
          </cell>
          <cell r="AB136">
            <v>1.06E-4</v>
          </cell>
          <cell r="AC136">
            <v>1.06E-4</v>
          </cell>
          <cell r="AD136">
            <v>1.06E-4</v>
          </cell>
          <cell r="AE136">
            <v>1.06E-4</v>
          </cell>
          <cell r="AF136">
            <v>1.06E-4</v>
          </cell>
          <cell r="AG136">
            <v>1.06E-4</v>
          </cell>
          <cell r="AH136">
            <v>1.06E-4</v>
          </cell>
          <cell r="AI136">
            <v>1.06E-4</v>
          </cell>
          <cell r="AJ136">
            <v>1.06E-4</v>
          </cell>
          <cell r="AK136">
            <v>1.06E-4</v>
          </cell>
          <cell r="AL136">
            <v>1.06E-4</v>
          </cell>
          <cell r="AM136">
            <v>1.06E-4</v>
          </cell>
          <cell r="AN136">
            <v>1.06E-4</v>
          </cell>
          <cell r="AO136">
            <v>1.06E-4</v>
          </cell>
          <cell r="AP136">
            <v>3.6400000000000001E-4</v>
          </cell>
          <cell r="AQ136">
            <v>3.6400000000000001E-4</v>
          </cell>
          <cell r="AR136">
            <v>3.6400000000000001E-4</v>
          </cell>
          <cell r="AS136">
            <v>3.6400000000000001E-4</v>
          </cell>
          <cell r="AT136">
            <v>3.6400000000000001E-4</v>
          </cell>
          <cell r="AU136">
            <v>4.8299999999999998E-4</v>
          </cell>
          <cell r="AV136">
            <v>4.8299999999999998E-4</v>
          </cell>
          <cell r="AW136">
            <v>4.8299999999999998E-4</v>
          </cell>
          <cell r="AX136">
            <v>4.8299999999999998E-4</v>
          </cell>
          <cell r="AY136">
            <v>4.8299999999999998E-4</v>
          </cell>
          <cell r="AZ136">
            <v>5.5699999999999999E-4</v>
          </cell>
          <cell r="BA136">
            <v>5.5699999999999999E-4</v>
          </cell>
          <cell r="BB136">
            <v>5.5699999999999999E-4</v>
          </cell>
          <cell r="BC136">
            <v>5.5699999999999999E-4</v>
          </cell>
          <cell r="BD136">
            <v>5.5699999999999999E-4</v>
          </cell>
          <cell r="BE136">
            <v>5.62E-4</v>
          </cell>
          <cell r="BF136">
            <v>5.62E-4</v>
          </cell>
          <cell r="BG136">
            <v>5.62E-4</v>
          </cell>
          <cell r="BH136">
            <v>5.62E-4</v>
          </cell>
          <cell r="BI136">
            <v>5.62E-4</v>
          </cell>
          <cell r="BJ136">
            <v>5.2099999999999998E-4</v>
          </cell>
          <cell r="BK136">
            <v>5.2099999999999998E-4</v>
          </cell>
          <cell r="BL136">
            <v>5.2099999999999998E-4</v>
          </cell>
          <cell r="BM136">
            <v>5.2099999999999998E-4</v>
          </cell>
          <cell r="BN136">
            <v>5.2099999999999998E-4</v>
          </cell>
          <cell r="BO136">
            <v>6.2E-4</v>
          </cell>
          <cell r="BP136">
            <v>6.2E-4</v>
          </cell>
          <cell r="BQ136">
            <v>6.2E-4</v>
          </cell>
          <cell r="BR136">
            <v>6.2E-4</v>
          </cell>
          <cell r="BS136">
            <v>6.2E-4</v>
          </cell>
          <cell r="BT136">
            <v>7.8700000000000005E-4</v>
          </cell>
          <cell r="BU136">
            <v>7.8700000000000005E-4</v>
          </cell>
          <cell r="BV136">
            <v>7.8700000000000005E-4</v>
          </cell>
          <cell r="BW136">
            <v>7.8700000000000005E-4</v>
          </cell>
          <cell r="BX136">
            <v>7.8700000000000005E-4</v>
          </cell>
          <cell r="BY136">
            <v>1.0640000000000001E-3</v>
          </cell>
          <cell r="BZ136">
            <v>1.0640000000000001E-3</v>
          </cell>
          <cell r="CA136">
            <v>1.0640000000000001E-3</v>
          </cell>
          <cell r="CB136">
            <v>1.0640000000000001E-3</v>
          </cell>
          <cell r="CC136">
            <v>1.0640000000000001E-3</v>
          </cell>
          <cell r="CD136">
            <v>1.0640000000000001E-3</v>
          </cell>
          <cell r="CE136">
            <v>1.0640000000000001E-3</v>
          </cell>
          <cell r="CF136">
            <v>1.0640000000000001E-3</v>
          </cell>
          <cell r="CG136">
            <v>1.0640000000000001E-3</v>
          </cell>
          <cell r="CH136">
            <v>1.0640000000000001E-3</v>
          </cell>
          <cell r="CI136">
            <v>1.0640000000000001E-3</v>
          </cell>
          <cell r="CJ136">
            <v>1.0640000000000001E-3</v>
          </cell>
          <cell r="CK136">
            <v>1.0640000000000001E-3</v>
          </cell>
          <cell r="CL136">
            <v>1.0640000000000001E-3</v>
          </cell>
          <cell r="CM136">
            <v>1.0640000000000001E-3</v>
          </cell>
          <cell r="CN136">
            <v>1.0640000000000001E-3</v>
          </cell>
          <cell r="CO136">
            <v>1.0640000000000001E-3</v>
          </cell>
          <cell r="CP136">
            <v>1.0640000000000001E-3</v>
          </cell>
          <cell r="CQ136">
            <v>1.0640000000000001E-3</v>
          </cell>
          <cell r="CR136">
            <v>1.0640000000000001E-3</v>
          </cell>
          <cell r="CS136">
            <v>1.0640000000000001E-3</v>
          </cell>
          <cell r="CT136">
            <v>1.0640000000000001E-3</v>
          </cell>
          <cell r="CU136">
            <v>1.0640000000000001E-3</v>
          </cell>
          <cell r="CV136">
            <v>1.0640000000000001E-3</v>
          </cell>
          <cell r="CW136">
            <v>1.0640000000000001E-3</v>
          </cell>
        </row>
        <row r="137">
          <cell r="A137" t="str">
            <v>PARAGUAY</v>
          </cell>
          <cell r="B137">
            <v>9.9999999999999995E-7</v>
          </cell>
          <cell r="C137">
            <v>9.9999999999999995E-7</v>
          </cell>
          <cell r="D137">
            <v>9.9999999999999995E-7</v>
          </cell>
          <cell r="E137">
            <v>9.9999999999999995E-7</v>
          </cell>
          <cell r="F137">
            <v>9.9999999999999995E-7</v>
          </cell>
          <cell r="G137">
            <v>9.9999999999999995E-7</v>
          </cell>
          <cell r="H137">
            <v>9.9999999999999995E-7</v>
          </cell>
          <cell r="I137">
            <v>9.9999999999999995E-7</v>
          </cell>
          <cell r="J137">
            <v>9.9999999999999995E-7</v>
          </cell>
          <cell r="K137">
            <v>9.9999999999999995E-7</v>
          </cell>
          <cell r="L137">
            <v>9.9999999999999995E-7</v>
          </cell>
          <cell r="M137">
            <v>9.9999999999999995E-7</v>
          </cell>
          <cell r="N137">
            <v>9.9999999999999995E-7</v>
          </cell>
          <cell r="O137">
            <v>9.9999999999999995E-7</v>
          </cell>
          <cell r="P137">
            <v>9.9999999999999995E-7</v>
          </cell>
          <cell r="Q137">
            <v>4.5000000000000003E-5</v>
          </cell>
          <cell r="R137">
            <v>4.5000000000000003E-5</v>
          </cell>
          <cell r="S137">
            <v>4.5000000000000003E-5</v>
          </cell>
          <cell r="T137">
            <v>4.5000000000000003E-5</v>
          </cell>
          <cell r="U137">
            <v>4.5000000000000003E-5</v>
          </cell>
          <cell r="V137">
            <v>4.5000000000000003E-5</v>
          </cell>
          <cell r="W137">
            <v>4.5000000000000003E-5</v>
          </cell>
          <cell r="X137">
            <v>4.5000000000000003E-5</v>
          </cell>
          <cell r="Y137">
            <v>4.5000000000000003E-5</v>
          </cell>
          <cell r="Z137">
            <v>4.5000000000000003E-5</v>
          </cell>
          <cell r="AA137">
            <v>4.5000000000000003E-5</v>
          </cell>
          <cell r="AB137">
            <v>4.5000000000000003E-5</v>
          </cell>
          <cell r="AC137">
            <v>4.5000000000000003E-5</v>
          </cell>
          <cell r="AD137">
            <v>4.5000000000000003E-5</v>
          </cell>
          <cell r="AE137">
            <v>4.5000000000000003E-5</v>
          </cell>
          <cell r="AF137">
            <v>4.5000000000000003E-5</v>
          </cell>
          <cell r="AG137">
            <v>4.5000000000000003E-5</v>
          </cell>
          <cell r="AH137">
            <v>4.5000000000000003E-5</v>
          </cell>
          <cell r="AI137">
            <v>4.5000000000000003E-5</v>
          </cell>
          <cell r="AJ137">
            <v>4.5000000000000003E-5</v>
          </cell>
          <cell r="AK137">
            <v>4.5000000000000003E-5</v>
          </cell>
          <cell r="AL137">
            <v>4.5000000000000003E-5</v>
          </cell>
          <cell r="AM137">
            <v>4.5000000000000003E-5</v>
          </cell>
          <cell r="AN137">
            <v>4.5000000000000003E-5</v>
          </cell>
          <cell r="AO137">
            <v>4.5000000000000003E-5</v>
          </cell>
          <cell r="AP137">
            <v>2.2900000000000001E-4</v>
          </cell>
          <cell r="AQ137">
            <v>2.2900000000000001E-4</v>
          </cell>
          <cell r="AR137">
            <v>2.2900000000000001E-4</v>
          </cell>
          <cell r="AS137">
            <v>2.2900000000000001E-4</v>
          </cell>
          <cell r="AT137">
            <v>2.2900000000000001E-4</v>
          </cell>
          <cell r="AU137">
            <v>3.0499999999999999E-4</v>
          </cell>
          <cell r="AV137">
            <v>3.0499999999999999E-4</v>
          </cell>
          <cell r="AW137">
            <v>3.0499999999999999E-4</v>
          </cell>
          <cell r="AX137">
            <v>3.0499999999999999E-4</v>
          </cell>
          <cell r="AY137">
            <v>3.0499999999999999E-4</v>
          </cell>
          <cell r="AZ137">
            <v>3.6099999999999999E-4</v>
          </cell>
          <cell r="BA137">
            <v>3.6099999999999999E-4</v>
          </cell>
          <cell r="BB137">
            <v>3.6099999999999999E-4</v>
          </cell>
          <cell r="BC137">
            <v>3.6099999999999999E-4</v>
          </cell>
          <cell r="BD137">
            <v>3.6099999999999999E-4</v>
          </cell>
          <cell r="BE137">
            <v>4.1599999999999997E-4</v>
          </cell>
          <cell r="BF137">
            <v>4.1599999999999997E-4</v>
          </cell>
          <cell r="BG137">
            <v>4.1599999999999997E-4</v>
          </cell>
          <cell r="BH137">
            <v>4.1599999999999997E-4</v>
          </cell>
          <cell r="BI137">
            <v>4.1599999999999997E-4</v>
          </cell>
          <cell r="BJ137">
            <v>4.7600000000000002E-4</v>
          </cell>
          <cell r="BK137">
            <v>4.7600000000000002E-4</v>
          </cell>
          <cell r="BL137">
            <v>4.7600000000000002E-4</v>
          </cell>
          <cell r="BM137">
            <v>4.7600000000000002E-4</v>
          </cell>
          <cell r="BN137">
            <v>4.7600000000000002E-4</v>
          </cell>
          <cell r="BO137">
            <v>5.9800000000000001E-4</v>
          </cell>
          <cell r="BP137">
            <v>5.9800000000000001E-4</v>
          </cell>
          <cell r="BQ137">
            <v>5.9800000000000001E-4</v>
          </cell>
          <cell r="BR137">
            <v>5.9800000000000001E-4</v>
          </cell>
          <cell r="BS137">
            <v>5.9800000000000001E-4</v>
          </cell>
          <cell r="BT137">
            <v>7.9600000000000005E-4</v>
          </cell>
          <cell r="BU137">
            <v>7.9600000000000005E-4</v>
          </cell>
          <cell r="BV137">
            <v>7.9600000000000005E-4</v>
          </cell>
          <cell r="BW137">
            <v>7.9600000000000005E-4</v>
          </cell>
          <cell r="BX137">
            <v>7.9600000000000005E-4</v>
          </cell>
          <cell r="BY137">
            <v>1.041E-3</v>
          </cell>
          <cell r="BZ137">
            <v>1.041E-3</v>
          </cell>
          <cell r="CA137">
            <v>1.041E-3</v>
          </cell>
          <cell r="CB137">
            <v>1.041E-3</v>
          </cell>
          <cell r="CC137">
            <v>1.041E-3</v>
          </cell>
          <cell r="CD137">
            <v>1.041E-3</v>
          </cell>
          <cell r="CE137">
            <v>1.041E-3</v>
          </cell>
          <cell r="CF137">
            <v>1.041E-3</v>
          </cell>
          <cell r="CG137">
            <v>1.041E-3</v>
          </cell>
          <cell r="CH137">
            <v>1.041E-3</v>
          </cell>
          <cell r="CI137">
            <v>1.041E-3</v>
          </cell>
          <cell r="CJ137">
            <v>1.041E-3</v>
          </cell>
          <cell r="CK137">
            <v>1.041E-3</v>
          </cell>
          <cell r="CL137">
            <v>1.041E-3</v>
          </cell>
          <cell r="CM137">
            <v>1.041E-3</v>
          </cell>
          <cell r="CN137">
            <v>1.041E-3</v>
          </cell>
          <cell r="CO137">
            <v>1.041E-3</v>
          </cell>
          <cell r="CP137">
            <v>1.041E-3</v>
          </cell>
          <cell r="CQ137">
            <v>1.041E-3</v>
          </cell>
          <cell r="CR137">
            <v>1.041E-3</v>
          </cell>
          <cell r="CS137">
            <v>1.041E-3</v>
          </cell>
          <cell r="CT137">
            <v>1.041E-3</v>
          </cell>
          <cell r="CU137">
            <v>1.041E-3</v>
          </cell>
          <cell r="CV137">
            <v>1.041E-3</v>
          </cell>
          <cell r="CW137">
            <v>1.041E-3</v>
          </cell>
        </row>
        <row r="138">
          <cell r="A138" t="str">
            <v>PERU</v>
          </cell>
          <cell r="B138" t="e">
            <v>#VALUE!</v>
          </cell>
          <cell r="C138" t="e">
            <v>#VALUE!</v>
          </cell>
          <cell r="D138" t="e">
            <v>#VALUE!</v>
          </cell>
          <cell r="E138" t="e">
            <v>#VALUE!</v>
          </cell>
          <cell r="F138" t="e">
            <v>#VALUE!</v>
          </cell>
          <cell r="G138" t="e">
            <v>#VALUE!</v>
          </cell>
          <cell r="H138" t="e">
            <v>#VALUE!</v>
          </cell>
          <cell r="I138" t="e">
            <v>#VALUE!</v>
          </cell>
          <cell r="J138" t="e">
            <v>#VALUE!</v>
          </cell>
          <cell r="K138" t="e">
            <v>#VALUE!</v>
          </cell>
          <cell r="L138" t="e">
            <v>#VALUE!</v>
          </cell>
          <cell r="M138" t="e">
            <v>#VALUE!</v>
          </cell>
          <cell r="N138" t="e">
            <v>#VALUE!</v>
          </cell>
          <cell r="O138" t="e">
            <v>#VALUE!</v>
          </cell>
          <cell r="P138" t="e">
            <v>#VALUE!</v>
          </cell>
          <cell r="Q138">
            <v>3.0000000000000001E-5</v>
          </cell>
          <cell r="R138">
            <v>3.0000000000000001E-5</v>
          </cell>
          <cell r="S138">
            <v>3.0000000000000001E-5</v>
          </cell>
          <cell r="T138">
            <v>3.0000000000000001E-5</v>
          </cell>
          <cell r="U138">
            <v>3.0000000000000001E-5</v>
          </cell>
          <cell r="V138">
            <v>3.0000000000000001E-5</v>
          </cell>
          <cell r="W138">
            <v>3.0000000000000001E-5</v>
          </cell>
          <cell r="X138">
            <v>3.0000000000000001E-5</v>
          </cell>
          <cell r="Y138">
            <v>3.0000000000000001E-5</v>
          </cell>
          <cell r="Z138">
            <v>3.0000000000000001E-5</v>
          </cell>
          <cell r="AA138">
            <v>3.0000000000000001E-5</v>
          </cell>
          <cell r="AB138">
            <v>3.0000000000000001E-5</v>
          </cell>
          <cell r="AC138">
            <v>3.0000000000000001E-5</v>
          </cell>
          <cell r="AD138">
            <v>3.0000000000000001E-5</v>
          </cell>
          <cell r="AE138">
            <v>3.0000000000000001E-5</v>
          </cell>
          <cell r="AF138">
            <v>3.0000000000000001E-5</v>
          </cell>
          <cell r="AG138">
            <v>3.0000000000000001E-5</v>
          </cell>
          <cell r="AH138">
            <v>3.0000000000000001E-5</v>
          </cell>
          <cell r="AI138">
            <v>3.0000000000000001E-5</v>
          </cell>
          <cell r="AJ138">
            <v>3.0000000000000001E-5</v>
          </cell>
          <cell r="AK138">
            <v>3.0000000000000001E-5</v>
          </cell>
          <cell r="AL138">
            <v>3.0000000000000001E-5</v>
          </cell>
          <cell r="AM138">
            <v>3.0000000000000001E-5</v>
          </cell>
          <cell r="AN138">
            <v>3.0000000000000001E-5</v>
          </cell>
          <cell r="AO138">
            <v>3.0000000000000001E-5</v>
          </cell>
          <cell r="AP138">
            <v>1.64E-4</v>
          </cell>
          <cell r="AQ138">
            <v>1.64E-4</v>
          </cell>
          <cell r="AR138">
            <v>1.64E-4</v>
          </cell>
          <cell r="AS138">
            <v>1.64E-4</v>
          </cell>
          <cell r="AT138">
            <v>1.64E-4</v>
          </cell>
          <cell r="AU138">
            <v>2.3599999999999999E-4</v>
          </cell>
          <cell r="AV138">
            <v>2.3599999999999999E-4</v>
          </cell>
          <cell r="AW138">
            <v>2.3599999999999999E-4</v>
          </cell>
          <cell r="AX138">
            <v>2.3599999999999999E-4</v>
          </cell>
          <cell r="AY138">
            <v>2.3599999999999999E-4</v>
          </cell>
          <cell r="AZ138">
            <v>2.9300000000000002E-4</v>
          </cell>
          <cell r="BA138">
            <v>2.9300000000000002E-4</v>
          </cell>
          <cell r="BB138">
            <v>2.9300000000000002E-4</v>
          </cell>
          <cell r="BC138">
            <v>2.9300000000000002E-4</v>
          </cell>
          <cell r="BD138">
            <v>2.9300000000000002E-4</v>
          </cell>
          <cell r="BE138">
            <v>3.3399999999999999E-4</v>
          </cell>
          <cell r="BF138">
            <v>3.3399999999999999E-4</v>
          </cell>
          <cell r="BG138">
            <v>3.3399999999999999E-4</v>
          </cell>
          <cell r="BH138">
            <v>3.3399999999999999E-4</v>
          </cell>
          <cell r="BI138">
            <v>3.3399999999999999E-4</v>
          </cell>
          <cell r="BJ138">
            <v>3.6699999999999998E-4</v>
          </cell>
          <cell r="BK138">
            <v>3.6699999999999998E-4</v>
          </cell>
          <cell r="BL138">
            <v>3.6699999999999998E-4</v>
          </cell>
          <cell r="BM138">
            <v>3.6699999999999998E-4</v>
          </cell>
          <cell r="BN138">
            <v>3.6699999999999998E-4</v>
          </cell>
          <cell r="BO138">
            <v>4.6000000000000001E-4</v>
          </cell>
          <cell r="BP138">
            <v>4.6000000000000001E-4</v>
          </cell>
          <cell r="BQ138">
            <v>4.6000000000000001E-4</v>
          </cell>
          <cell r="BR138">
            <v>4.6000000000000001E-4</v>
          </cell>
          <cell r="BS138">
            <v>4.6000000000000001E-4</v>
          </cell>
          <cell r="BT138">
            <v>6.0599999999999998E-4</v>
          </cell>
          <cell r="BU138">
            <v>6.0599999999999998E-4</v>
          </cell>
          <cell r="BV138">
            <v>6.0599999999999998E-4</v>
          </cell>
          <cell r="BW138">
            <v>6.0599999999999998E-4</v>
          </cell>
          <cell r="BX138">
            <v>6.0599999999999998E-4</v>
          </cell>
          <cell r="BY138">
            <v>8.0599999999999997E-4</v>
          </cell>
          <cell r="BZ138">
            <v>8.0599999999999997E-4</v>
          </cell>
          <cell r="CA138">
            <v>8.0599999999999997E-4</v>
          </cell>
          <cell r="CB138">
            <v>8.0599999999999997E-4</v>
          </cell>
          <cell r="CC138">
            <v>8.0599999999999997E-4</v>
          </cell>
          <cell r="CD138">
            <v>8.0599999999999997E-4</v>
          </cell>
          <cell r="CE138">
            <v>8.0599999999999997E-4</v>
          </cell>
          <cell r="CF138">
            <v>8.0599999999999997E-4</v>
          </cell>
          <cell r="CG138">
            <v>8.0599999999999997E-4</v>
          </cell>
          <cell r="CH138">
            <v>8.0599999999999997E-4</v>
          </cell>
          <cell r="CI138">
            <v>8.0599999999999997E-4</v>
          </cell>
          <cell r="CJ138">
            <v>8.0599999999999997E-4</v>
          </cell>
          <cell r="CK138">
            <v>8.0599999999999997E-4</v>
          </cell>
          <cell r="CL138">
            <v>8.0599999999999997E-4</v>
          </cell>
          <cell r="CM138">
            <v>8.0599999999999997E-4</v>
          </cell>
          <cell r="CN138">
            <v>8.0599999999999997E-4</v>
          </cell>
          <cell r="CO138">
            <v>8.0599999999999997E-4</v>
          </cell>
          <cell r="CP138">
            <v>8.0599999999999997E-4</v>
          </cell>
          <cell r="CQ138">
            <v>8.0599999999999997E-4</v>
          </cell>
          <cell r="CR138">
            <v>8.0599999999999997E-4</v>
          </cell>
          <cell r="CS138">
            <v>8.0599999999999997E-4</v>
          </cell>
          <cell r="CT138">
            <v>8.0599999999999997E-4</v>
          </cell>
          <cell r="CU138">
            <v>8.0599999999999997E-4</v>
          </cell>
          <cell r="CV138">
            <v>8.0599999999999997E-4</v>
          </cell>
          <cell r="CW138">
            <v>8.0599999999999997E-4</v>
          </cell>
        </row>
        <row r="139">
          <cell r="A139" t="str">
            <v>PHILIPPINES</v>
          </cell>
          <cell r="B139" t="e">
            <v>#VALUE!</v>
          </cell>
          <cell r="C139" t="e">
            <v>#VALUE!</v>
          </cell>
          <cell r="D139" t="e">
            <v>#VALUE!</v>
          </cell>
          <cell r="E139" t="e">
            <v>#VALUE!</v>
          </cell>
          <cell r="F139" t="e">
            <v>#VALUE!</v>
          </cell>
          <cell r="G139" t="e">
            <v>#VALUE!</v>
          </cell>
          <cell r="H139" t="e">
            <v>#VALUE!</v>
          </cell>
          <cell r="I139" t="e">
            <v>#VALUE!</v>
          </cell>
          <cell r="J139" t="e">
            <v>#VALUE!</v>
          </cell>
          <cell r="K139" t="e">
            <v>#VALUE!</v>
          </cell>
          <cell r="L139" t="e">
            <v>#VALUE!</v>
          </cell>
          <cell r="M139" t="e">
            <v>#VALUE!</v>
          </cell>
          <cell r="N139" t="e">
            <v>#VALUE!</v>
          </cell>
          <cell r="O139" t="e">
            <v>#VALUE!</v>
          </cell>
          <cell r="P139" t="e">
            <v>#VALUE!</v>
          </cell>
          <cell r="Q139">
            <v>1.9000000000000001E-5</v>
          </cell>
          <cell r="R139">
            <v>1.9000000000000001E-5</v>
          </cell>
          <cell r="S139">
            <v>1.9000000000000001E-5</v>
          </cell>
          <cell r="T139">
            <v>1.9000000000000001E-5</v>
          </cell>
          <cell r="U139">
            <v>1.9000000000000001E-5</v>
          </cell>
          <cell r="V139">
            <v>1.9000000000000001E-5</v>
          </cell>
          <cell r="W139">
            <v>1.9000000000000001E-5</v>
          </cell>
          <cell r="X139">
            <v>1.9000000000000001E-5</v>
          </cell>
          <cell r="Y139">
            <v>1.9000000000000001E-5</v>
          </cell>
          <cell r="Z139">
            <v>1.9000000000000001E-5</v>
          </cell>
          <cell r="AA139">
            <v>1.9000000000000001E-5</v>
          </cell>
          <cell r="AB139">
            <v>1.9000000000000001E-5</v>
          </cell>
          <cell r="AC139">
            <v>1.9000000000000001E-5</v>
          </cell>
          <cell r="AD139">
            <v>1.9000000000000001E-5</v>
          </cell>
          <cell r="AE139">
            <v>1.9000000000000001E-5</v>
          </cell>
          <cell r="AF139">
            <v>1.9000000000000001E-5</v>
          </cell>
          <cell r="AG139">
            <v>1.9000000000000001E-5</v>
          </cell>
          <cell r="AH139">
            <v>1.9000000000000001E-5</v>
          </cell>
          <cell r="AI139">
            <v>1.9000000000000001E-5</v>
          </cell>
          <cell r="AJ139">
            <v>1.9000000000000001E-5</v>
          </cell>
          <cell r="AK139">
            <v>1.9000000000000001E-5</v>
          </cell>
          <cell r="AL139">
            <v>1.9000000000000001E-5</v>
          </cell>
          <cell r="AM139">
            <v>1.9000000000000001E-5</v>
          </cell>
          <cell r="AN139">
            <v>1.9000000000000001E-5</v>
          </cell>
          <cell r="AO139">
            <v>1.9000000000000001E-5</v>
          </cell>
          <cell r="AP139">
            <v>1.13E-4</v>
          </cell>
          <cell r="AQ139">
            <v>1.13E-4</v>
          </cell>
          <cell r="AR139">
            <v>1.13E-4</v>
          </cell>
          <cell r="AS139">
            <v>1.13E-4</v>
          </cell>
          <cell r="AT139">
            <v>1.13E-4</v>
          </cell>
          <cell r="AU139">
            <v>1.6799999999999999E-4</v>
          </cell>
          <cell r="AV139">
            <v>1.6799999999999999E-4</v>
          </cell>
          <cell r="AW139">
            <v>1.6799999999999999E-4</v>
          </cell>
          <cell r="AX139">
            <v>1.6799999999999999E-4</v>
          </cell>
          <cell r="AY139">
            <v>1.6799999999999999E-4</v>
          </cell>
          <cell r="AZ139">
            <v>2.0799999999999999E-4</v>
          </cell>
          <cell r="BA139">
            <v>2.0799999999999999E-4</v>
          </cell>
          <cell r="BB139">
            <v>2.0799999999999999E-4</v>
          </cell>
          <cell r="BC139">
            <v>2.0799999999999999E-4</v>
          </cell>
          <cell r="BD139">
            <v>2.0799999999999999E-4</v>
          </cell>
          <cell r="BE139">
            <v>2.2800000000000001E-4</v>
          </cell>
          <cell r="BF139">
            <v>2.2800000000000001E-4</v>
          </cell>
          <cell r="BG139">
            <v>2.2800000000000001E-4</v>
          </cell>
          <cell r="BH139">
            <v>2.2800000000000001E-4</v>
          </cell>
          <cell r="BI139">
            <v>2.2800000000000001E-4</v>
          </cell>
          <cell r="BJ139">
            <v>2.4499999999999999E-4</v>
          </cell>
          <cell r="BK139">
            <v>2.4499999999999999E-4</v>
          </cell>
          <cell r="BL139">
            <v>2.4499999999999999E-4</v>
          </cell>
          <cell r="BM139">
            <v>2.4499999999999999E-4</v>
          </cell>
          <cell r="BN139">
            <v>2.4499999999999999E-4</v>
          </cell>
          <cell r="BO139">
            <v>2.7799999999999998E-4</v>
          </cell>
          <cell r="BP139">
            <v>2.7799999999999998E-4</v>
          </cell>
          <cell r="BQ139">
            <v>2.7799999999999998E-4</v>
          </cell>
          <cell r="BR139">
            <v>2.7799999999999998E-4</v>
          </cell>
          <cell r="BS139">
            <v>2.7799999999999998E-4</v>
          </cell>
          <cell r="BT139">
            <v>3.19E-4</v>
          </cell>
          <cell r="BU139">
            <v>3.19E-4</v>
          </cell>
          <cell r="BV139">
            <v>3.19E-4</v>
          </cell>
          <cell r="BW139">
            <v>3.19E-4</v>
          </cell>
          <cell r="BX139">
            <v>3.19E-4</v>
          </cell>
          <cell r="BY139">
            <v>3.7500000000000001E-4</v>
          </cell>
          <cell r="BZ139">
            <v>3.7500000000000001E-4</v>
          </cell>
          <cell r="CA139">
            <v>3.7500000000000001E-4</v>
          </cell>
          <cell r="CB139">
            <v>3.7500000000000001E-4</v>
          </cell>
          <cell r="CC139">
            <v>3.7500000000000001E-4</v>
          </cell>
          <cell r="CD139">
            <v>3.7500000000000001E-4</v>
          </cell>
          <cell r="CE139">
            <v>3.7500000000000001E-4</v>
          </cell>
          <cell r="CF139">
            <v>3.7500000000000001E-4</v>
          </cell>
          <cell r="CG139">
            <v>3.7500000000000001E-4</v>
          </cell>
          <cell r="CH139">
            <v>3.7500000000000001E-4</v>
          </cell>
          <cell r="CI139">
            <v>3.7500000000000001E-4</v>
          </cell>
          <cell r="CJ139">
            <v>3.7500000000000001E-4</v>
          </cell>
          <cell r="CK139">
            <v>3.7500000000000001E-4</v>
          </cell>
          <cell r="CL139">
            <v>3.7500000000000001E-4</v>
          </cell>
          <cell r="CM139">
            <v>3.7500000000000001E-4</v>
          </cell>
          <cell r="CN139">
            <v>3.7500000000000001E-4</v>
          </cell>
          <cell r="CO139">
            <v>3.7500000000000001E-4</v>
          </cell>
          <cell r="CP139">
            <v>3.7500000000000001E-4</v>
          </cell>
          <cell r="CQ139">
            <v>3.7500000000000001E-4</v>
          </cell>
          <cell r="CR139">
            <v>3.7500000000000001E-4</v>
          </cell>
          <cell r="CS139">
            <v>3.7500000000000001E-4</v>
          </cell>
          <cell r="CT139">
            <v>3.7500000000000001E-4</v>
          </cell>
          <cell r="CU139">
            <v>3.7500000000000001E-4</v>
          </cell>
          <cell r="CV139">
            <v>3.7500000000000001E-4</v>
          </cell>
          <cell r="CW139">
            <v>3.7500000000000001E-4</v>
          </cell>
        </row>
        <row r="140">
          <cell r="A140" t="str">
            <v>POLAND</v>
          </cell>
          <cell r="B140" t="e">
            <v>#VALUE!</v>
          </cell>
          <cell r="C140" t="e">
            <v>#VALUE!</v>
          </cell>
          <cell r="D140" t="e">
            <v>#VALUE!</v>
          </cell>
          <cell r="E140" t="e">
            <v>#VALUE!</v>
          </cell>
          <cell r="F140" t="e">
            <v>#VALUE!</v>
          </cell>
          <cell r="G140" t="e">
            <v>#VALUE!</v>
          </cell>
          <cell r="H140" t="e">
            <v>#VALUE!</v>
          </cell>
          <cell r="I140" t="e">
            <v>#VALUE!</v>
          </cell>
          <cell r="J140" t="e">
            <v>#VALUE!</v>
          </cell>
          <cell r="K140" t="e">
            <v>#VALUE!</v>
          </cell>
          <cell r="L140" t="e">
            <v>#VALUE!</v>
          </cell>
          <cell r="M140" t="e">
            <v>#VALUE!</v>
          </cell>
          <cell r="N140" t="e">
            <v>#VALUE!</v>
          </cell>
          <cell r="O140" t="e">
            <v>#VALUE!</v>
          </cell>
          <cell r="P140" t="e">
            <v>#VALUE!</v>
          </cell>
          <cell r="Q140">
            <v>1.2999999999999999E-5</v>
          </cell>
          <cell r="R140">
            <v>1.2999999999999999E-5</v>
          </cell>
          <cell r="S140">
            <v>1.2999999999999999E-5</v>
          </cell>
          <cell r="T140">
            <v>1.2999999999999999E-5</v>
          </cell>
          <cell r="U140">
            <v>1.2999999999999999E-5</v>
          </cell>
          <cell r="V140">
            <v>1.2999999999999999E-5</v>
          </cell>
          <cell r="W140">
            <v>1.2999999999999999E-5</v>
          </cell>
          <cell r="X140">
            <v>1.2999999999999999E-5</v>
          </cell>
          <cell r="Y140">
            <v>1.2999999999999999E-5</v>
          </cell>
          <cell r="Z140">
            <v>1.2999999999999999E-5</v>
          </cell>
          <cell r="AA140">
            <v>1.2999999999999999E-5</v>
          </cell>
          <cell r="AB140">
            <v>1.2999999999999999E-5</v>
          </cell>
          <cell r="AC140">
            <v>1.2999999999999999E-5</v>
          </cell>
          <cell r="AD140">
            <v>1.2999999999999999E-5</v>
          </cell>
          <cell r="AE140">
            <v>1.2999999999999999E-5</v>
          </cell>
          <cell r="AF140">
            <v>1.2999999999999999E-5</v>
          </cell>
          <cell r="AG140">
            <v>1.2999999999999999E-5</v>
          </cell>
          <cell r="AH140">
            <v>1.2999999999999999E-5</v>
          </cell>
          <cell r="AI140">
            <v>1.2999999999999999E-5</v>
          </cell>
          <cell r="AJ140">
            <v>1.2999999999999999E-5</v>
          </cell>
          <cell r="AK140">
            <v>1.2999999999999999E-5</v>
          </cell>
          <cell r="AL140">
            <v>1.2999999999999999E-5</v>
          </cell>
          <cell r="AM140">
            <v>1.2999999999999999E-5</v>
          </cell>
          <cell r="AN140">
            <v>1.2999999999999999E-5</v>
          </cell>
          <cell r="AO140">
            <v>1.2999999999999999E-5</v>
          </cell>
          <cell r="AP140">
            <v>7.4999999999999993E-5</v>
          </cell>
          <cell r="AQ140">
            <v>7.4999999999999993E-5</v>
          </cell>
          <cell r="AR140">
            <v>7.4999999999999993E-5</v>
          </cell>
          <cell r="AS140">
            <v>7.4999999999999993E-5</v>
          </cell>
          <cell r="AT140">
            <v>7.4999999999999993E-5</v>
          </cell>
          <cell r="AU140">
            <v>1.17E-4</v>
          </cell>
          <cell r="AV140">
            <v>1.17E-4</v>
          </cell>
          <cell r="AW140">
            <v>1.17E-4</v>
          </cell>
          <cell r="AX140">
            <v>1.17E-4</v>
          </cell>
          <cell r="AY140">
            <v>1.17E-4</v>
          </cell>
          <cell r="AZ140">
            <v>1.5899999999999999E-4</v>
          </cell>
          <cell r="BA140">
            <v>1.5899999999999999E-4</v>
          </cell>
          <cell r="BB140">
            <v>1.5899999999999999E-4</v>
          </cell>
          <cell r="BC140">
            <v>1.5899999999999999E-4</v>
          </cell>
          <cell r="BD140">
            <v>1.5899999999999999E-4</v>
          </cell>
          <cell r="BE140">
            <v>1.83E-4</v>
          </cell>
          <cell r="BF140">
            <v>1.83E-4</v>
          </cell>
          <cell r="BG140">
            <v>1.83E-4</v>
          </cell>
          <cell r="BH140">
            <v>1.83E-4</v>
          </cell>
          <cell r="BI140">
            <v>1.83E-4</v>
          </cell>
          <cell r="BJ140">
            <v>1.9000000000000001E-4</v>
          </cell>
          <cell r="BK140">
            <v>1.9000000000000001E-4</v>
          </cell>
          <cell r="BL140">
            <v>1.9000000000000001E-4</v>
          </cell>
          <cell r="BM140">
            <v>1.9000000000000001E-4</v>
          </cell>
          <cell r="BN140">
            <v>1.9000000000000001E-4</v>
          </cell>
          <cell r="BO140">
            <v>1.93E-4</v>
          </cell>
          <cell r="BP140">
            <v>1.93E-4</v>
          </cell>
          <cell r="BQ140">
            <v>1.93E-4</v>
          </cell>
          <cell r="BR140">
            <v>1.93E-4</v>
          </cell>
          <cell r="BS140">
            <v>1.93E-4</v>
          </cell>
          <cell r="BT140">
            <v>2.1499999999999999E-4</v>
          </cell>
          <cell r="BU140">
            <v>2.1499999999999999E-4</v>
          </cell>
          <cell r="BV140">
            <v>2.1499999999999999E-4</v>
          </cell>
          <cell r="BW140">
            <v>2.1499999999999999E-4</v>
          </cell>
          <cell r="BX140">
            <v>2.1499999999999999E-4</v>
          </cell>
          <cell r="BY140">
            <v>2.5799999999999998E-4</v>
          </cell>
          <cell r="BZ140">
            <v>2.5799999999999998E-4</v>
          </cell>
          <cell r="CA140">
            <v>2.5799999999999998E-4</v>
          </cell>
          <cell r="CB140">
            <v>2.5799999999999998E-4</v>
          </cell>
          <cell r="CC140">
            <v>2.5799999999999998E-4</v>
          </cell>
          <cell r="CD140">
            <v>2.5799999999999998E-4</v>
          </cell>
          <cell r="CE140">
            <v>2.5799999999999998E-4</v>
          </cell>
          <cell r="CF140">
            <v>2.5799999999999998E-4</v>
          </cell>
          <cell r="CG140">
            <v>2.5799999999999998E-4</v>
          </cell>
          <cell r="CH140">
            <v>2.5799999999999998E-4</v>
          </cell>
          <cell r="CI140">
            <v>2.5799999999999998E-4</v>
          </cell>
          <cell r="CJ140">
            <v>2.5799999999999998E-4</v>
          </cell>
          <cell r="CK140">
            <v>2.5799999999999998E-4</v>
          </cell>
          <cell r="CL140">
            <v>2.5799999999999998E-4</v>
          </cell>
          <cell r="CM140">
            <v>2.5799999999999998E-4</v>
          </cell>
          <cell r="CN140">
            <v>2.5799999999999998E-4</v>
          </cell>
          <cell r="CO140">
            <v>2.5799999999999998E-4</v>
          </cell>
          <cell r="CP140">
            <v>2.5799999999999998E-4</v>
          </cell>
          <cell r="CQ140">
            <v>2.5799999999999998E-4</v>
          </cell>
          <cell r="CR140">
            <v>2.5799999999999998E-4</v>
          </cell>
          <cell r="CS140">
            <v>2.5799999999999998E-4</v>
          </cell>
          <cell r="CT140">
            <v>2.5799999999999998E-4</v>
          </cell>
          <cell r="CU140">
            <v>2.5799999999999998E-4</v>
          </cell>
          <cell r="CV140">
            <v>2.5799999999999998E-4</v>
          </cell>
          <cell r="CW140">
            <v>2.5799999999999998E-4</v>
          </cell>
        </row>
        <row r="141">
          <cell r="A141" t="str">
            <v>PORTUGAL</v>
          </cell>
          <cell r="B141" t="e">
            <v>#VALUE!</v>
          </cell>
          <cell r="C141" t="e">
            <v>#VALUE!</v>
          </cell>
          <cell r="D141" t="e">
            <v>#VALUE!</v>
          </cell>
          <cell r="E141" t="e">
            <v>#VALUE!</v>
          </cell>
          <cell r="F141" t="e">
            <v>#VALUE!</v>
          </cell>
          <cell r="G141" t="e">
            <v>#VALUE!</v>
          </cell>
          <cell r="H141" t="e">
            <v>#VALUE!</v>
          </cell>
          <cell r="I141" t="e">
            <v>#VALUE!</v>
          </cell>
          <cell r="J141" t="e">
            <v>#VALUE!</v>
          </cell>
          <cell r="K141" t="e">
            <v>#VALUE!</v>
          </cell>
          <cell r="L141" t="e">
            <v>#VALUE!</v>
          </cell>
          <cell r="M141" t="e">
            <v>#VALUE!</v>
          </cell>
          <cell r="N141" t="e">
            <v>#VALUE!</v>
          </cell>
          <cell r="O141" t="e">
            <v>#VALUE!</v>
          </cell>
          <cell r="P141" t="e">
            <v>#VALUE!</v>
          </cell>
          <cell r="Q141">
            <v>1.2E-5</v>
          </cell>
          <cell r="R141">
            <v>1.2E-5</v>
          </cell>
          <cell r="S141">
            <v>1.2E-5</v>
          </cell>
          <cell r="T141">
            <v>1.2E-5</v>
          </cell>
          <cell r="U141">
            <v>1.2E-5</v>
          </cell>
          <cell r="V141">
            <v>1.2E-5</v>
          </cell>
          <cell r="W141">
            <v>1.2E-5</v>
          </cell>
          <cell r="X141">
            <v>1.2E-5</v>
          </cell>
          <cell r="Y141">
            <v>1.2E-5</v>
          </cell>
          <cell r="Z141">
            <v>1.2E-5</v>
          </cell>
          <cell r="AA141">
            <v>1.2E-5</v>
          </cell>
          <cell r="AB141">
            <v>1.2E-5</v>
          </cell>
          <cell r="AC141">
            <v>1.2E-5</v>
          </cell>
          <cell r="AD141">
            <v>1.2E-5</v>
          </cell>
          <cell r="AE141">
            <v>1.2E-5</v>
          </cell>
          <cell r="AF141">
            <v>1.2E-5</v>
          </cell>
          <cell r="AG141">
            <v>1.2E-5</v>
          </cell>
          <cell r="AH141">
            <v>1.2E-5</v>
          </cell>
          <cell r="AI141">
            <v>1.2E-5</v>
          </cell>
          <cell r="AJ141">
            <v>1.2E-5</v>
          </cell>
          <cell r="AK141">
            <v>1.2E-5</v>
          </cell>
          <cell r="AL141">
            <v>1.2E-5</v>
          </cell>
          <cell r="AM141">
            <v>1.2E-5</v>
          </cell>
          <cell r="AN141">
            <v>1.2E-5</v>
          </cell>
          <cell r="AO141">
            <v>1.2E-5</v>
          </cell>
          <cell r="AP141">
            <v>5.1999999999999997E-5</v>
          </cell>
          <cell r="AQ141">
            <v>5.1999999999999997E-5</v>
          </cell>
          <cell r="AR141">
            <v>5.1999999999999997E-5</v>
          </cell>
          <cell r="AS141">
            <v>5.1999999999999997E-5</v>
          </cell>
          <cell r="AT141">
            <v>5.1999999999999997E-5</v>
          </cell>
          <cell r="AU141">
            <v>7.4999999999999993E-5</v>
          </cell>
          <cell r="AV141">
            <v>7.4999999999999993E-5</v>
          </cell>
          <cell r="AW141">
            <v>7.4999999999999993E-5</v>
          </cell>
          <cell r="AX141">
            <v>7.4999999999999993E-5</v>
          </cell>
          <cell r="AY141">
            <v>7.4999999999999993E-5</v>
          </cell>
          <cell r="AZ141">
            <v>9.3999999999999994E-5</v>
          </cell>
          <cell r="BA141">
            <v>9.3999999999999994E-5</v>
          </cell>
          <cell r="BB141">
            <v>9.3999999999999994E-5</v>
          </cell>
          <cell r="BC141">
            <v>9.3999999999999994E-5</v>
          </cell>
          <cell r="BD141">
            <v>9.3999999999999994E-5</v>
          </cell>
          <cell r="BE141">
            <v>1.01E-4</v>
          </cell>
          <cell r="BF141">
            <v>1.01E-4</v>
          </cell>
          <cell r="BG141">
            <v>1.01E-4</v>
          </cell>
          <cell r="BH141">
            <v>1.01E-4</v>
          </cell>
          <cell r="BI141">
            <v>1.01E-4</v>
          </cell>
          <cell r="BJ141">
            <v>1.11E-4</v>
          </cell>
          <cell r="BK141">
            <v>1.11E-4</v>
          </cell>
          <cell r="BL141">
            <v>1.11E-4</v>
          </cell>
          <cell r="BM141">
            <v>1.11E-4</v>
          </cell>
          <cell r="BN141">
            <v>1.11E-4</v>
          </cell>
          <cell r="BO141">
            <v>1.25E-4</v>
          </cell>
          <cell r="BP141">
            <v>1.25E-4</v>
          </cell>
          <cell r="BQ141">
            <v>1.25E-4</v>
          </cell>
          <cell r="BR141">
            <v>1.25E-4</v>
          </cell>
          <cell r="BS141">
            <v>1.25E-4</v>
          </cell>
          <cell r="BT141">
            <v>1.45E-4</v>
          </cell>
          <cell r="BU141">
            <v>1.45E-4</v>
          </cell>
          <cell r="BV141">
            <v>1.45E-4</v>
          </cell>
          <cell r="BW141">
            <v>1.45E-4</v>
          </cell>
          <cell r="BX141">
            <v>1.45E-4</v>
          </cell>
          <cell r="BY141">
            <v>2.2900000000000001E-4</v>
          </cell>
          <cell r="BZ141">
            <v>2.2900000000000001E-4</v>
          </cell>
          <cell r="CA141">
            <v>2.2900000000000001E-4</v>
          </cell>
          <cell r="CB141">
            <v>2.2900000000000001E-4</v>
          </cell>
          <cell r="CC141">
            <v>2.2900000000000001E-4</v>
          </cell>
          <cell r="CD141">
            <v>2.2900000000000001E-4</v>
          </cell>
          <cell r="CE141">
            <v>2.2900000000000001E-4</v>
          </cell>
          <cell r="CF141">
            <v>2.2900000000000001E-4</v>
          </cell>
          <cell r="CG141">
            <v>2.2900000000000001E-4</v>
          </cell>
          <cell r="CH141">
            <v>2.2900000000000001E-4</v>
          </cell>
          <cell r="CI141">
            <v>2.2900000000000001E-4</v>
          </cell>
          <cell r="CJ141">
            <v>2.2900000000000001E-4</v>
          </cell>
          <cell r="CK141">
            <v>2.2900000000000001E-4</v>
          </cell>
          <cell r="CL141">
            <v>2.2900000000000001E-4</v>
          </cell>
          <cell r="CM141">
            <v>2.2900000000000001E-4</v>
          </cell>
          <cell r="CN141">
            <v>2.2900000000000001E-4</v>
          </cell>
          <cell r="CO141">
            <v>2.2900000000000001E-4</v>
          </cell>
          <cell r="CP141">
            <v>2.2900000000000001E-4</v>
          </cell>
          <cell r="CQ141">
            <v>2.2900000000000001E-4</v>
          </cell>
          <cell r="CR141">
            <v>2.2900000000000001E-4</v>
          </cell>
          <cell r="CS141">
            <v>2.2900000000000001E-4</v>
          </cell>
          <cell r="CT141">
            <v>2.2900000000000001E-4</v>
          </cell>
          <cell r="CU141">
            <v>2.2900000000000001E-4</v>
          </cell>
          <cell r="CV141">
            <v>2.2900000000000001E-4</v>
          </cell>
          <cell r="CW141">
            <v>2.2900000000000001E-4</v>
          </cell>
        </row>
        <row r="142">
          <cell r="A142" t="str">
            <v>QATAR</v>
          </cell>
          <cell r="B142" t="e">
            <v>#VALUE!</v>
          </cell>
          <cell r="C142" t="e">
            <v>#VALUE!</v>
          </cell>
          <cell r="D142" t="e">
            <v>#VALUE!</v>
          </cell>
          <cell r="E142" t="e">
            <v>#VALUE!</v>
          </cell>
          <cell r="F142" t="e">
            <v>#VALUE!</v>
          </cell>
          <cell r="G142" t="e">
            <v>#VALUE!</v>
          </cell>
          <cell r="H142" t="e">
            <v>#VALUE!</v>
          </cell>
          <cell r="I142" t="e">
            <v>#VALUE!</v>
          </cell>
          <cell r="J142" t="e">
            <v>#VALUE!</v>
          </cell>
          <cell r="K142" t="e">
            <v>#VALUE!</v>
          </cell>
          <cell r="L142" t="e">
            <v>#VALUE!</v>
          </cell>
          <cell r="M142" t="e">
            <v>#VALUE!</v>
          </cell>
          <cell r="N142" t="e">
            <v>#VALUE!</v>
          </cell>
          <cell r="O142" t="e">
            <v>#VALUE!</v>
          </cell>
          <cell r="P142" t="e">
            <v>#VALUE!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 t="e">
            <v>#VALUE!</v>
          </cell>
          <cell r="AQ142" t="e">
            <v>#VALUE!</v>
          </cell>
          <cell r="AR142" t="e">
            <v>#VALUE!</v>
          </cell>
          <cell r="AS142" t="e">
            <v>#VALUE!</v>
          </cell>
          <cell r="AT142" t="e">
            <v>#VALUE!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D142">
            <v>0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0</v>
          </cell>
          <cell r="CN142">
            <v>0</v>
          </cell>
          <cell r="CO142">
            <v>0</v>
          </cell>
          <cell r="CP142">
            <v>0</v>
          </cell>
          <cell r="CQ142">
            <v>0</v>
          </cell>
          <cell r="CR142">
            <v>0</v>
          </cell>
          <cell r="CS142">
            <v>0</v>
          </cell>
          <cell r="CT142">
            <v>0</v>
          </cell>
          <cell r="CU142">
            <v>0</v>
          </cell>
          <cell r="CV142">
            <v>0</v>
          </cell>
          <cell r="CW142">
            <v>0</v>
          </cell>
        </row>
        <row r="143">
          <cell r="A143" t="str">
            <v>ROMANIA</v>
          </cell>
          <cell r="B143" t="e">
            <v>#VALUE!</v>
          </cell>
          <cell r="C143" t="e">
            <v>#VALUE!</v>
          </cell>
          <cell r="D143" t="e">
            <v>#VALUE!</v>
          </cell>
          <cell r="E143" t="e">
            <v>#VALUE!</v>
          </cell>
          <cell r="F143" t="e">
            <v>#VALUE!</v>
          </cell>
          <cell r="G143" t="e">
            <v>#VALUE!</v>
          </cell>
          <cell r="H143" t="e">
            <v>#VALUE!</v>
          </cell>
          <cell r="I143" t="e">
            <v>#VALUE!</v>
          </cell>
          <cell r="J143" t="e">
            <v>#VALUE!</v>
          </cell>
          <cell r="K143" t="e">
            <v>#VALUE!</v>
          </cell>
          <cell r="L143" t="e">
            <v>#VALUE!</v>
          </cell>
          <cell r="M143" t="e">
            <v>#VALUE!</v>
          </cell>
          <cell r="N143" t="e">
            <v>#VALUE!</v>
          </cell>
          <cell r="O143" t="e">
            <v>#VALUE!</v>
          </cell>
          <cell r="P143" t="e">
            <v>#VALUE!</v>
          </cell>
          <cell r="Q143">
            <v>3.4E-5</v>
          </cell>
          <cell r="R143">
            <v>3.4E-5</v>
          </cell>
          <cell r="S143">
            <v>3.4E-5</v>
          </cell>
          <cell r="T143">
            <v>3.4E-5</v>
          </cell>
          <cell r="U143">
            <v>3.4E-5</v>
          </cell>
          <cell r="V143">
            <v>3.4E-5</v>
          </cell>
          <cell r="W143">
            <v>3.4E-5</v>
          </cell>
          <cell r="X143">
            <v>3.4E-5</v>
          </cell>
          <cell r="Y143">
            <v>3.4E-5</v>
          </cell>
          <cell r="Z143">
            <v>3.4E-5</v>
          </cell>
          <cell r="AA143">
            <v>3.4E-5</v>
          </cell>
          <cell r="AB143">
            <v>3.4E-5</v>
          </cell>
          <cell r="AC143">
            <v>3.4E-5</v>
          </cell>
          <cell r="AD143">
            <v>3.4E-5</v>
          </cell>
          <cell r="AE143">
            <v>3.4E-5</v>
          </cell>
          <cell r="AF143">
            <v>3.4E-5</v>
          </cell>
          <cell r="AG143">
            <v>3.4E-5</v>
          </cell>
          <cell r="AH143">
            <v>3.4E-5</v>
          </cell>
          <cell r="AI143">
            <v>3.4E-5</v>
          </cell>
          <cell r="AJ143">
            <v>3.4E-5</v>
          </cell>
          <cell r="AK143">
            <v>3.4E-5</v>
          </cell>
          <cell r="AL143">
            <v>3.4E-5</v>
          </cell>
          <cell r="AM143">
            <v>3.4E-5</v>
          </cell>
          <cell r="AN143">
            <v>3.4E-5</v>
          </cell>
          <cell r="AO143">
            <v>3.4E-5</v>
          </cell>
          <cell r="AP143">
            <v>1.63E-4</v>
          </cell>
          <cell r="AQ143">
            <v>1.63E-4</v>
          </cell>
          <cell r="AR143">
            <v>1.63E-4</v>
          </cell>
          <cell r="AS143">
            <v>1.63E-4</v>
          </cell>
          <cell r="AT143">
            <v>1.63E-4</v>
          </cell>
          <cell r="AU143">
            <v>2.4000000000000001E-4</v>
          </cell>
          <cell r="AV143">
            <v>2.4000000000000001E-4</v>
          </cell>
          <cell r="AW143">
            <v>2.4000000000000001E-4</v>
          </cell>
          <cell r="AX143">
            <v>2.4000000000000001E-4</v>
          </cell>
          <cell r="AY143">
            <v>2.4000000000000001E-4</v>
          </cell>
          <cell r="AZ143">
            <v>3.1300000000000002E-4</v>
          </cell>
          <cell r="BA143">
            <v>3.1300000000000002E-4</v>
          </cell>
          <cell r="BB143">
            <v>3.1300000000000002E-4</v>
          </cell>
          <cell r="BC143">
            <v>3.1300000000000002E-4</v>
          </cell>
          <cell r="BD143">
            <v>3.1300000000000002E-4</v>
          </cell>
          <cell r="BE143">
            <v>3.4499999999999998E-4</v>
          </cell>
          <cell r="BF143">
            <v>3.4499999999999998E-4</v>
          </cell>
          <cell r="BG143">
            <v>3.4499999999999998E-4</v>
          </cell>
          <cell r="BH143">
            <v>3.4499999999999998E-4</v>
          </cell>
          <cell r="BI143">
            <v>3.4499999999999998E-4</v>
          </cell>
          <cell r="BJ143">
            <v>3.6499999999999998E-4</v>
          </cell>
          <cell r="BK143">
            <v>3.6499999999999998E-4</v>
          </cell>
          <cell r="BL143">
            <v>3.6499999999999998E-4</v>
          </cell>
          <cell r="BM143">
            <v>3.6499999999999998E-4</v>
          </cell>
          <cell r="BN143">
            <v>3.6499999999999998E-4</v>
          </cell>
          <cell r="BO143">
            <v>3.8200000000000002E-4</v>
          </cell>
          <cell r="BP143">
            <v>3.8200000000000002E-4</v>
          </cell>
          <cell r="BQ143">
            <v>3.8200000000000002E-4</v>
          </cell>
          <cell r="BR143">
            <v>3.8200000000000002E-4</v>
          </cell>
          <cell r="BS143">
            <v>3.8200000000000002E-4</v>
          </cell>
          <cell r="BT143">
            <v>3.9199999999999999E-4</v>
          </cell>
          <cell r="BU143">
            <v>3.9199999999999999E-4</v>
          </cell>
          <cell r="BV143">
            <v>3.9199999999999999E-4</v>
          </cell>
          <cell r="BW143">
            <v>3.9199999999999999E-4</v>
          </cell>
          <cell r="BX143">
            <v>3.9199999999999999E-4</v>
          </cell>
          <cell r="BY143">
            <v>3.7800000000000003E-4</v>
          </cell>
          <cell r="BZ143">
            <v>3.7800000000000003E-4</v>
          </cell>
          <cell r="CA143">
            <v>3.7800000000000003E-4</v>
          </cell>
          <cell r="CB143">
            <v>3.7800000000000003E-4</v>
          </cell>
          <cell r="CC143">
            <v>3.7800000000000003E-4</v>
          </cell>
          <cell r="CD143">
            <v>3.7800000000000003E-4</v>
          </cell>
          <cell r="CE143">
            <v>3.7800000000000003E-4</v>
          </cell>
          <cell r="CF143">
            <v>3.7800000000000003E-4</v>
          </cell>
          <cell r="CG143">
            <v>3.7800000000000003E-4</v>
          </cell>
          <cell r="CH143">
            <v>3.7800000000000003E-4</v>
          </cell>
          <cell r="CI143">
            <v>3.7800000000000003E-4</v>
          </cell>
          <cell r="CJ143">
            <v>3.7800000000000003E-4</v>
          </cell>
          <cell r="CK143">
            <v>3.7800000000000003E-4</v>
          </cell>
          <cell r="CL143">
            <v>3.7800000000000003E-4</v>
          </cell>
          <cell r="CM143">
            <v>3.7800000000000003E-4</v>
          </cell>
          <cell r="CN143">
            <v>3.7800000000000003E-4</v>
          </cell>
          <cell r="CO143">
            <v>3.7800000000000003E-4</v>
          </cell>
          <cell r="CP143">
            <v>3.7800000000000003E-4</v>
          </cell>
          <cell r="CQ143">
            <v>3.7800000000000003E-4</v>
          </cell>
          <cell r="CR143">
            <v>3.7800000000000003E-4</v>
          </cell>
          <cell r="CS143">
            <v>3.7800000000000003E-4</v>
          </cell>
          <cell r="CT143">
            <v>3.7800000000000003E-4</v>
          </cell>
          <cell r="CU143">
            <v>3.7800000000000003E-4</v>
          </cell>
          <cell r="CV143">
            <v>3.7800000000000003E-4</v>
          </cell>
          <cell r="CW143">
            <v>3.7800000000000003E-4</v>
          </cell>
        </row>
        <row r="144">
          <cell r="A144" t="str">
            <v>RUSSIAN FEDERATION</v>
          </cell>
          <cell r="B144" t="e">
            <v>#VALUE!</v>
          </cell>
          <cell r="C144" t="e">
            <v>#VALUE!</v>
          </cell>
          <cell r="D144" t="e">
            <v>#VALUE!</v>
          </cell>
          <cell r="E144" t="e">
            <v>#VALUE!</v>
          </cell>
          <cell r="F144" t="e">
            <v>#VALUE!</v>
          </cell>
          <cell r="G144" t="e">
            <v>#VALUE!</v>
          </cell>
          <cell r="H144" t="e">
            <v>#VALUE!</v>
          </cell>
          <cell r="I144" t="e">
            <v>#VALUE!</v>
          </cell>
          <cell r="J144" t="e">
            <v>#VALUE!</v>
          </cell>
          <cell r="K144" t="e">
            <v>#VALUE!</v>
          </cell>
          <cell r="L144" t="e">
            <v>#VALUE!</v>
          </cell>
          <cell r="M144" t="e">
            <v>#VALUE!</v>
          </cell>
          <cell r="N144" t="e">
            <v>#VALUE!</v>
          </cell>
          <cell r="O144" t="e">
            <v>#VALUE!</v>
          </cell>
          <cell r="P144" t="e">
            <v>#VALUE!</v>
          </cell>
          <cell r="Q144">
            <v>3.4999999999999997E-5</v>
          </cell>
          <cell r="R144">
            <v>3.4999999999999997E-5</v>
          </cell>
          <cell r="S144">
            <v>3.4999999999999997E-5</v>
          </cell>
          <cell r="T144">
            <v>3.4999999999999997E-5</v>
          </cell>
          <cell r="U144">
            <v>3.4999999999999997E-5</v>
          </cell>
          <cell r="V144">
            <v>3.4999999999999997E-5</v>
          </cell>
          <cell r="W144">
            <v>3.4999999999999997E-5</v>
          </cell>
          <cell r="X144">
            <v>3.4999999999999997E-5</v>
          </cell>
          <cell r="Y144">
            <v>3.4999999999999997E-5</v>
          </cell>
          <cell r="Z144">
            <v>3.4999999999999997E-5</v>
          </cell>
          <cell r="AA144">
            <v>3.4999999999999997E-5</v>
          </cell>
          <cell r="AB144">
            <v>3.4999999999999997E-5</v>
          </cell>
          <cell r="AC144">
            <v>3.4999999999999997E-5</v>
          </cell>
          <cell r="AD144">
            <v>3.4999999999999997E-5</v>
          </cell>
          <cell r="AE144">
            <v>3.4999999999999997E-5</v>
          </cell>
          <cell r="AF144">
            <v>3.4999999999999997E-5</v>
          </cell>
          <cell r="AG144">
            <v>3.4999999999999997E-5</v>
          </cell>
          <cell r="AH144">
            <v>3.4999999999999997E-5</v>
          </cell>
          <cell r="AI144">
            <v>3.4999999999999997E-5</v>
          </cell>
          <cell r="AJ144">
            <v>3.4999999999999997E-5</v>
          </cell>
          <cell r="AK144">
            <v>3.4999999999999997E-5</v>
          </cell>
          <cell r="AL144">
            <v>3.4999999999999997E-5</v>
          </cell>
          <cell r="AM144">
            <v>3.4999999999999997E-5</v>
          </cell>
          <cell r="AN144">
            <v>3.4999999999999997E-5</v>
          </cell>
          <cell r="AO144">
            <v>3.4999999999999997E-5</v>
          </cell>
          <cell r="AP144">
            <v>1E-4</v>
          </cell>
          <cell r="AQ144">
            <v>1E-4</v>
          </cell>
          <cell r="AR144">
            <v>1E-4</v>
          </cell>
          <cell r="AS144">
            <v>1E-4</v>
          </cell>
          <cell r="AT144">
            <v>1E-4</v>
          </cell>
          <cell r="AU144">
            <v>1.21E-4</v>
          </cell>
          <cell r="AV144">
            <v>1.21E-4</v>
          </cell>
          <cell r="AW144">
            <v>1.21E-4</v>
          </cell>
          <cell r="AX144">
            <v>1.21E-4</v>
          </cell>
          <cell r="AY144">
            <v>1.21E-4</v>
          </cell>
          <cell r="AZ144">
            <v>1.3899999999999999E-4</v>
          </cell>
          <cell r="BA144">
            <v>1.3899999999999999E-4</v>
          </cell>
          <cell r="BB144">
            <v>1.3899999999999999E-4</v>
          </cell>
          <cell r="BC144">
            <v>1.3899999999999999E-4</v>
          </cell>
          <cell r="BD144">
            <v>1.3899999999999999E-4</v>
          </cell>
          <cell r="BE144">
            <v>1.5300000000000001E-4</v>
          </cell>
          <cell r="BF144">
            <v>1.5300000000000001E-4</v>
          </cell>
          <cell r="BG144">
            <v>1.5300000000000001E-4</v>
          </cell>
          <cell r="BH144">
            <v>1.5300000000000001E-4</v>
          </cell>
          <cell r="BI144">
            <v>1.5300000000000001E-4</v>
          </cell>
          <cell r="BJ144">
            <v>1.6899999999999999E-4</v>
          </cell>
          <cell r="BK144">
            <v>1.6899999999999999E-4</v>
          </cell>
          <cell r="BL144">
            <v>1.6899999999999999E-4</v>
          </cell>
          <cell r="BM144">
            <v>1.6899999999999999E-4</v>
          </cell>
          <cell r="BN144">
            <v>1.6899999999999999E-4</v>
          </cell>
          <cell r="BO144">
            <v>1.9000000000000001E-4</v>
          </cell>
          <cell r="BP144">
            <v>1.9000000000000001E-4</v>
          </cell>
          <cell r="BQ144">
            <v>1.9000000000000001E-4</v>
          </cell>
          <cell r="BR144">
            <v>1.9000000000000001E-4</v>
          </cell>
          <cell r="BS144">
            <v>1.9000000000000001E-4</v>
          </cell>
          <cell r="BT144">
            <v>2.1000000000000001E-4</v>
          </cell>
          <cell r="BU144">
            <v>2.1000000000000001E-4</v>
          </cell>
          <cell r="BV144">
            <v>2.1000000000000001E-4</v>
          </cell>
          <cell r="BW144">
            <v>2.1000000000000001E-4</v>
          </cell>
          <cell r="BX144">
            <v>2.1000000000000001E-4</v>
          </cell>
          <cell r="BY144">
            <v>2.3900000000000001E-4</v>
          </cell>
          <cell r="BZ144">
            <v>2.3900000000000001E-4</v>
          </cell>
          <cell r="CA144">
            <v>2.3900000000000001E-4</v>
          </cell>
          <cell r="CB144">
            <v>2.3900000000000001E-4</v>
          </cell>
          <cell r="CC144">
            <v>2.3900000000000001E-4</v>
          </cell>
          <cell r="CD144">
            <v>2.3900000000000001E-4</v>
          </cell>
          <cell r="CE144">
            <v>2.3900000000000001E-4</v>
          </cell>
          <cell r="CF144">
            <v>2.3900000000000001E-4</v>
          </cell>
          <cell r="CG144">
            <v>2.3900000000000001E-4</v>
          </cell>
          <cell r="CH144">
            <v>2.3900000000000001E-4</v>
          </cell>
          <cell r="CI144">
            <v>2.3900000000000001E-4</v>
          </cell>
          <cell r="CJ144">
            <v>2.3900000000000001E-4</v>
          </cell>
          <cell r="CK144">
            <v>2.3900000000000001E-4</v>
          </cell>
          <cell r="CL144">
            <v>2.3900000000000001E-4</v>
          </cell>
          <cell r="CM144">
            <v>2.3900000000000001E-4</v>
          </cell>
          <cell r="CN144">
            <v>2.3900000000000001E-4</v>
          </cell>
          <cell r="CO144">
            <v>2.3900000000000001E-4</v>
          </cell>
          <cell r="CP144">
            <v>2.3900000000000001E-4</v>
          </cell>
          <cell r="CQ144">
            <v>2.3900000000000001E-4</v>
          </cell>
          <cell r="CR144">
            <v>2.3900000000000001E-4</v>
          </cell>
          <cell r="CS144">
            <v>2.3900000000000001E-4</v>
          </cell>
          <cell r="CT144">
            <v>2.3900000000000001E-4</v>
          </cell>
          <cell r="CU144">
            <v>2.3900000000000001E-4</v>
          </cell>
          <cell r="CV144">
            <v>2.3900000000000001E-4</v>
          </cell>
          <cell r="CW144">
            <v>2.3900000000000001E-4</v>
          </cell>
        </row>
        <row r="145">
          <cell r="A145" t="str">
            <v>RWANDA</v>
          </cell>
          <cell r="B145" t="e">
            <v>#VALUE!</v>
          </cell>
          <cell r="C145" t="e">
            <v>#VALUE!</v>
          </cell>
          <cell r="D145" t="e">
            <v>#VALUE!</v>
          </cell>
          <cell r="E145" t="e">
            <v>#VALUE!</v>
          </cell>
          <cell r="F145" t="e">
            <v>#VALUE!</v>
          </cell>
          <cell r="G145" t="e">
            <v>#VALUE!</v>
          </cell>
          <cell r="H145" t="e">
            <v>#VALUE!</v>
          </cell>
          <cell r="I145" t="e">
            <v>#VALUE!</v>
          </cell>
          <cell r="J145" t="e">
            <v>#VALUE!</v>
          </cell>
          <cell r="K145" t="e">
            <v>#VALUE!</v>
          </cell>
          <cell r="L145" t="e">
            <v>#VALUE!</v>
          </cell>
          <cell r="M145" t="e">
            <v>#VALUE!</v>
          </cell>
          <cell r="N145" t="e">
            <v>#VALUE!</v>
          </cell>
          <cell r="O145" t="e">
            <v>#VALUE!</v>
          </cell>
          <cell r="P145" t="e">
            <v>#VALUE!</v>
          </cell>
          <cell r="Q145">
            <v>4.5000000000000003E-5</v>
          </cell>
          <cell r="R145">
            <v>4.5000000000000003E-5</v>
          </cell>
          <cell r="S145">
            <v>4.5000000000000003E-5</v>
          </cell>
          <cell r="T145">
            <v>4.5000000000000003E-5</v>
          </cell>
          <cell r="U145">
            <v>4.5000000000000003E-5</v>
          </cell>
          <cell r="V145">
            <v>4.5000000000000003E-5</v>
          </cell>
          <cell r="W145">
            <v>4.5000000000000003E-5</v>
          </cell>
          <cell r="X145">
            <v>4.5000000000000003E-5</v>
          </cell>
          <cell r="Y145">
            <v>4.5000000000000003E-5</v>
          </cell>
          <cell r="Z145">
            <v>4.5000000000000003E-5</v>
          </cell>
          <cell r="AA145">
            <v>4.5000000000000003E-5</v>
          </cell>
          <cell r="AB145">
            <v>4.5000000000000003E-5</v>
          </cell>
          <cell r="AC145">
            <v>4.5000000000000003E-5</v>
          </cell>
          <cell r="AD145">
            <v>4.5000000000000003E-5</v>
          </cell>
          <cell r="AE145">
            <v>4.5000000000000003E-5</v>
          </cell>
          <cell r="AF145">
            <v>4.5000000000000003E-5</v>
          </cell>
          <cell r="AG145">
            <v>4.5000000000000003E-5</v>
          </cell>
          <cell r="AH145">
            <v>4.5000000000000003E-5</v>
          </cell>
          <cell r="AI145">
            <v>4.5000000000000003E-5</v>
          </cell>
          <cell r="AJ145">
            <v>4.5000000000000003E-5</v>
          </cell>
          <cell r="AK145">
            <v>4.5000000000000003E-5</v>
          </cell>
          <cell r="AL145">
            <v>4.5000000000000003E-5</v>
          </cell>
          <cell r="AM145">
            <v>4.5000000000000003E-5</v>
          </cell>
          <cell r="AN145">
            <v>4.5000000000000003E-5</v>
          </cell>
          <cell r="AO145">
            <v>4.5000000000000003E-5</v>
          </cell>
          <cell r="AP145">
            <v>3.2600000000000001E-4</v>
          </cell>
          <cell r="AQ145">
            <v>3.2600000000000001E-4</v>
          </cell>
          <cell r="AR145">
            <v>3.2600000000000001E-4</v>
          </cell>
          <cell r="AS145">
            <v>3.2600000000000001E-4</v>
          </cell>
          <cell r="AT145">
            <v>3.2600000000000001E-4</v>
          </cell>
          <cell r="AU145">
            <v>5.44E-4</v>
          </cell>
          <cell r="AV145">
            <v>5.44E-4</v>
          </cell>
          <cell r="AW145">
            <v>5.44E-4</v>
          </cell>
          <cell r="AX145">
            <v>5.44E-4</v>
          </cell>
          <cell r="AY145">
            <v>5.44E-4</v>
          </cell>
          <cell r="AZ145">
            <v>7.8600000000000002E-4</v>
          </cell>
          <cell r="BA145">
            <v>7.8600000000000002E-4</v>
          </cell>
          <cell r="BB145">
            <v>7.8600000000000002E-4</v>
          </cell>
          <cell r="BC145">
            <v>7.8600000000000002E-4</v>
          </cell>
          <cell r="BD145">
            <v>7.8600000000000002E-4</v>
          </cell>
          <cell r="BE145">
            <v>9.8400000000000007E-4</v>
          </cell>
          <cell r="BF145">
            <v>9.8400000000000007E-4</v>
          </cell>
          <cell r="BG145">
            <v>9.8400000000000007E-4</v>
          </cell>
          <cell r="BH145">
            <v>9.8400000000000007E-4</v>
          </cell>
          <cell r="BI145">
            <v>9.8400000000000007E-4</v>
          </cell>
          <cell r="BJ145">
            <v>1.0989999999999999E-3</v>
          </cell>
          <cell r="BK145">
            <v>1.0989999999999999E-3</v>
          </cell>
          <cell r="BL145">
            <v>1.0989999999999999E-3</v>
          </cell>
          <cell r="BM145">
            <v>1.0989999999999999E-3</v>
          </cell>
          <cell r="BN145">
            <v>1.0989999999999999E-3</v>
          </cell>
          <cell r="BO145">
            <v>1.1119999999999999E-3</v>
          </cell>
          <cell r="BP145">
            <v>1.1119999999999999E-3</v>
          </cell>
          <cell r="BQ145">
            <v>1.1119999999999999E-3</v>
          </cell>
          <cell r="BR145">
            <v>1.1119999999999999E-3</v>
          </cell>
          <cell r="BS145">
            <v>1.1119999999999999E-3</v>
          </cell>
          <cell r="BT145">
            <v>1.0250000000000001E-3</v>
          </cell>
          <cell r="BU145">
            <v>1.0250000000000001E-3</v>
          </cell>
          <cell r="BV145">
            <v>1.0250000000000001E-3</v>
          </cell>
          <cell r="BW145">
            <v>1.0250000000000001E-3</v>
          </cell>
          <cell r="BX145">
            <v>1.0250000000000001E-3</v>
          </cell>
          <cell r="BY145">
            <v>8.3299999999999997E-4</v>
          </cell>
          <cell r="BZ145">
            <v>8.3299999999999997E-4</v>
          </cell>
          <cell r="CA145">
            <v>8.3299999999999997E-4</v>
          </cell>
          <cell r="CB145">
            <v>8.3299999999999997E-4</v>
          </cell>
          <cell r="CC145">
            <v>8.3299999999999997E-4</v>
          </cell>
          <cell r="CD145">
            <v>8.3299999999999997E-4</v>
          </cell>
          <cell r="CE145">
            <v>8.3299999999999997E-4</v>
          </cell>
          <cell r="CF145">
            <v>8.3299999999999997E-4</v>
          </cell>
          <cell r="CG145">
            <v>8.3299999999999997E-4</v>
          </cell>
          <cell r="CH145">
            <v>8.3299999999999997E-4</v>
          </cell>
          <cell r="CI145">
            <v>8.3299999999999997E-4</v>
          </cell>
          <cell r="CJ145">
            <v>8.3299999999999997E-4</v>
          </cell>
          <cell r="CK145">
            <v>8.3299999999999997E-4</v>
          </cell>
          <cell r="CL145">
            <v>8.3299999999999997E-4</v>
          </cell>
          <cell r="CM145">
            <v>8.3299999999999997E-4</v>
          </cell>
          <cell r="CN145">
            <v>8.3299999999999997E-4</v>
          </cell>
          <cell r="CO145">
            <v>8.3299999999999997E-4</v>
          </cell>
          <cell r="CP145">
            <v>8.3299999999999997E-4</v>
          </cell>
          <cell r="CQ145">
            <v>8.3299999999999997E-4</v>
          </cell>
          <cell r="CR145">
            <v>8.3299999999999997E-4</v>
          </cell>
          <cell r="CS145">
            <v>8.3299999999999997E-4</v>
          </cell>
          <cell r="CT145">
            <v>8.3299999999999997E-4</v>
          </cell>
          <cell r="CU145">
            <v>8.3299999999999997E-4</v>
          </cell>
          <cell r="CV145">
            <v>8.3299999999999997E-4</v>
          </cell>
          <cell r="CW145">
            <v>8.3299999999999997E-4</v>
          </cell>
        </row>
        <row r="146">
          <cell r="A146" t="str">
            <v>SAINT KITTS AND NEVIS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2.3E-5</v>
          </cell>
          <cell r="R146">
            <v>2.3E-5</v>
          </cell>
          <cell r="S146">
            <v>2.3E-5</v>
          </cell>
          <cell r="T146">
            <v>2.3E-5</v>
          </cell>
          <cell r="U146">
            <v>2.3E-5</v>
          </cell>
          <cell r="V146">
            <v>2.3E-5</v>
          </cell>
          <cell r="W146">
            <v>2.3E-5</v>
          </cell>
          <cell r="X146">
            <v>2.3E-5</v>
          </cell>
          <cell r="Y146">
            <v>2.3E-5</v>
          </cell>
          <cell r="Z146">
            <v>2.3E-5</v>
          </cell>
          <cell r="AA146">
            <v>2.3E-5</v>
          </cell>
          <cell r="AB146">
            <v>2.3E-5</v>
          </cell>
          <cell r="AC146">
            <v>2.3E-5</v>
          </cell>
          <cell r="AD146">
            <v>2.3E-5</v>
          </cell>
          <cell r="AE146">
            <v>2.3E-5</v>
          </cell>
          <cell r="AF146">
            <v>2.3E-5</v>
          </cell>
          <cell r="AG146">
            <v>2.3E-5</v>
          </cell>
          <cell r="AH146">
            <v>2.3E-5</v>
          </cell>
          <cell r="AI146">
            <v>2.3E-5</v>
          </cell>
          <cell r="AJ146">
            <v>2.3E-5</v>
          </cell>
          <cell r="AK146">
            <v>2.3E-5</v>
          </cell>
          <cell r="AL146">
            <v>2.3E-5</v>
          </cell>
          <cell r="AM146">
            <v>2.3E-5</v>
          </cell>
          <cell r="AN146">
            <v>2.3E-5</v>
          </cell>
          <cell r="AO146">
            <v>2.3E-5</v>
          </cell>
          <cell r="AP146">
            <v>9.2E-5</v>
          </cell>
          <cell r="AQ146">
            <v>9.2E-5</v>
          </cell>
          <cell r="AR146">
            <v>9.2E-5</v>
          </cell>
          <cell r="AS146">
            <v>9.2E-5</v>
          </cell>
          <cell r="AT146">
            <v>9.2E-5</v>
          </cell>
          <cell r="AU146">
            <v>1.18E-4</v>
          </cell>
          <cell r="AV146">
            <v>1.18E-4</v>
          </cell>
          <cell r="AW146">
            <v>1.18E-4</v>
          </cell>
          <cell r="AX146">
            <v>1.18E-4</v>
          </cell>
          <cell r="AY146">
            <v>1.18E-4</v>
          </cell>
          <cell r="AZ146">
            <v>1.3899999999999999E-4</v>
          </cell>
          <cell r="BA146">
            <v>1.3899999999999999E-4</v>
          </cell>
          <cell r="BB146">
            <v>1.3899999999999999E-4</v>
          </cell>
          <cell r="BC146">
            <v>1.3899999999999999E-4</v>
          </cell>
          <cell r="BD146">
            <v>1.3899999999999999E-4</v>
          </cell>
          <cell r="BE146">
            <v>1.5799999999999999E-4</v>
          </cell>
          <cell r="BF146">
            <v>1.5799999999999999E-4</v>
          </cell>
          <cell r="BG146">
            <v>1.5799999999999999E-4</v>
          </cell>
          <cell r="BH146">
            <v>1.5799999999999999E-4</v>
          </cell>
          <cell r="BI146">
            <v>1.5799999999999999E-4</v>
          </cell>
          <cell r="BJ146">
            <v>1.75E-4</v>
          </cell>
          <cell r="BK146">
            <v>1.75E-4</v>
          </cell>
          <cell r="BL146">
            <v>1.75E-4</v>
          </cell>
          <cell r="BM146">
            <v>1.75E-4</v>
          </cell>
          <cell r="BN146">
            <v>1.75E-4</v>
          </cell>
          <cell r="BO146">
            <v>2.1000000000000001E-4</v>
          </cell>
          <cell r="BP146">
            <v>2.1000000000000001E-4</v>
          </cell>
          <cell r="BQ146">
            <v>2.1000000000000001E-4</v>
          </cell>
          <cell r="BR146">
            <v>2.1000000000000001E-4</v>
          </cell>
          <cell r="BS146">
            <v>2.1000000000000001E-4</v>
          </cell>
          <cell r="BT146">
            <v>2.6400000000000002E-4</v>
          </cell>
          <cell r="BU146">
            <v>2.6400000000000002E-4</v>
          </cell>
          <cell r="BV146">
            <v>2.6400000000000002E-4</v>
          </cell>
          <cell r="BW146">
            <v>2.6400000000000002E-4</v>
          </cell>
          <cell r="BX146">
            <v>2.6400000000000002E-4</v>
          </cell>
          <cell r="BY146">
            <v>2.9599999999999998E-4</v>
          </cell>
          <cell r="BZ146">
            <v>2.9599999999999998E-4</v>
          </cell>
          <cell r="CA146">
            <v>2.9599999999999998E-4</v>
          </cell>
          <cell r="CB146">
            <v>2.9599999999999998E-4</v>
          </cell>
          <cell r="CC146">
            <v>2.9599999999999998E-4</v>
          </cell>
          <cell r="CD146">
            <v>2.9599999999999998E-4</v>
          </cell>
          <cell r="CE146">
            <v>2.9599999999999998E-4</v>
          </cell>
          <cell r="CF146">
            <v>2.9599999999999998E-4</v>
          </cell>
          <cell r="CG146">
            <v>2.9599999999999998E-4</v>
          </cell>
          <cell r="CH146">
            <v>2.9599999999999998E-4</v>
          </cell>
          <cell r="CI146">
            <v>2.9599999999999998E-4</v>
          </cell>
          <cell r="CJ146">
            <v>2.9599999999999998E-4</v>
          </cell>
          <cell r="CK146">
            <v>2.9599999999999998E-4</v>
          </cell>
          <cell r="CL146">
            <v>2.9599999999999998E-4</v>
          </cell>
          <cell r="CM146">
            <v>2.9599999999999998E-4</v>
          </cell>
          <cell r="CN146">
            <v>2.9599999999999998E-4</v>
          </cell>
          <cell r="CO146">
            <v>2.9599999999999998E-4</v>
          </cell>
          <cell r="CP146">
            <v>2.9599999999999998E-4</v>
          </cell>
          <cell r="CQ146">
            <v>2.9599999999999998E-4</v>
          </cell>
          <cell r="CR146">
            <v>2.9599999999999998E-4</v>
          </cell>
          <cell r="CS146">
            <v>2.9599999999999998E-4</v>
          </cell>
          <cell r="CT146">
            <v>2.9599999999999998E-4</v>
          </cell>
          <cell r="CU146">
            <v>2.9599999999999998E-4</v>
          </cell>
          <cell r="CV146">
            <v>2.9599999999999998E-4</v>
          </cell>
          <cell r="CW146">
            <v>2.9599999999999998E-4</v>
          </cell>
        </row>
        <row r="147">
          <cell r="A147" t="str">
            <v>SAINT LUCIA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2.3E-5</v>
          </cell>
          <cell r="R147">
            <v>2.3E-5</v>
          </cell>
          <cell r="S147">
            <v>2.3E-5</v>
          </cell>
          <cell r="T147">
            <v>2.3E-5</v>
          </cell>
          <cell r="U147">
            <v>2.3E-5</v>
          </cell>
          <cell r="V147">
            <v>2.3E-5</v>
          </cell>
          <cell r="W147">
            <v>2.3E-5</v>
          </cell>
          <cell r="X147">
            <v>2.3E-5</v>
          </cell>
          <cell r="Y147">
            <v>2.3E-5</v>
          </cell>
          <cell r="Z147">
            <v>2.3E-5</v>
          </cell>
          <cell r="AA147">
            <v>2.3E-5</v>
          </cell>
          <cell r="AB147">
            <v>2.3E-5</v>
          </cell>
          <cell r="AC147">
            <v>2.3E-5</v>
          </cell>
          <cell r="AD147">
            <v>2.3E-5</v>
          </cell>
          <cell r="AE147">
            <v>2.3E-5</v>
          </cell>
          <cell r="AF147">
            <v>2.3E-5</v>
          </cell>
          <cell r="AG147">
            <v>2.3E-5</v>
          </cell>
          <cell r="AH147">
            <v>2.3E-5</v>
          </cell>
          <cell r="AI147">
            <v>2.3E-5</v>
          </cell>
          <cell r="AJ147">
            <v>2.3E-5</v>
          </cell>
          <cell r="AK147">
            <v>2.3E-5</v>
          </cell>
          <cell r="AL147">
            <v>2.3E-5</v>
          </cell>
          <cell r="AM147">
            <v>2.3E-5</v>
          </cell>
          <cell r="AN147">
            <v>2.3E-5</v>
          </cell>
          <cell r="AO147">
            <v>2.3E-5</v>
          </cell>
          <cell r="AP147">
            <v>9.2E-5</v>
          </cell>
          <cell r="AQ147">
            <v>9.2E-5</v>
          </cell>
          <cell r="AR147">
            <v>9.2E-5</v>
          </cell>
          <cell r="AS147">
            <v>9.2E-5</v>
          </cell>
          <cell r="AT147">
            <v>9.2E-5</v>
          </cell>
          <cell r="AU147">
            <v>1.18E-4</v>
          </cell>
          <cell r="AV147">
            <v>1.18E-4</v>
          </cell>
          <cell r="AW147">
            <v>1.18E-4</v>
          </cell>
          <cell r="AX147">
            <v>1.18E-4</v>
          </cell>
          <cell r="AY147">
            <v>1.18E-4</v>
          </cell>
          <cell r="AZ147">
            <v>1.3899999999999999E-4</v>
          </cell>
          <cell r="BA147">
            <v>1.3899999999999999E-4</v>
          </cell>
          <cell r="BB147">
            <v>1.3899999999999999E-4</v>
          </cell>
          <cell r="BC147">
            <v>1.3899999999999999E-4</v>
          </cell>
          <cell r="BD147">
            <v>1.3899999999999999E-4</v>
          </cell>
          <cell r="BE147">
            <v>1.5799999999999999E-4</v>
          </cell>
          <cell r="BF147">
            <v>1.5799999999999999E-4</v>
          </cell>
          <cell r="BG147">
            <v>1.5799999999999999E-4</v>
          </cell>
          <cell r="BH147">
            <v>1.5799999999999999E-4</v>
          </cell>
          <cell r="BI147">
            <v>1.5799999999999999E-4</v>
          </cell>
          <cell r="BJ147">
            <v>1.75E-4</v>
          </cell>
          <cell r="BK147">
            <v>1.75E-4</v>
          </cell>
          <cell r="BL147">
            <v>1.75E-4</v>
          </cell>
          <cell r="BM147">
            <v>1.75E-4</v>
          </cell>
          <cell r="BN147">
            <v>1.75E-4</v>
          </cell>
          <cell r="BO147">
            <v>2.1000000000000001E-4</v>
          </cell>
          <cell r="BP147">
            <v>2.1000000000000001E-4</v>
          </cell>
          <cell r="BQ147">
            <v>2.1000000000000001E-4</v>
          </cell>
          <cell r="BR147">
            <v>2.1000000000000001E-4</v>
          </cell>
          <cell r="BS147">
            <v>2.1000000000000001E-4</v>
          </cell>
          <cell r="BT147">
            <v>2.6400000000000002E-4</v>
          </cell>
          <cell r="BU147">
            <v>2.6400000000000002E-4</v>
          </cell>
          <cell r="BV147">
            <v>2.6400000000000002E-4</v>
          </cell>
          <cell r="BW147">
            <v>2.6400000000000002E-4</v>
          </cell>
          <cell r="BX147">
            <v>2.6400000000000002E-4</v>
          </cell>
          <cell r="BY147">
            <v>2.9599999999999998E-4</v>
          </cell>
          <cell r="BZ147">
            <v>2.9599999999999998E-4</v>
          </cell>
          <cell r="CA147">
            <v>2.9599999999999998E-4</v>
          </cell>
          <cell r="CB147">
            <v>2.9599999999999998E-4</v>
          </cell>
          <cell r="CC147">
            <v>2.9599999999999998E-4</v>
          </cell>
          <cell r="CD147">
            <v>2.9599999999999998E-4</v>
          </cell>
          <cell r="CE147">
            <v>2.9599999999999998E-4</v>
          </cell>
          <cell r="CF147">
            <v>2.9599999999999998E-4</v>
          </cell>
          <cell r="CG147">
            <v>2.9599999999999998E-4</v>
          </cell>
          <cell r="CH147">
            <v>2.9599999999999998E-4</v>
          </cell>
          <cell r="CI147">
            <v>2.9599999999999998E-4</v>
          </cell>
          <cell r="CJ147">
            <v>2.9599999999999998E-4</v>
          </cell>
          <cell r="CK147">
            <v>2.9599999999999998E-4</v>
          </cell>
          <cell r="CL147">
            <v>2.9599999999999998E-4</v>
          </cell>
          <cell r="CM147">
            <v>2.9599999999999998E-4</v>
          </cell>
          <cell r="CN147">
            <v>2.9599999999999998E-4</v>
          </cell>
          <cell r="CO147">
            <v>2.9599999999999998E-4</v>
          </cell>
          <cell r="CP147">
            <v>2.9599999999999998E-4</v>
          </cell>
          <cell r="CQ147">
            <v>2.9599999999999998E-4</v>
          </cell>
          <cell r="CR147">
            <v>2.9599999999999998E-4</v>
          </cell>
          <cell r="CS147">
            <v>2.9599999999999998E-4</v>
          </cell>
          <cell r="CT147">
            <v>2.9599999999999998E-4</v>
          </cell>
          <cell r="CU147">
            <v>2.9599999999999998E-4</v>
          </cell>
          <cell r="CV147">
            <v>2.9599999999999998E-4</v>
          </cell>
          <cell r="CW147">
            <v>2.9599999999999998E-4</v>
          </cell>
        </row>
        <row r="148">
          <cell r="A148" t="str">
            <v>SAINT VINCENT AND THE GRENADINES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2.3E-5</v>
          </cell>
          <cell r="R148">
            <v>2.3E-5</v>
          </cell>
          <cell r="S148">
            <v>2.3E-5</v>
          </cell>
          <cell r="T148">
            <v>2.3E-5</v>
          </cell>
          <cell r="U148">
            <v>2.3E-5</v>
          </cell>
          <cell r="V148">
            <v>2.3E-5</v>
          </cell>
          <cell r="W148">
            <v>2.3E-5</v>
          </cell>
          <cell r="X148">
            <v>2.3E-5</v>
          </cell>
          <cell r="Y148">
            <v>2.3E-5</v>
          </cell>
          <cell r="Z148">
            <v>2.3E-5</v>
          </cell>
          <cell r="AA148">
            <v>2.3E-5</v>
          </cell>
          <cell r="AB148">
            <v>2.3E-5</v>
          </cell>
          <cell r="AC148">
            <v>2.3E-5</v>
          </cell>
          <cell r="AD148">
            <v>2.3E-5</v>
          </cell>
          <cell r="AE148">
            <v>2.3E-5</v>
          </cell>
          <cell r="AF148">
            <v>2.3E-5</v>
          </cell>
          <cell r="AG148">
            <v>2.3E-5</v>
          </cell>
          <cell r="AH148">
            <v>2.3E-5</v>
          </cell>
          <cell r="AI148">
            <v>2.3E-5</v>
          </cell>
          <cell r="AJ148">
            <v>2.3E-5</v>
          </cell>
          <cell r="AK148">
            <v>2.3E-5</v>
          </cell>
          <cell r="AL148">
            <v>2.3E-5</v>
          </cell>
          <cell r="AM148">
            <v>2.3E-5</v>
          </cell>
          <cell r="AN148">
            <v>2.3E-5</v>
          </cell>
          <cell r="AO148">
            <v>2.3E-5</v>
          </cell>
          <cell r="AP148">
            <v>9.2E-5</v>
          </cell>
          <cell r="AQ148">
            <v>9.2E-5</v>
          </cell>
          <cell r="AR148">
            <v>9.2E-5</v>
          </cell>
          <cell r="AS148">
            <v>9.2E-5</v>
          </cell>
          <cell r="AT148">
            <v>9.2E-5</v>
          </cell>
          <cell r="AU148">
            <v>1.18E-4</v>
          </cell>
          <cell r="AV148">
            <v>1.18E-4</v>
          </cell>
          <cell r="AW148">
            <v>1.18E-4</v>
          </cell>
          <cell r="AX148">
            <v>1.18E-4</v>
          </cell>
          <cell r="AY148">
            <v>1.18E-4</v>
          </cell>
          <cell r="AZ148">
            <v>1.3899999999999999E-4</v>
          </cell>
          <cell r="BA148">
            <v>1.3899999999999999E-4</v>
          </cell>
          <cell r="BB148">
            <v>1.3899999999999999E-4</v>
          </cell>
          <cell r="BC148">
            <v>1.3899999999999999E-4</v>
          </cell>
          <cell r="BD148">
            <v>1.3899999999999999E-4</v>
          </cell>
          <cell r="BE148">
            <v>1.5799999999999999E-4</v>
          </cell>
          <cell r="BF148">
            <v>1.5799999999999999E-4</v>
          </cell>
          <cell r="BG148">
            <v>1.5799999999999999E-4</v>
          </cell>
          <cell r="BH148">
            <v>1.5799999999999999E-4</v>
          </cell>
          <cell r="BI148">
            <v>1.5799999999999999E-4</v>
          </cell>
          <cell r="BJ148">
            <v>1.75E-4</v>
          </cell>
          <cell r="BK148">
            <v>1.75E-4</v>
          </cell>
          <cell r="BL148">
            <v>1.75E-4</v>
          </cell>
          <cell r="BM148">
            <v>1.75E-4</v>
          </cell>
          <cell r="BN148">
            <v>1.75E-4</v>
          </cell>
          <cell r="BO148">
            <v>2.1000000000000001E-4</v>
          </cell>
          <cell r="BP148">
            <v>2.1000000000000001E-4</v>
          </cell>
          <cell r="BQ148">
            <v>2.1000000000000001E-4</v>
          </cell>
          <cell r="BR148">
            <v>2.1000000000000001E-4</v>
          </cell>
          <cell r="BS148">
            <v>2.1000000000000001E-4</v>
          </cell>
          <cell r="BT148">
            <v>2.6400000000000002E-4</v>
          </cell>
          <cell r="BU148">
            <v>2.6400000000000002E-4</v>
          </cell>
          <cell r="BV148">
            <v>2.6400000000000002E-4</v>
          </cell>
          <cell r="BW148">
            <v>2.6400000000000002E-4</v>
          </cell>
          <cell r="BX148">
            <v>2.6400000000000002E-4</v>
          </cell>
          <cell r="BY148">
            <v>2.9599999999999998E-4</v>
          </cell>
          <cell r="BZ148">
            <v>2.9599999999999998E-4</v>
          </cell>
          <cell r="CA148">
            <v>2.9599999999999998E-4</v>
          </cell>
          <cell r="CB148">
            <v>2.9599999999999998E-4</v>
          </cell>
          <cell r="CC148">
            <v>2.9599999999999998E-4</v>
          </cell>
          <cell r="CD148">
            <v>2.9599999999999998E-4</v>
          </cell>
          <cell r="CE148">
            <v>2.9599999999999998E-4</v>
          </cell>
          <cell r="CF148">
            <v>2.9599999999999998E-4</v>
          </cell>
          <cell r="CG148">
            <v>2.9599999999999998E-4</v>
          </cell>
          <cell r="CH148">
            <v>2.9599999999999998E-4</v>
          </cell>
          <cell r="CI148">
            <v>2.9599999999999998E-4</v>
          </cell>
          <cell r="CJ148">
            <v>2.9599999999999998E-4</v>
          </cell>
          <cell r="CK148">
            <v>2.9599999999999998E-4</v>
          </cell>
          <cell r="CL148">
            <v>2.9599999999999998E-4</v>
          </cell>
          <cell r="CM148">
            <v>2.9599999999999998E-4</v>
          </cell>
          <cell r="CN148">
            <v>2.9599999999999998E-4</v>
          </cell>
          <cell r="CO148">
            <v>2.9599999999999998E-4</v>
          </cell>
          <cell r="CP148">
            <v>2.9599999999999998E-4</v>
          </cell>
          <cell r="CQ148">
            <v>2.9599999999999998E-4</v>
          </cell>
          <cell r="CR148">
            <v>2.9599999999999998E-4</v>
          </cell>
          <cell r="CS148">
            <v>2.9599999999999998E-4</v>
          </cell>
          <cell r="CT148">
            <v>2.9599999999999998E-4</v>
          </cell>
          <cell r="CU148">
            <v>2.9599999999999998E-4</v>
          </cell>
          <cell r="CV148">
            <v>2.9599999999999998E-4</v>
          </cell>
          <cell r="CW148">
            <v>2.9599999999999998E-4</v>
          </cell>
        </row>
        <row r="149">
          <cell r="A149" t="str">
            <v>SAMOA</v>
          </cell>
          <cell r="B149" t="e">
            <v>#VALUE!</v>
          </cell>
          <cell r="C149" t="e">
            <v>#VALUE!</v>
          </cell>
          <cell r="D149" t="e">
            <v>#VALUE!</v>
          </cell>
          <cell r="E149" t="e">
            <v>#VALUE!</v>
          </cell>
          <cell r="F149" t="e">
            <v>#VALUE!</v>
          </cell>
          <cell r="G149" t="e">
            <v>#VALUE!</v>
          </cell>
          <cell r="H149" t="e">
            <v>#VALUE!</v>
          </cell>
          <cell r="I149" t="e">
            <v>#VALUE!</v>
          </cell>
          <cell r="J149" t="e">
            <v>#VALUE!</v>
          </cell>
          <cell r="K149" t="e">
            <v>#VALUE!</v>
          </cell>
          <cell r="L149" t="e">
            <v>#VALUE!</v>
          </cell>
          <cell r="M149" t="e">
            <v>#VALUE!</v>
          </cell>
          <cell r="N149" t="e">
            <v>#VALUE!</v>
          </cell>
          <cell r="O149" t="e">
            <v>#VALUE!</v>
          </cell>
          <cell r="P149" t="e">
            <v>#VALUE!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2.31E-4</v>
          </cell>
          <cell r="AV149">
            <v>2.31E-4</v>
          </cell>
          <cell r="AW149">
            <v>2.31E-4</v>
          </cell>
          <cell r="AX149">
            <v>2.31E-4</v>
          </cell>
          <cell r="AY149">
            <v>2.31E-4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 t="e">
            <v>#VALUE!</v>
          </cell>
          <cell r="BF149" t="e">
            <v>#VALUE!</v>
          </cell>
          <cell r="BG149" t="e">
            <v>#VALUE!</v>
          </cell>
          <cell r="BH149" t="e">
            <v>#VALUE!</v>
          </cell>
          <cell r="BI149" t="e">
            <v>#VALUE!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5.8600000000000004E-4</v>
          </cell>
          <cell r="BP149">
            <v>5.8600000000000004E-4</v>
          </cell>
          <cell r="BQ149">
            <v>5.8600000000000004E-4</v>
          </cell>
          <cell r="BR149">
            <v>5.8600000000000004E-4</v>
          </cell>
          <cell r="BS149">
            <v>5.8600000000000004E-4</v>
          </cell>
          <cell r="BT149">
            <v>0</v>
          </cell>
          <cell r="BU149">
            <v>0</v>
          </cell>
          <cell r="BV149">
            <v>0</v>
          </cell>
          <cell r="BW149">
            <v>0</v>
          </cell>
          <cell r="BX149">
            <v>0</v>
          </cell>
          <cell r="BY149">
            <v>0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D149">
            <v>0</v>
          </cell>
          <cell r="CE149">
            <v>0</v>
          </cell>
          <cell r="CF149">
            <v>0</v>
          </cell>
          <cell r="CG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0</v>
          </cell>
          <cell r="CN149">
            <v>0</v>
          </cell>
          <cell r="CO149">
            <v>0</v>
          </cell>
          <cell r="CP149">
            <v>0</v>
          </cell>
          <cell r="CQ149">
            <v>0</v>
          </cell>
          <cell r="CR149">
            <v>0</v>
          </cell>
          <cell r="CS149">
            <v>0</v>
          </cell>
          <cell r="CT149">
            <v>0</v>
          </cell>
          <cell r="CU149">
            <v>0</v>
          </cell>
          <cell r="CV149">
            <v>0</v>
          </cell>
          <cell r="CW149">
            <v>0</v>
          </cell>
        </row>
        <row r="150">
          <cell r="A150" t="str">
            <v>SAN MARINO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1.7E-5</v>
          </cell>
          <cell r="R150">
            <v>1.7E-5</v>
          </cell>
          <cell r="S150">
            <v>1.7E-5</v>
          </cell>
          <cell r="T150">
            <v>1.7E-5</v>
          </cell>
          <cell r="U150">
            <v>1.7E-5</v>
          </cell>
          <cell r="V150">
            <v>1.7E-5</v>
          </cell>
          <cell r="W150">
            <v>1.7E-5</v>
          </cell>
          <cell r="X150">
            <v>1.7E-5</v>
          </cell>
          <cell r="Y150">
            <v>1.7E-5</v>
          </cell>
          <cell r="Z150">
            <v>1.7E-5</v>
          </cell>
          <cell r="AA150">
            <v>1.7E-5</v>
          </cell>
          <cell r="AB150">
            <v>1.7E-5</v>
          </cell>
          <cell r="AC150">
            <v>1.7E-5</v>
          </cell>
          <cell r="AD150">
            <v>1.7E-5</v>
          </cell>
          <cell r="AE150">
            <v>1.7E-5</v>
          </cell>
          <cell r="AF150">
            <v>1.7E-5</v>
          </cell>
          <cell r="AG150">
            <v>1.7E-5</v>
          </cell>
          <cell r="AH150">
            <v>1.7E-5</v>
          </cell>
          <cell r="AI150">
            <v>1.7E-5</v>
          </cell>
          <cell r="AJ150">
            <v>1.7E-5</v>
          </cell>
          <cell r="AK150">
            <v>1.7E-5</v>
          </cell>
          <cell r="AL150">
            <v>1.7E-5</v>
          </cell>
          <cell r="AM150">
            <v>1.7E-5</v>
          </cell>
          <cell r="AN150">
            <v>1.7E-5</v>
          </cell>
          <cell r="AO150">
            <v>1.7E-5</v>
          </cell>
          <cell r="AP150">
            <v>6.0000000000000002E-5</v>
          </cell>
          <cell r="AQ150">
            <v>6.0000000000000002E-5</v>
          </cell>
          <cell r="AR150">
            <v>6.0000000000000002E-5</v>
          </cell>
          <cell r="AS150">
            <v>6.0000000000000002E-5</v>
          </cell>
          <cell r="AT150">
            <v>6.0000000000000002E-5</v>
          </cell>
          <cell r="AU150">
            <v>7.7999999999999999E-5</v>
          </cell>
          <cell r="AV150">
            <v>7.7999999999999999E-5</v>
          </cell>
          <cell r="AW150">
            <v>7.7999999999999999E-5</v>
          </cell>
          <cell r="AX150">
            <v>7.7999999999999999E-5</v>
          </cell>
          <cell r="AY150">
            <v>7.7999999999999999E-5</v>
          </cell>
          <cell r="AZ150">
            <v>9.7999999999999997E-5</v>
          </cell>
          <cell r="BA150">
            <v>9.7999999999999997E-5</v>
          </cell>
          <cell r="BB150">
            <v>9.7999999999999997E-5</v>
          </cell>
          <cell r="BC150">
            <v>9.7999999999999997E-5</v>
          </cell>
          <cell r="BD150">
            <v>9.7999999999999997E-5</v>
          </cell>
          <cell r="BE150">
            <v>1.11E-4</v>
          </cell>
          <cell r="BF150">
            <v>1.11E-4</v>
          </cell>
          <cell r="BG150">
            <v>1.11E-4</v>
          </cell>
          <cell r="BH150">
            <v>1.11E-4</v>
          </cell>
          <cell r="BI150">
            <v>1.11E-4</v>
          </cell>
          <cell r="BJ150">
            <v>1.1400000000000001E-4</v>
          </cell>
          <cell r="BK150">
            <v>1.1400000000000001E-4</v>
          </cell>
          <cell r="BL150">
            <v>1.1400000000000001E-4</v>
          </cell>
          <cell r="BM150">
            <v>1.1400000000000001E-4</v>
          </cell>
          <cell r="BN150">
            <v>1.1400000000000001E-4</v>
          </cell>
          <cell r="BO150">
            <v>1.15E-4</v>
          </cell>
          <cell r="BP150">
            <v>1.15E-4</v>
          </cell>
          <cell r="BQ150">
            <v>1.15E-4</v>
          </cell>
          <cell r="BR150">
            <v>1.15E-4</v>
          </cell>
          <cell r="BS150">
            <v>1.15E-4</v>
          </cell>
          <cell r="BT150">
            <v>1.35E-4</v>
          </cell>
          <cell r="BU150">
            <v>1.35E-4</v>
          </cell>
          <cell r="BV150">
            <v>1.35E-4</v>
          </cell>
          <cell r="BW150">
            <v>1.35E-4</v>
          </cell>
          <cell r="BX150">
            <v>1.35E-4</v>
          </cell>
          <cell r="BY150">
            <v>1.63E-4</v>
          </cell>
          <cell r="BZ150">
            <v>1.63E-4</v>
          </cell>
          <cell r="CA150">
            <v>1.63E-4</v>
          </cell>
          <cell r="CB150">
            <v>1.63E-4</v>
          </cell>
          <cell r="CC150">
            <v>1.63E-4</v>
          </cell>
          <cell r="CD150">
            <v>1.63E-4</v>
          </cell>
          <cell r="CE150">
            <v>1.63E-4</v>
          </cell>
          <cell r="CF150">
            <v>1.63E-4</v>
          </cell>
          <cell r="CG150">
            <v>1.63E-4</v>
          </cell>
          <cell r="CH150">
            <v>1.63E-4</v>
          </cell>
          <cell r="CI150">
            <v>1.63E-4</v>
          </cell>
          <cell r="CJ150">
            <v>1.63E-4</v>
          </cell>
          <cell r="CK150">
            <v>1.63E-4</v>
          </cell>
          <cell r="CL150">
            <v>1.63E-4</v>
          </cell>
          <cell r="CM150">
            <v>1.63E-4</v>
          </cell>
          <cell r="CN150">
            <v>1.63E-4</v>
          </cell>
          <cell r="CO150">
            <v>1.63E-4</v>
          </cell>
          <cell r="CP150">
            <v>1.63E-4</v>
          </cell>
          <cell r="CQ150">
            <v>1.63E-4</v>
          </cell>
          <cell r="CR150">
            <v>1.63E-4</v>
          </cell>
          <cell r="CS150">
            <v>1.63E-4</v>
          </cell>
          <cell r="CT150">
            <v>1.63E-4</v>
          </cell>
          <cell r="CU150">
            <v>1.63E-4</v>
          </cell>
          <cell r="CV150">
            <v>1.63E-4</v>
          </cell>
          <cell r="CW150">
            <v>1.63E-4</v>
          </cell>
        </row>
        <row r="151">
          <cell r="A151" t="str">
            <v>SAO TOME AND PRINCIPE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4.3999999999999999E-5</v>
          </cell>
          <cell r="R151">
            <v>4.3999999999999999E-5</v>
          </cell>
          <cell r="S151">
            <v>4.3999999999999999E-5</v>
          </cell>
          <cell r="T151">
            <v>4.3999999999999999E-5</v>
          </cell>
          <cell r="U151">
            <v>4.3999999999999999E-5</v>
          </cell>
          <cell r="V151">
            <v>4.3999999999999999E-5</v>
          </cell>
          <cell r="W151">
            <v>4.3999999999999999E-5</v>
          </cell>
          <cell r="X151">
            <v>4.3999999999999999E-5</v>
          </cell>
          <cell r="Y151">
            <v>4.3999999999999999E-5</v>
          </cell>
          <cell r="Z151">
            <v>4.3999999999999999E-5</v>
          </cell>
          <cell r="AA151">
            <v>4.3999999999999999E-5</v>
          </cell>
          <cell r="AB151">
            <v>4.3999999999999999E-5</v>
          </cell>
          <cell r="AC151">
            <v>4.3999999999999999E-5</v>
          </cell>
          <cell r="AD151">
            <v>4.3999999999999999E-5</v>
          </cell>
          <cell r="AE151">
            <v>4.3999999999999999E-5</v>
          </cell>
          <cell r="AF151">
            <v>4.3999999999999999E-5</v>
          </cell>
          <cell r="AG151">
            <v>4.3999999999999999E-5</v>
          </cell>
          <cell r="AH151">
            <v>4.3999999999999999E-5</v>
          </cell>
          <cell r="AI151">
            <v>4.3999999999999999E-5</v>
          </cell>
          <cell r="AJ151">
            <v>4.3999999999999999E-5</v>
          </cell>
          <cell r="AK151">
            <v>4.3999999999999999E-5</v>
          </cell>
          <cell r="AL151">
            <v>4.3999999999999999E-5</v>
          </cell>
          <cell r="AM151">
            <v>4.3999999999999999E-5</v>
          </cell>
          <cell r="AN151">
            <v>4.3999999999999999E-5</v>
          </cell>
          <cell r="AO151">
            <v>4.3999999999999999E-5</v>
          </cell>
          <cell r="AP151">
            <v>2.4000000000000001E-4</v>
          </cell>
          <cell r="AQ151">
            <v>2.4000000000000001E-4</v>
          </cell>
          <cell r="AR151">
            <v>2.4000000000000001E-4</v>
          </cell>
          <cell r="AS151">
            <v>2.4000000000000001E-4</v>
          </cell>
          <cell r="AT151">
            <v>2.4000000000000001E-4</v>
          </cell>
          <cell r="AU151">
            <v>3.6900000000000002E-4</v>
          </cell>
          <cell r="AV151">
            <v>3.6900000000000002E-4</v>
          </cell>
          <cell r="AW151">
            <v>3.6900000000000002E-4</v>
          </cell>
          <cell r="AX151">
            <v>3.6900000000000002E-4</v>
          </cell>
          <cell r="AY151">
            <v>3.6900000000000002E-4</v>
          </cell>
          <cell r="AZ151">
            <v>5.1999999999999995E-4</v>
          </cell>
          <cell r="BA151">
            <v>5.1999999999999995E-4</v>
          </cell>
          <cell r="BB151">
            <v>5.1999999999999995E-4</v>
          </cell>
          <cell r="BC151">
            <v>5.1999999999999995E-4</v>
          </cell>
          <cell r="BD151">
            <v>5.1999999999999995E-4</v>
          </cell>
          <cell r="BE151">
            <v>6.7699999999999998E-4</v>
          </cell>
          <cell r="BF151">
            <v>6.7699999999999998E-4</v>
          </cell>
          <cell r="BG151">
            <v>6.7699999999999998E-4</v>
          </cell>
          <cell r="BH151">
            <v>6.7699999999999998E-4</v>
          </cell>
          <cell r="BI151">
            <v>6.7699999999999998E-4</v>
          </cell>
          <cell r="BJ151">
            <v>8.2899999999999998E-4</v>
          </cell>
          <cell r="BK151">
            <v>8.2899999999999998E-4</v>
          </cell>
          <cell r="BL151">
            <v>8.2899999999999998E-4</v>
          </cell>
          <cell r="BM151">
            <v>8.2899999999999998E-4</v>
          </cell>
          <cell r="BN151">
            <v>8.2899999999999998E-4</v>
          </cell>
          <cell r="BO151">
            <v>9.7400000000000004E-4</v>
          </cell>
          <cell r="BP151">
            <v>9.7400000000000004E-4</v>
          </cell>
          <cell r="BQ151">
            <v>9.7400000000000004E-4</v>
          </cell>
          <cell r="BR151">
            <v>9.7400000000000004E-4</v>
          </cell>
          <cell r="BS151">
            <v>9.7400000000000004E-4</v>
          </cell>
          <cell r="BT151">
            <v>1.096E-3</v>
          </cell>
          <cell r="BU151">
            <v>1.096E-3</v>
          </cell>
          <cell r="BV151">
            <v>1.096E-3</v>
          </cell>
          <cell r="BW151">
            <v>1.096E-3</v>
          </cell>
          <cell r="BX151">
            <v>1.096E-3</v>
          </cell>
          <cell r="BY151">
            <v>1.2260000000000001E-3</v>
          </cell>
          <cell r="BZ151">
            <v>1.2260000000000001E-3</v>
          </cell>
          <cell r="CA151">
            <v>1.2260000000000001E-3</v>
          </cell>
          <cell r="CB151">
            <v>1.2260000000000001E-3</v>
          </cell>
          <cell r="CC151">
            <v>1.2260000000000001E-3</v>
          </cell>
          <cell r="CD151">
            <v>1.2260000000000001E-3</v>
          </cell>
          <cell r="CE151">
            <v>1.2260000000000001E-3</v>
          </cell>
          <cell r="CF151">
            <v>1.2260000000000001E-3</v>
          </cell>
          <cell r="CG151">
            <v>1.2260000000000001E-3</v>
          </cell>
          <cell r="CH151">
            <v>1.2260000000000001E-3</v>
          </cell>
          <cell r="CI151">
            <v>1.2260000000000001E-3</v>
          </cell>
          <cell r="CJ151">
            <v>1.2260000000000001E-3</v>
          </cell>
          <cell r="CK151">
            <v>1.2260000000000001E-3</v>
          </cell>
          <cell r="CL151">
            <v>1.2260000000000001E-3</v>
          </cell>
          <cell r="CM151">
            <v>1.2260000000000001E-3</v>
          </cell>
          <cell r="CN151">
            <v>1.2260000000000001E-3</v>
          </cell>
          <cell r="CO151">
            <v>1.2260000000000001E-3</v>
          </cell>
          <cell r="CP151">
            <v>1.2260000000000001E-3</v>
          </cell>
          <cell r="CQ151">
            <v>1.2260000000000001E-3</v>
          </cell>
          <cell r="CR151">
            <v>1.2260000000000001E-3</v>
          </cell>
          <cell r="CS151">
            <v>1.2260000000000001E-3</v>
          </cell>
          <cell r="CT151">
            <v>1.2260000000000001E-3</v>
          </cell>
          <cell r="CU151">
            <v>1.2260000000000001E-3</v>
          </cell>
          <cell r="CV151">
            <v>1.2260000000000001E-3</v>
          </cell>
          <cell r="CW151">
            <v>1.2260000000000001E-3</v>
          </cell>
        </row>
        <row r="152">
          <cell r="A152" t="str">
            <v>SAUDI ARABIA</v>
          </cell>
          <cell r="B152" t="e">
            <v>#VALUE!</v>
          </cell>
          <cell r="C152" t="e">
            <v>#VALUE!</v>
          </cell>
          <cell r="D152" t="e">
            <v>#VALUE!</v>
          </cell>
          <cell r="E152" t="e">
            <v>#VALUE!</v>
          </cell>
          <cell r="F152" t="e">
            <v>#VALUE!</v>
          </cell>
          <cell r="G152" t="e">
            <v>#VALUE!</v>
          </cell>
          <cell r="H152" t="e">
            <v>#VALUE!</v>
          </cell>
          <cell r="I152" t="e">
            <v>#VALUE!</v>
          </cell>
          <cell r="J152" t="e">
            <v>#VALUE!</v>
          </cell>
          <cell r="K152" t="e">
            <v>#VALUE!</v>
          </cell>
          <cell r="L152" t="e">
            <v>#VALUE!</v>
          </cell>
          <cell r="M152" t="e">
            <v>#VALUE!</v>
          </cell>
          <cell r="N152" t="e">
            <v>#VALUE!</v>
          </cell>
          <cell r="O152" t="e">
            <v>#VALUE!</v>
          </cell>
          <cell r="P152" t="e">
            <v>#VALUE!</v>
          </cell>
          <cell r="Q152">
            <v>9.9999999999999995E-7</v>
          </cell>
          <cell r="R152">
            <v>9.9999999999999995E-7</v>
          </cell>
          <cell r="S152">
            <v>9.9999999999999995E-7</v>
          </cell>
          <cell r="T152">
            <v>9.9999999999999995E-7</v>
          </cell>
          <cell r="U152">
            <v>9.9999999999999995E-7</v>
          </cell>
          <cell r="V152">
            <v>9.9999999999999995E-7</v>
          </cell>
          <cell r="W152">
            <v>9.9999999999999995E-7</v>
          </cell>
          <cell r="X152">
            <v>9.9999999999999995E-7</v>
          </cell>
          <cell r="Y152">
            <v>9.9999999999999995E-7</v>
          </cell>
          <cell r="Z152">
            <v>9.9999999999999995E-7</v>
          </cell>
          <cell r="AA152">
            <v>9.9999999999999995E-7</v>
          </cell>
          <cell r="AB152">
            <v>9.9999999999999995E-7</v>
          </cell>
          <cell r="AC152">
            <v>9.9999999999999995E-7</v>
          </cell>
          <cell r="AD152">
            <v>9.9999999999999995E-7</v>
          </cell>
          <cell r="AE152">
            <v>9.9999999999999995E-7</v>
          </cell>
          <cell r="AF152">
            <v>9.9999999999999995E-7</v>
          </cell>
          <cell r="AG152">
            <v>9.9999999999999995E-7</v>
          </cell>
          <cell r="AH152">
            <v>9.9999999999999995E-7</v>
          </cell>
          <cell r="AI152">
            <v>9.9999999999999995E-7</v>
          </cell>
          <cell r="AJ152">
            <v>9.9999999999999995E-7</v>
          </cell>
          <cell r="AK152">
            <v>9.9999999999999995E-7</v>
          </cell>
          <cell r="AL152">
            <v>9.9999999999999995E-7</v>
          </cell>
          <cell r="AM152">
            <v>9.9999999999999995E-7</v>
          </cell>
          <cell r="AN152">
            <v>9.9999999999999995E-7</v>
          </cell>
          <cell r="AO152">
            <v>9.9999999999999995E-7</v>
          </cell>
          <cell r="AP152">
            <v>1.0000000000000001E-5</v>
          </cell>
          <cell r="AQ152">
            <v>1.0000000000000001E-5</v>
          </cell>
          <cell r="AR152">
            <v>1.0000000000000001E-5</v>
          </cell>
          <cell r="AS152">
            <v>1.0000000000000001E-5</v>
          </cell>
          <cell r="AT152">
            <v>1.0000000000000001E-5</v>
          </cell>
          <cell r="AU152">
            <v>1.5999999999999999E-5</v>
          </cell>
          <cell r="AV152">
            <v>1.5999999999999999E-5</v>
          </cell>
          <cell r="AW152">
            <v>1.5999999999999999E-5</v>
          </cell>
          <cell r="AX152">
            <v>1.5999999999999999E-5</v>
          </cell>
          <cell r="AY152">
            <v>1.5999999999999999E-5</v>
          </cell>
          <cell r="AZ152">
            <v>2.3E-5</v>
          </cell>
          <cell r="BA152">
            <v>2.3E-5</v>
          </cell>
          <cell r="BB152">
            <v>2.3E-5</v>
          </cell>
          <cell r="BC152">
            <v>2.3E-5</v>
          </cell>
          <cell r="BD152">
            <v>2.3E-5</v>
          </cell>
          <cell r="BE152">
            <v>3.1000000000000001E-5</v>
          </cell>
          <cell r="BF152">
            <v>3.1000000000000001E-5</v>
          </cell>
          <cell r="BG152">
            <v>3.1000000000000001E-5</v>
          </cell>
          <cell r="BH152">
            <v>3.1000000000000001E-5</v>
          </cell>
          <cell r="BI152">
            <v>3.1000000000000001E-5</v>
          </cell>
          <cell r="BJ152">
            <v>4.0000000000000003E-5</v>
          </cell>
          <cell r="BK152">
            <v>4.0000000000000003E-5</v>
          </cell>
          <cell r="BL152">
            <v>4.0000000000000003E-5</v>
          </cell>
          <cell r="BM152">
            <v>4.0000000000000003E-5</v>
          </cell>
          <cell r="BN152">
            <v>4.0000000000000003E-5</v>
          </cell>
          <cell r="BO152">
            <v>5.3999999999999998E-5</v>
          </cell>
          <cell r="BP152">
            <v>5.3999999999999998E-5</v>
          </cell>
          <cell r="BQ152">
            <v>5.3999999999999998E-5</v>
          </cell>
          <cell r="BR152">
            <v>5.3999999999999998E-5</v>
          </cell>
          <cell r="BS152">
            <v>5.3999999999999998E-5</v>
          </cell>
          <cell r="BT152">
            <v>7.7000000000000001E-5</v>
          </cell>
          <cell r="BU152">
            <v>7.7000000000000001E-5</v>
          </cell>
          <cell r="BV152">
            <v>7.7000000000000001E-5</v>
          </cell>
          <cell r="BW152">
            <v>7.7000000000000001E-5</v>
          </cell>
          <cell r="BX152">
            <v>7.7000000000000001E-5</v>
          </cell>
          <cell r="BY152">
            <v>9.0000000000000006E-5</v>
          </cell>
          <cell r="BZ152">
            <v>9.0000000000000006E-5</v>
          </cell>
          <cell r="CA152">
            <v>9.0000000000000006E-5</v>
          </cell>
          <cell r="CB152">
            <v>9.0000000000000006E-5</v>
          </cell>
          <cell r="CC152">
            <v>9.0000000000000006E-5</v>
          </cell>
          <cell r="CD152">
            <v>9.0000000000000006E-5</v>
          </cell>
          <cell r="CE152">
            <v>9.0000000000000006E-5</v>
          </cell>
          <cell r="CF152">
            <v>9.0000000000000006E-5</v>
          </cell>
          <cell r="CG152">
            <v>9.0000000000000006E-5</v>
          </cell>
          <cell r="CH152">
            <v>9.0000000000000006E-5</v>
          </cell>
          <cell r="CI152">
            <v>9.0000000000000006E-5</v>
          </cell>
          <cell r="CJ152">
            <v>9.0000000000000006E-5</v>
          </cell>
          <cell r="CK152">
            <v>9.0000000000000006E-5</v>
          </cell>
          <cell r="CL152">
            <v>9.0000000000000006E-5</v>
          </cell>
          <cell r="CM152">
            <v>9.0000000000000006E-5</v>
          </cell>
          <cell r="CN152">
            <v>9.0000000000000006E-5</v>
          </cell>
          <cell r="CO152">
            <v>9.0000000000000006E-5</v>
          </cell>
          <cell r="CP152">
            <v>9.0000000000000006E-5</v>
          </cell>
          <cell r="CQ152">
            <v>9.0000000000000006E-5</v>
          </cell>
          <cell r="CR152">
            <v>9.0000000000000006E-5</v>
          </cell>
          <cell r="CS152">
            <v>9.0000000000000006E-5</v>
          </cell>
          <cell r="CT152">
            <v>9.0000000000000006E-5</v>
          </cell>
          <cell r="CU152">
            <v>9.0000000000000006E-5</v>
          </cell>
          <cell r="CV152">
            <v>9.0000000000000006E-5</v>
          </cell>
          <cell r="CW152">
            <v>9.0000000000000006E-5</v>
          </cell>
        </row>
        <row r="153">
          <cell r="A153" t="str">
            <v>SENEGAL</v>
          </cell>
          <cell r="B153" t="e">
            <v>#VALUE!</v>
          </cell>
          <cell r="C153" t="e">
            <v>#VALUE!</v>
          </cell>
          <cell r="D153" t="e">
            <v>#VALUE!</v>
          </cell>
          <cell r="E153" t="e">
            <v>#VALUE!</v>
          </cell>
          <cell r="F153" t="e">
            <v>#VALUE!</v>
          </cell>
          <cell r="G153" t="e">
            <v>#VALUE!</v>
          </cell>
          <cell r="H153" t="e">
            <v>#VALUE!</v>
          </cell>
          <cell r="I153" t="e">
            <v>#VALUE!</v>
          </cell>
          <cell r="J153" t="e">
            <v>#VALUE!</v>
          </cell>
          <cell r="K153" t="e">
            <v>#VALUE!</v>
          </cell>
          <cell r="L153" t="e">
            <v>#VALUE!</v>
          </cell>
          <cell r="M153" t="e">
            <v>#VALUE!</v>
          </cell>
          <cell r="N153" t="e">
            <v>#VALUE!</v>
          </cell>
          <cell r="O153" t="e">
            <v>#VALUE!</v>
          </cell>
          <cell r="P153" t="e">
            <v>#VALUE!</v>
          </cell>
          <cell r="Q153">
            <v>4.3000000000000002E-5</v>
          </cell>
          <cell r="R153">
            <v>4.3000000000000002E-5</v>
          </cell>
          <cell r="S153">
            <v>4.3000000000000002E-5</v>
          </cell>
          <cell r="T153">
            <v>4.3000000000000002E-5</v>
          </cell>
          <cell r="U153">
            <v>4.3000000000000002E-5</v>
          </cell>
          <cell r="V153">
            <v>4.3000000000000002E-5</v>
          </cell>
          <cell r="W153">
            <v>4.3000000000000002E-5</v>
          </cell>
          <cell r="X153">
            <v>4.3000000000000002E-5</v>
          </cell>
          <cell r="Y153">
            <v>4.3000000000000002E-5</v>
          </cell>
          <cell r="Z153">
            <v>4.3000000000000002E-5</v>
          </cell>
          <cell r="AA153">
            <v>4.3000000000000002E-5</v>
          </cell>
          <cell r="AB153">
            <v>4.3000000000000002E-5</v>
          </cell>
          <cell r="AC153">
            <v>4.3000000000000002E-5</v>
          </cell>
          <cell r="AD153">
            <v>4.3000000000000002E-5</v>
          </cell>
          <cell r="AE153">
            <v>4.3000000000000002E-5</v>
          </cell>
          <cell r="AF153">
            <v>4.3000000000000002E-5</v>
          </cell>
          <cell r="AG153">
            <v>4.3000000000000002E-5</v>
          </cell>
          <cell r="AH153">
            <v>4.3000000000000002E-5</v>
          </cell>
          <cell r="AI153">
            <v>4.3000000000000002E-5</v>
          </cell>
          <cell r="AJ153">
            <v>4.3000000000000002E-5</v>
          </cell>
          <cell r="AK153">
            <v>4.3000000000000002E-5</v>
          </cell>
          <cell r="AL153">
            <v>4.3000000000000002E-5</v>
          </cell>
          <cell r="AM153">
            <v>4.3000000000000002E-5</v>
          </cell>
          <cell r="AN153">
            <v>4.3000000000000002E-5</v>
          </cell>
          <cell r="AO153">
            <v>4.3000000000000002E-5</v>
          </cell>
          <cell r="AP153">
            <v>2.7099999999999997E-4</v>
          </cell>
          <cell r="AQ153">
            <v>2.7099999999999997E-4</v>
          </cell>
          <cell r="AR153">
            <v>2.7099999999999997E-4</v>
          </cell>
          <cell r="AS153">
            <v>2.7099999999999997E-4</v>
          </cell>
          <cell r="AT153">
            <v>2.7099999999999997E-4</v>
          </cell>
          <cell r="AU153">
            <v>4.3399999999999998E-4</v>
          </cell>
          <cell r="AV153">
            <v>4.3399999999999998E-4</v>
          </cell>
          <cell r="AW153">
            <v>4.3399999999999998E-4</v>
          </cell>
          <cell r="AX153">
            <v>4.3399999999999998E-4</v>
          </cell>
          <cell r="AY153">
            <v>4.3399999999999998E-4</v>
          </cell>
          <cell r="AZ153">
            <v>6.3000000000000003E-4</v>
          </cell>
          <cell r="BA153">
            <v>6.3000000000000003E-4</v>
          </cell>
          <cell r="BB153">
            <v>6.3000000000000003E-4</v>
          </cell>
          <cell r="BC153">
            <v>6.3000000000000003E-4</v>
          </cell>
          <cell r="BD153">
            <v>6.3000000000000003E-4</v>
          </cell>
          <cell r="BE153">
            <v>8.4099999999999995E-4</v>
          </cell>
          <cell r="BF153">
            <v>8.4099999999999995E-4</v>
          </cell>
          <cell r="BG153">
            <v>8.4099999999999995E-4</v>
          </cell>
          <cell r="BH153">
            <v>8.4099999999999995E-4</v>
          </cell>
          <cell r="BI153">
            <v>8.4099999999999995E-4</v>
          </cell>
          <cell r="BJ153">
            <v>1.054E-3</v>
          </cell>
          <cell r="BK153">
            <v>1.054E-3</v>
          </cell>
          <cell r="BL153">
            <v>1.054E-3</v>
          </cell>
          <cell r="BM153">
            <v>1.054E-3</v>
          </cell>
          <cell r="BN153">
            <v>1.054E-3</v>
          </cell>
          <cell r="BO153">
            <v>1.2509999999999999E-3</v>
          </cell>
          <cell r="BP153">
            <v>1.2509999999999999E-3</v>
          </cell>
          <cell r="BQ153">
            <v>1.2509999999999999E-3</v>
          </cell>
          <cell r="BR153">
            <v>1.2509999999999999E-3</v>
          </cell>
          <cell r="BS153">
            <v>1.2509999999999999E-3</v>
          </cell>
          <cell r="BT153">
            <v>1.4189999999999999E-3</v>
          </cell>
          <cell r="BU153">
            <v>1.4189999999999999E-3</v>
          </cell>
          <cell r="BV153">
            <v>1.4189999999999999E-3</v>
          </cell>
          <cell r="BW153">
            <v>1.4189999999999999E-3</v>
          </cell>
          <cell r="BX153">
            <v>1.4189999999999999E-3</v>
          </cell>
          <cell r="BY153">
            <v>1.578E-3</v>
          </cell>
          <cell r="BZ153">
            <v>1.578E-3</v>
          </cell>
          <cell r="CA153">
            <v>1.578E-3</v>
          </cell>
          <cell r="CB153">
            <v>1.578E-3</v>
          </cell>
          <cell r="CC153">
            <v>1.578E-3</v>
          </cell>
          <cell r="CD153">
            <v>1.578E-3</v>
          </cell>
          <cell r="CE153">
            <v>1.578E-3</v>
          </cell>
          <cell r="CF153">
            <v>1.578E-3</v>
          </cell>
          <cell r="CG153">
            <v>1.578E-3</v>
          </cell>
          <cell r="CH153">
            <v>1.578E-3</v>
          </cell>
          <cell r="CI153">
            <v>1.578E-3</v>
          </cell>
          <cell r="CJ153">
            <v>1.578E-3</v>
          </cell>
          <cell r="CK153">
            <v>1.578E-3</v>
          </cell>
          <cell r="CL153">
            <v>1.578E-3</v>
          </cell>
          <cell r="CM153">
            <v>1.578E-3</v>
          </cell>
          <cell r="CN153">
            <v>1.578E-3</v>
          </cell>
          <cell r="CO153">
            <v>1.578E-3</v>
          </cell>
          <cell r="CP153">
            <v>1.578E-3</v>
          </cell>
          <cell r="CQ153">
            <v>1.578E-3</v>
          </cell>
          <cell r="CR153">
            <v>1.578E-3</v>
          </cell>
          <cell r="CS153">
            <v>1.578E-3</v>
          </cell>
          <cell r="CT153">
            <v>1.578E-3</v>
          </cell>
          <cell r="CU153">
            <v>1.578E-3</v>
          </cell>
          <cell r="CV153">
            <v>1.578E-3</v>
          </cell>
          <cell r="CW153">
            <v>1.578E-3</v>
          </cell>
        </row>
        <row r="154">
          <cell r="A154" t="str">
            <v>SERBIA</v>
          </cell>
          <cell r="B154" t="e">
            <v>#VALUE!</v>
          </cell>
          <cell r="C154" t="e">
            <v>#VALUE!</v>
          </cell>
          <cell r="D154" t="e">
            <v>#VALUE!</v>
          </cell>
          <cell r="E154" t="e">
            <v>#VALUE!</v>
          </cell>
          <cell r="F154" t="e">
            <v>#VALUE!</v>
          </cell>
          <cell r="G154" t="e">
            <v>#VALUE!</v>
          </cell>
          <cell r="H154" t="e">
            <v>#VALUE!</v>
          </cell>
          <cell r="I154" t="e">
            <v>#VALUE!</v>
          </cell>
          <cell r="J154" t="e">
            <v>#VALUE!</v>
          </cell>
          <cell r="K154" t="e">
            <v>#VALUE!</v>
          </cell>
          <cell r="L154" t="e">
            <v>#VALUE!</v>
          </cell>
          <cell r="M154" t="e">
            <v>#VALUE!</v>
          </cell>
          <cell r="N154" t="e">
            <v>#VALUE!</v>
          </cell>
          <cell r="O154" t="e">
            <v>#VALUE!</v>
          </cell>
          <cell r="P154" t="e">
            <v>#VALUE!</v>
          </cell>
          <cell r="Q154">
            <v>2.3E-5</v>
          </cell>
          <cell r="R154">
            <v>2.3E-5</v>
          </cell>
          <cell r="S154">
            <v>2.3E-5</v>
          </cell>
          <cell r="T154">
            <v>2.3E-5</v>
          </cell>
          <cell r="U154">
            <v>2.3E-5</v>
          </cell>
          <cell r="V154">
            <v>2.3E-5</v>
          </cell>
          <cell r="W154">
            <v>2.3E-5</v>
          </cell>
          <cell r="X154">
            <v>2.3E-5</v>
          </cell>
          <cell r="Y154">
            <v>2.3E-5</v>
          </cell>
          <cell r="Z154">
            <v>2.3E-5</v>
          </cell>
          <cell r="AA154">
            <v>2.3E-5</v>
          </cell>
          <cell r="AB154">
            <v>2.3E-5</v>
          </cell>
          <cell r="AC154">
            <v>2.3E-5</v>
          </cell>
          <cell r="AD154">
            <v>2.3E-5</v>
          </cell>
          <cell r="AE154">
            <v>2.3E-5</v>
          </cell>
          <cell r="AF154">
            <v>2.3E-5</v>
          </cell>
          <cell r="AG154">
            <v>2.3E-5</v>
          </cell>
          <cell r="AH154">
            <v>2.3E-5</v>
          </cell>
          <cell r="AI154">
            <v>2.3E-5</v>
          </cell>
          <cell r="AJ154">
            <v>2.3E-5</v>
          </cell>
          <cell r="AK154">
            <v>2.3E-5</v>
          </cell>
          <cell r="AL154">
            <v>2.3E-5</v>
          </cell>
          <cell r="AM154">
            <v>2.3E-5</v>
          </cell>
          <cell r="AN154">
            <v>2.3E-5</v>
          </cell>
          <cell r="AO154">
            <v>2.3E-5</v>
          </cell>
          <cell r="AP154">
            <v>1.1400000000000001E-4</v>
          </cell>
          <cell r="AQ154">
            <v>1.1400000000000001E-4</v>
          </cell>
          <cell r="AR154">
            <v>1.1400000000000001E-4</v>
          </cell>
          <cell r="AS154">
            <v>1.1400000000000001E-4</v>
          </cell>
          <cell r="AT154">
            <v>1.1400000000000001E-4</v>
          </cell>
          <cell r="AU154">
            <v>1.63E-4</v>
          </cell>
          <cell r="AV154">
            <v>1.63E-4</v>
          </cell>
          <cell r="AW154">
            <v>1.63E-4</v>
          </cell>
          <cell r="AX154">
            <v>1.63E-4</v>
          </cell>
          <cell r="AY154">
            <v>1.63E-4</v>
          </cell>
          <cell r="AZ154">
            <v>2.12E-4</v>
          </cell>
          <cell r="BA154">
            <v>2.12E-4</v>
          </cell>
          <cell r="BB154">
            <v>2.12E-4</v>
          </cell>
          <cell r="BC154">
            <v>2.12E-4</v>
          </cell>
          <cell r="BD154">
            <v>2.12E-4</v>
          </cell>
          <cell r="BE154">
            <v>2.43E-4</v>
          </cell>
          <cell r="BF154">
            <v>2.43E-4</v>
          </cell>
          <cell r="BG154">
            <v>2.43E-4</v>
          </cell>
          <cell r="BH154">
            <v>2.43E-4</v>
          </cell>
          <cell r="BI154">
            <v>2.43E-4</v>
          </cell>
          <cell r="BJ154">
            <v>2.5599999999999999E-4</v>
          </cell>
          <cell r="BK154">
            <v>2.5599999999999999E-4</v>
          </cell>
          <cell r="BL154">
            <v>2.5599999999999999E-4</v>
          </cell>
          <cell r="BM154">
            <v>2.5599999999999999E-4</v>
          </cell>
          <cell r="BN154">
            <v>2.5599999999999999E-4</v>
          </cell>
          <cell r="BO154">
            <v>2.7399999999999999E-4</v>
          </cell>
          <cell r="BP154">
            <v>2.7399999999999999E-4</v>
          </cell>
          <cell r="BQ154">
            <v>2.7399999999999999E-4</v>
          </cell>
          <cell r="BR154">
            <v>2.7399999999999999E-4</v>
          </cell>
          <cell r="BS154">
            <v>2.7399999999999999E-4</v>
          </cell>
          <cell r="BT154">
            <v>3.1100000000000002E-4</v>
          </cell>
          <cell r="BU154">
            <v>3.1100000000000002E-4</v>
          </cell>
          <cell r="BV154">
            <v>3.1100000000000002E-4</v>
          </cell>
          <cell r="BW154">
            <v>3.1100000000000002E-4</v>
          </cell>
          <cell r="BX154">
            <v>3.1100000000000002E-4</v>
          </cell>
          <cell r="BY154">
            <v>3.2000000000000003E-4</v>
          </cell>
          <cell r="BZ154">
            <v>3.2000000000000003E-4</v>
          </cell>
          <cell r="CA154">
            <v>3.2000000000000003E-4</v>
          </cell>
          <cell r="CB154">
            <v>3.2000000000000003E-4</v>
          </cell>
          <cell r="CC154">
            <v>3.2000000000000003E-4</v>
          </cell>
          <cell r="CD154">
            <v>3.2000000000000003E-4</v>
          </cell>
          <cell r="CE154">
            <v>3.2000000000000003E-4</v>
          </cell>
          <cell r="CF154">
            <v>3.2000000000000003E-4</v>
          </cell>
          <cell r="CG154">
            <v>3.2000000000000003E-4</v>
          </cell>
          <cell r="CH154">
            <v>3.2000000000000003E-4</v>
          </cell>
          <cell r="CI154">
            <v>3.2000000000000003E-4</v>
          </cell>
          <cell r="CJ154">
            <v>3.2000000000000003E-4</v>
          </cell>
          <cell r="CK154">
            <v>3.2000000000000003E-4</v>
          </cell>
          <cell r="CL154">
            <v>3.2000000000000003E-4</v>
          </cell>
          <cell r="CM154">
            <v>3.2000000000000003E-4</v>
          </cell>
          <cell r="CN154">
            <v>3.2000000000000003E-4</v>
          </cell>
          <cell r="CO154">
            <v>3.2000000000000003E-4</v>
          </cell>
          <cell r="CP154">
            <v>3.2000000000000003E-4</v>
          </cell>
          <cell r="CQ154">
            <v>3.2000000000000003E-4</v>
          </cell>
          <cell r="CR154">
            <v>3.2000000000000003E-4</v>
          </cell>
          <cell r="CS154">
            <v>3.2000000000000003E-4</v>
          </cell>
          <cell r="CT154">
            <v>3.2000000000000003E-4</v>
          </cell>
          <cell r="CU154">
            <v>3.2000000000000003E-4</v>
          </cell>
          <cell r="CV154">
            <v>3.2000000000000003E-4</v>
          </cell>
          <cell r="CW154">
            <v>3.2000000000000003E-4</v>
          </cell>
        </row>
        <row r="155">
          <cell r="A155" t="str">
            <v>SEYCHELLES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4.3999999999999999E-5</v>
          </cell>
          <cell r="R155">
            <v>4.3999999999999999E-5</v>
          </cell>
          <cell r="S155">
            <v>4.3999999999999999E-5</v>
          </cell>
          <cell r="T155">
            <v>4.3999999999999999E-5</v>
          </cell>
          <cell r="U155">
            <v>4.3999999999999999E-5</v>
          </cell>
          <cell r="V155">
            <v>4.3999999999999999E-5</v>
          </cell>
          <cell r="W155">
            <v>4.3999999999999999E-5</v>
          </cell>
          <cell r="X155">
            <v>4.3999999999999999E-5</v>
          </cell>
          <cell r="Y155">
            <v>4.3999999999999999E-5</v>
          </cell>
          <cell r="Z155">
            <v>4.3999999999999999E-5</v>
          </cell>
          <cell r="AA155">
            <v>4.3999999999999999E-5</v>
          </cell>
          <cell r="AB155">
            <v>4.3999999999999999E-5</v>
          </cell>
          <cell r="AC155">
            <v>4.3999999999999999E-5</v>
          </cell>
          <cell r="AD155">
            <v>4.3999999999999999E-5</v>
          </cell>
          <cell r="AE155">
            <v>4.3999999999999999E-5</v>
          </cell>
          <cell r="AF155">
            <v>4.3999999999999999E-5</v>
          </cell>
          <cell r="AG155">
            <v>4.3999999999999999E-5</v>
          </cell>
          <cell r="AH155">
            <v>4.3999999999999999E-5</v>
          </cell>
          <cell r="AI155">
            <v>4.3999999999999999E-5</v>
          </cell>
          <cell r="AJ155">
            <v>4.3999999999999999E-5</v>
          </cell>
          <cell r="AK155">
            <v>4.3999999999999999E-5</v>
          </cell>
          <cell r="AL155">
            <v>4.3999999999999999E-5</v>
          </cell>
          <cell r="AM155">
            <v>4.3999999999999999E-5</v>
          </cell>
          <cell r="AN155">
            <v>4.3999999999999999E-5</v>
          </cell>
          <cell r="AO155">
            <v>4.3999999999999999E-5</v>
          </cell>
          <cell r="AP155">
            <v>2.4000000000000001E-4</v>
          </cell>
          <cell r="AQ155">
            <v>2.4000000000000001E-4</v>
          </cell>
          <cell r="AR155">
            <v>2.4000000000000001E-4</v>
          </cell>
          <cell r="AS155">
            <v>2.4000000000000001E-4</v>
          </cell>
          <cell r="AT155">
            <v>2.4000000000000001E-4</v>
          </cell>
          <cell r="AU155">
            <v>3.6900000000000002E-4</v>
          </cell>
          <cell r="AV155">
            <v>3.6900000000000002E-4</v>
          </cell>
          <cell r="AW155">
            <v>3.6900000000000002E-4</v>
          </cell>
          <cell r="AX155">
            <v>3.6900000000000002E-4</v>
          </cell>
          <cell r="AY155">
            <v>3.6900000000000002E-4</v>
          </cell>
          <cell r="AZ155">
            <v>5.1999999999999995E-4</v>
          </cell>
          <cell r="BA155">
            <v>5.1999999999999995E-4</v>
          </cell>
          <cell r="BB155">
            <v>5.1999999999999995E-4</v>
          </cell>
          <cell r="BC155">
            <v>5.1999999999999995E-4</v>
          </cell>
          <cell r="BD155">
            <v>5.1999999999999995E-4</v>
          </cell>
          <cell r="BE155">
            <v>6.7699999999999998E-4</v>
          </cell>
          <cell r="BF155">
            <v>6.7699999999999998E-4</v>
          </cell>
          <cell r="BG155">
            <v>6.7699999999999998E-4</v>
          </cell>
          <cell r="BH155">
            <v>6.7699999999999998E-4</v>
          </cell>
          <cell r="BI155">
            <v>6.7699999999999998E-4</v>
          </cell>
          <cell r="BJ155">
            <v>8.2899999999999998E-4</v>
          </cell>
          <cell r="BK155">
            <v>8.2899999999999998E-4</v>
          </cell>
          <cell r="BL155">
            <v>8.2899999999999998E-4</v>
          </cell>
          <cell r="BM155">
            <v>8.2899999999999998E-4</v>
          </cell>
          <cell r="BN155">
            <v>8.2899999999999998E-4</v>
          </cell>
          <cell r="BO155">
            <v>9.7400000000000004E-4</v>
          </cell>
          <cell r="BP155">
            <v>9.7400000000000004E-4</v>
          </cell>
          <cell r="BQ155">
            <v>9.7400000000000004E-4</v>
          </cell>
          <cell r="BR155">
            <v>9.7400000000000004E-4</v>
          </cell>
          <cell r="BS155">
            <v>9.7400000000000004E-4</v>
          </cell>
          <cell r="BT155">
            <v>1.096E-3</v>
          </cell>
          <cell r="BU155">
            <v>1.096E-3</v>
          </cell>
          <cell r="BV155">
            <v>1.096E-3</v>
          </cell>
          <cell r="BW155">
            <v>1.096E-3</v>
          </cell>
          <cell r="BX155">
            <v>1.096E-3</v>
          </cell>
          <cell r="BY155">
            <v>1.2260000000000001E-3</v>
          </cell>
          <cell r="BZ155">
            <v>1.2260000000000001E-3</v>
          </cell>
          <cell r="CA155">
            <v>1.2260000000000001E-3</v>
          </cell>
          <cell r="CB155">
            <v>1.2260000000000001E-3</v>
          </cell>
          <cell r="CC155">
            <v>1.2260000000000001E-3</v>
          </cell>
          <cell r="CD155">
            <v>1.2260000000000001E-3</v>
          </cell>
          <cell r="CE155">
            <v>1.2260000000000001E-3</v>
          </cell>
          <cell r="CF155">
            <v>1.2260000000000001E-3</v>
          </cell>
          <cell r="CG155">
            <v>1.2260000000000001E-3</v>
          </cell>
          <cell r="CH155">
            <v>1.2260000000000001E-3</v>
          </cell>
          <cell r="CI155">
            <v>1.2260000000000001E-3</v>
          </cell>
          <cell r="CJ155">
            <v>1.2260000000000001E-3</v>
          </cell>
          <cell r="CK155">
            <v>1.2260000000000001E-3</v>
          </cell>
          <cell r="CL155">
            <v>1.2260000000000001E-3</v>
          </cell>
          <cell r="CM155">
            <v>1.2260000000000001E-3</v>
          </cell>
          <cell r="CN155">
            <v>1.2260000000000001E-3</v>
          </cell>
          <cell r="CO155">
            <v>1.2260000000000001E-3</v>
          </cell>
          <cell r="CP155">
            <v>1.2260000000000001E-3</v>
          </cell>
          <cell r="CQ155">
            <v>1.2260000000000001E-3</v>
          </cell>
          <cell r="CR155">
            <v>1.2260000000000001E-3</v>
          </cell>
          <cell r="CS155">
            <v>1.2260000000000001E-3</v>
          </cell>
          <cell r="CT155">
            <v>1.2260000000000001E-3</v>
          </cell>
          <cell r="CU155">
            <v>1.2260000000000001E-3</v>
          </cell>
          <cell r="CV155">
            <v>1.2260000000000001E-3</v>
          </cell>
          <cell r="CW155">
            <v>1.2260000000000001E-3</v>
          </cell>
        </row>
        <row r="156">
          <cell r="A156" t="str">
            <v>SIERRA LEONE</v>
          </cell>
          <cell r="B156" t="e">
            <v>#VALUE!</v>
          </cell>
          <cell r="C156" t="e">
            <v>#VALUE!</v>
          </cell>
          <cell r="D156" t="e">
            <v>#VALUE!</v>
          </cell>
          <cell r="E156" t="e">
            <v>#VALUE!</v>
          </cell>
          <cell r="F156" t="e">
            <v>#VALUE!</v>
          </cell>
          <cell r="G156" t="e">
            <v>#VALUE!</v>
          </cell>
          <cell r="H156" t="e">
            <v>#VALUE!</v>
          </cell>
          <cell r="I156" t="e">
            <v>#VALUE!</v>
          </cell>
          <cell r="J156" t="e">
            <v>#VALUE!</v>
          </cell>
          <cell r="K156" t="e">
            <v>#VALUE!</v>
          </cell>
          <cell r="L156" t="e">
            <v>#VALUE!</v>
          </cell>
          <cell r="M156" t="e">
            <v>#VALUE!</v>
          </cell>
          <cell r="N156" t="e">
            <v>#VALUE!</v>
          </cell>
          <cell r="O156" t="e">
            <v>#VALUE!</v>
          </cell>
          <cell r="P156" t="e">
            <v>#VALUE!</v>
          </cell>
          <cell r="Q156">
            <v>4.5000000000000003E-5</v>
          </cell>
          <cell r="R156">
            <v>4.5000000000000003E-5</v>
          </cell>
          <cell r="S156">
            <v>4.5000000000000003E-5</v>
          </cell>
          <cell r="T156">
            <v>4.5000000000000003E-5</v>
          </cell>
          <cell r="U156">
            <v>4.5000000000000003E-5</v>
          </cell>
          <cell r="V156">
            <v>4.5000000000000003E-5</v>
          </cell>
          <cell r="W156">
            <v>4.5000000000000003E-5</v>
          </cell>
          <cell r="X156">
            <v>4.5000000000000003E-5</v>
          </cell>
          <cell r="Y156">
            <v>4.5000000000000003E-5</v>
          </cell>
          <cell r="Z156">
            <v>4.5000000000000003E-5</v>
          </cell>
          <cell r="AA156">
            <v>4.5000000000000003E-5</v>
          </cell>
          <cell r="AB156">
            <v>4.5000000000000003E-5</v>
          </cell>
          <cell r="AC156">
            <v>4.5000000000000003E-5</v>
          </cell>
          <cell r="AD156">
            <v>4.5000000000000003E-5</v>
          </cell>
          <cell r="AE156">
            <v>4.5000000000000003E-5</v>
          </cell>
          <cell r="AF156">
            <v>4.5000000000000003E-5</v>
          </cell>
          <cell r="AG156">
            <v>4.5000000000000003E-5</v>
          </cell>
          <cell r="AH156">
            <v>4.5000000000000003E-5</v>
          </cell>
          <cell r="AI156">
            <v>4.5000000000000003E-5</v>
          </cell>
          <cell r="AJ156">
            <v>4.5000000000000003E-5</v>
          </cell>
          <cell r="AK156">
            <v>4.5000000000000003E-5</v>
          </cell>
          <cell r="AL156">
            <v>4.5000000000000003E-5</v>
          </cell>
          <cell r="AM156">
            <v>4.5000000000000003E-5</v>
          </cell>
          <cell r="AN156">
            <v>4.5000000000000003E-5</v>
          </cell>
          <cell r="AO156">
            <v>4.5000000000000003E-5</v>
          </cell>
          <cell r="AP156">
            <v>2.3000000000000001E-4</v>
          </cell>
          <cell r="AQ156">
            <v>2.3000000000000001E-4</v>
          </cell>
          <cell r="AR156">
            <v>2.3000000000000001E-4</v>
          </cell>
          <cell r="AS156">
            <v>2.3000000000000001E-4</v>
          </cell>
          <cell r="AT156">
            <v>2.3000000000000001E-4</v>
          </cell>
          <cell r="AU156">
            <v>3.4200000000000002E-4</v>
          </cell>
          <cell r="AV156">
            <v>3.4200000000000002E-4</v>
          </cell>
          <cell r="AW156">
            <v>3.4200000000000002E-4</v>
          </cell>
          <cell r="AX156">
            <v>3.4200000000000002E-4</v>
          </cell>
          <cell r="AY156">
            <v>3.4200000000000002E-4</v>
          </cell>
          <cell r="AZ156">
            <v>5.1699999999999999E-4</v>
          </cell>
          <cell r="BA156">
            <v>5.1699999999999999E-4</v>
          </cell>
          <cell r="BB156">
            <v>5.1699999999999999E-4</v>
          </cell>
          <cell r="BC156">
            <v>5.1699999999999999E-4</v>
          </cell>
          <cell r="BD156">
            <v>5.1699999999999999E-4</v>
          </cell>
          <cell r="BE156">
            <v>7.1500000000000003E-4</v>
          </cell>
          <cell r="BF156">
            <v>7.1500000000000003E-4</v>
          </cell>
          <cell r="BG156">
            <v>7.1500000000000003E-4</v>
          </cell>
          <cell r="BH156">
            <v>7.1500000000000003E-4</v>
          </cell>
          <cell r="BI156">
            <v>7.1500000000000003E-4</v>
          </cell>
          <cell r="BJ156">
            <v>9.3899999999999995E-4</v>
          </cell>
          <cell r="BK156">
            <v>9.3899999999999995E-4</v>
          </cell>
          <cell r="BL156">
            <v>9.3899999999999995E-4</v>
          </cell>
          <cell r="BM156">
            <v>9.3899999999999995E-4</v>
          </cell>
          <cell r="BN156">
            <v>9.3899999999999995E-4</v>
          </cell>
          <cell r="BO156">
            <v>1.199E-3</v>
          </cell>
          <cell r="BP156">
            <v>1.199E-3</v>
          </cell>
          <cell r="BQ156">
            <v>1.199E-3</v>
          </cell>
          <cell r="BR156">
            <v>1.199E-3</v>
          </cell>
          <cell r="BS156">
            <v>1.199E-3</v>
          </cell>
          <cell r="BT156">
            <v>1.603E-3</v>
          </cell>
          <cell r="BU156">
            <v>1.603E-3</v>
          </cell>
          <cell r="BV156">
            <v>1.603E-3</v>
          </cell>
          <cell r="BW156">
            <v>1.603E-3</v>
          </cell>
          <cell r="BX156">
            <v>1.603E-3</v>
          </cell>
          <cell r="BY156">
            <v>1.9659999999999999E-3</v>
          </cell>
          <cell r="BZ156">
            <v>1.9659999999999999E-3</v>
          </cell>
          <cell r="CA156">
            <v>1.9659999999999999E-3</v>
          </cell>
          <cell r="CB156">
            <v>1.9659999999999999E-3</v>
          </cell>
          <cell r="CC156">
            <v>1.9659999999999999E-3</v>
          </cell>
          <cell r="CD156">
            <v>1.9659999999999999E-3</v>
          </cell>
          <cell r="CE156">
            <v>1.9659999999999999E-3</v>
          </cell>
          <cell r="CF156">
            <v>1.9659999999999999E-3</v>
          </cell>
          <cell r="CG156">
            <v>1.9659999999999999E-3</v>
          </cell>
          <cell r="CH156">
            <v>1.9659999999999999E-3</v>
          </cell>
          <cell r="CI156">
            <v>1.9659999999999999E-3</v>
          </cell>
          <cell r="CJ156">
            <v>1.9659999999999999E-3</v>
          </cell>
          <cell r="CK156">
            <v>1.9659999999999999E-3</v>
          </cell>
          <cell r="CL156">
            <v>1.9659999999999999E-3</v>
          </cell>
          <cell r="CM156">
            <v>1.9659999999999999E-3</v>
          </cell>
          <cell r="CN156">
            <v>1.9659999999999999E-3</v>
          </cell>
          <cell r="CO156">
            <v>1.9659999999999999E-3</v>
          </cell>
          <cell r="CP156">
            <v>1.9659999999999999E-3</v>
          </cell>
          <cell r="CQ156">
            <v>1.9659999999999999E-3</v>
          </cell>
          <cell r="CR156">
            <v>1.9659999999999999E-3</v>
          </cell>
          <cell r="CS156">
            <v>1.9659999999999999E-3</v>
          </cell>
          <cell r="CT156">
            <v>1.9659999999999999E-3</v>
          </cell>
          <cell r="CU156">
            <v>1.9659999999999999E-3</v>
          </cell>
          <cell r="CV156">
            <v>1.9659999999999999E-3</v>
          </cell>
          <cell r="CW156">
            <v>1.9659999999999999E-3</v>
          </cell>
        </row>
        <row r="157">
          <cell r="A157" t="str">
            <v>SINGAPORE</v>
          </cell>
          <cell r="B157" t="e">
            <v>#VALUE!</v>
          </cell>
          <cell r="C157" t="e">
            <v>#VALUE!</v>
          </cell>
          <cell r="D157" t="e">
            <v>#VALUE!</v>
          </cell>
          <cell r="E157" t="e">
            <v>#VALUE!</v>
          </cell>
          <cell r="F157" t="e">
            <v>#VALUE!</v>
          </cell>
          <cell r="G157" t="e">
            <v>#VALUE!</v>
          </cell>
          <cell r="H157" t="e">
            <v>#VALUE!</v>
          </cell>
          <cell r="I157" t="e">
            <v>#VALUE!</v>
          </cell>
          <cell r="J157" t="e">
            <v>#VALUE!</v>
          </cell>
          <cell r="K157" t="e">
            <v>#VALUE!</v>
          </cell>
          <cell r="L157" t="e">
            <v>#VALUE!</v>
          </cell>
          <cell r="M157" t="e">
            <v>#VALUE!</v>
          </cell>
          <cell r="N157" t="e">
            <v>#VALUE!</v>
          </cell>
          <cell r="O157" t="e">
            <v>#VALUE!</v>
          </cell>
          <cell r="P157" t="e">
            <v>#VALUE!</v>
          </cell>
          <cell r="Q157">
            <v>6.0000000000000002E-6</v>
          </cell>
          <cell r="R157">
            <v>6.0000000000000002E-6</v>
          </cell>
          <cell r="S157">
            <v>6.0000000000000002E-6</v>
          </cell>
          <cell r="T157">
            <v>6.0000000000000002E-6</v>
          </cell>
          <cell r="U157">
            <v>6.0000000000000002E-6</v>
          </cell>
          <cell r="V157">
            <v>6.0000000000000002E-6</v>
          </cell>
          <cell r="W157">
            <v>6.0000000000000002E-6</v>
          </cell>
          <cell r="X157">
            <v>6.0000000000000002E-6</v>
          </cell>
          <cell r="Y157">
            <v>6.0000000000000002E-6</v>
          </cell>
          <cell r="Z157">
            <v>6.0000000000000002E-6</v>
          </cell>
          <cell r="AA157">
            <v>6.0000000000000002E-6</v>
          </cell>
          <cell r="AB157">
            <v>6.0000000000000002E-6</v>
          </cell>
          <cell r="AC157">
            <v>6.0000000000000002E-6</v>
          </cell>
          <cell r="AD157">
            <v>6.0000000000000002E-6</v>
          </cell>
          <cell r="AE157">
            <v>6.0000000000000002E-6</v>
          </cell>
          <cell r="AF157">
            <v>6.0000000000000002E-6</v>
          </cell>
          <cell r="AG157">
            <v>6.0000000000000002E-6</v>
          </cell>
          <cell r="AH157">
            <v>6.0000000000000002E-6</v>
          </cell>
          <cell r="AI157">
            <v>6.0000000000000002E-6</v>
          </cell>
          <cell r="AJ157">
            <v>6.0000000000000002E-6</v>
          </cell>
          <cell r="AK157">
            <v>6.0000000000000002E-6</v>
          </cell>
          <cell r="AL157">
            <v>6.0000000000000002E-6</v>
          </cell>
          <cell r="AM157">
            <v>6.0000000000000002E-6</v>
          </cell>
          <cell r="AN157">
            <v>6.0000000000000002E-6</v>
          </cell>
          <cell r="AO157">
            <v>6.0000000000000002E-6</v>
          </cell>
          <cell r="AP157">
            <v>2.6999999999999999E-5</v>
          </cell>
          <cell r="AQ157">
            <v>2.6999999999999999E-5</v>
          </cell>
          <cell r="AR157">
            <v>2.6999999999999999E-5</v>
          </cell>
          <cell r="AS157">
            <v>2.6999999999999999E-5</v>
          </cell>
          <cell r="AT157">
            <v>2.6999999999999999E-5</v>
          </cell>
          <cell r="AU157">
            <v>3.8999999999999999E-5</v>
          </cell>
          <cell r="AV157">
            <v>3.8999999999999999E-5</v>
          </cell>
          <cell r="AW157">
            <v>3.8999999999999999E-5</v>
          </cell>
          <cell r="AX157">
            <v>3.8999999999999999E-5</v>
          </cell>
          <cell r="AY157">
            <v>3.8999999999999999E-5</v>
          </cell>
          <cell r="AZ157">
            <v>5.1E-5</v>
          </cell>
          <cell r="BA157">
            <v>5.1E-5</v>
          </cell>
          <cell r="BB157">
            <v>5.1E-5</v>
          </cell>
          <cell r="BC157">
            <v>5.1E-5</v>
          </cell>
          <cell r="BD157">
            <v>5.1E-5</v>
          </cell>
          <cell r="BE157">
            <v>5.8E-5</v>
          </cell>
          <cell r="BF157">
            <v>5.8E-5</v>
          </cell>
          <cell r="BG157">
            <v>5.8E-5</v>
          </cell>
          <cell r="BH157">
            <v>5.8E-5</v>
          </cell>
          <cell r="BI157">
            <v>5.8E-5</v>
          </cell>
          <cell r="BJ157">
            <v>7.4999999999999993E-5</v>
          </cell>
          <cell r="BK157">
            <v>7.4999999999999993E-5</v>
          </cell>
          <cell r="BL157">
            <v>7.4999999999999993E-5</v>
          </cell>
          <cell r="BM157">
            <v>7.4999999999999993E-5</v>
          </cell>
          <cell r="BN157">
            <v>7.4999999999999993E-5</v>
          </cell>
          <cell r="BO157">
            <v>1.21E-4</v>
          </cell>
          <cell r="BP157">
            <v>1.21E-4</v>
          </cell>
          <cell r="BQ157">
            <v>1.21E-4</v>
          </cell>
          <cell r="BR157">
            <v>1.21E-4</v>
          </cell>
          <cell r="BS157">
            <v>1.21E-4</v>
          </cell>
          <cell r="BT157">
            <v>1.75E-4</v>
          </cell>
          <cell r="BU157">
            <v>1.75E-4</v>
          </cell>
          <cell r="BV157">
            <v>1.75E-4</v>
          </cell>
          <cell r="BW157">
            <v>1.75E-4</v>
          </cell>
          <cell r="BX157">
            <v>1.75E-4</v>
          </cell>
          <cell r="BY157">
            <v>2.5599999999999999E-4</v>
          </cell>
          <cell r="BZ157">
            <v>2.5599999999999999E-4</v>
          </cell>
          <cell r="CA157">
            <v>2.5599999999999999E-4</v>
          </cell>
          <cell r="CB157">
            <v>2.5599999999999999E-4</v>
          </cell>
          <cell r="CC157">
            <v>2.5599999999999999E-4</v>
          </cell>
          <cell r="CD157">
            <v>2.5599999999999999E-4</v>
          </cell>
          <cell r="CE157">
            <v>2.5599999999999999E-4</v>
          </cell>
          <cell r="CF157">
            <v>2.5599999999999999E-4</v>
          </cell>
          <cell r="CG157">
            <v>2.5599999999999999E-4</v>
          </cell>
          <cell r="CH157">
            <v>2.5599999999999999E-4</v>
          </cell>
          <cell r="CI157">
            <v>2.5599999999999999E-4</v>
          </cell>
          <cell r="CJ157">
            <v>2.5599999999999999E-4</v>
          </cell>
          <cell r="CK157">
            <v>2.5599999999999999E-4</v>
          </cell>
          <cell r="CL157">
            <v>2.5599999999999999E-4</v>
          </cell>
          <cell r="CM157">
            <v>2.5599999999999999E-4</v>
          </cell>
          <cell r="CN157">
            <v>2.5599999999999999E-4</v>
          </cell>
          <cell r="CO157">
            <v>2.5599999999999999E-4</v>
          </cell>
          <cell r="CP157">
            <v>2.5599999999999999E-4</v>
          </cell>
          <cell r="CQ157">
            <v>2.5599999999999999E-4</v>
          </cell>
          <cell r="CR157">
            <v>2.5599999999999999E-4</v>
          </cell>
          <cell r="CS157">
            <v>2.5599999999999999E-4</v>
          </cell>
          <cell r="CT157">
            <v>2.5599999999999999E-4</v>
          </cell>
          <cell r="CU157">
            <v>2.5599999999999999E-4</v>
          </cell>
          <cell r="CV157">
            <v>2.5599999999999999E-4</v>
          </cell>
          <cell r="CW157">
            <v>2.5599999999999999E-4</v>
          </cell>
        </row>
        <row r="158">
          <cell r="A158" t="str">
            <v>SLOVAKIA</v>
          </cell>
          <cell r="B158" t="e">
            <v>#VALUE!</v>
          </cell>
          <cell r="C158" t="e">
            <v>#VALUE!</v>
          </cell>
          <cell r="D158" t="e">
            <v>#VALUE!</v>
          </cell>
          <cell r="E158" t="e">
            <v>#VALUE!</v>
          </cell>
          <cell r="F158" t="e">
            <v>#VALUE!</v>
          </cell>
          <cell r="G158" t="e">
            <v>#VALUE!</v>
          </cell>
          <cell r="H158" t="e">
            <v>#VALUE!</v>
          </cell>
          <cell r="I158" t="e">
            <v>#VALUE!</v>
          </cell>
          <cell r="J158" t="e">
            <v>#VALUE!</v>
          </cell>
          <cell r="K158" t="e">
            <v>#VALUE!</v>
          </cell>
          <cell r="L158" t="e">
            <v>#VALUE!</v>
          </cell>
          <cell r="M158" t="e">
            <v>#VALUE!</v>
          </cell>
          <cell r="N158" t="e">
            <v>#VALUE!</v>
          </cell>
          <cell r="O158" t="e">
            <v>#VALUE!</v>
          </cell>
          <cell r="P158" t="e">
            <v>#VALUE!</v>
          </cell>
          <cell r="Q158">
            <v>1.5E-5</v>
          </cell>
          <cell r="R158">
            <v>1.5E-5</v>
          </cell>
          <cell r="S158">
            <v>1.5E-5</v>
          </cell>
          <cell r="T158">
            <v>1.5E-5</v>
          </cell>
          <cell r="U158">
            <v>1.5E-5</v>
          </cell>
          <cell r="V158">
            <v>1.5E-5</v>
          </cell>
          <cell r="W158">
            <v>1.5E-5</v>
          </cell>
          <cell r="X158">
            <v>1.5E-5</v>
          </cell>
          <cell r="Y158">
            <v>1.5E-5</v>
          </cell>
          <cell r="Z158">
            <v>1.5E-5</v>
          </cell>
          <cell r="AA158">
            <v>1.5E-5</v>
          </cell>
          <cell r="AB158">
            <v>1.5E-5</v>
          </cell>
          <cell r="AC158">
            <v>1.5E-5</v>
          </cell>
          <cell r="AD158">
            <v>1.5E-5</v>
          </cell>
          <cell r="AE158">
            <v>1.5E-5</v>
          </cell>
          <cell r="AF158">
            <v>1.5E-5</v>
          </cell>
          <cell r="AG158">
            <v>1.5E-5</v>
          </cell>
          <cell r="AH158">
            <v>1.5E-5</v>
          </cell>
          <cell r="AI158">
            <v>1.5E-5</v>
          </cell>
          <cell r="AJ158">
            <v>1.5E-5</v>
          </cell>
          <cell r="AK158">
            <v>1.5E-5</v>
          </cell>
          <cell r="AL158">
            <v>1.5E-5</v>
          </cell>
          <cell r="AM158">
            <v>1.5E-5</v>
          </cell>
          <cell r="AN158">
            <v>1.5E-5</v>
          </cell>
          <cell r="AO158">
            <v>1.5E-5</v>
          </cell>
          <cell r="AP158">
            <v>7.4999999999999993E-5</v>
          </cell>
          <cell r="AQ158">
            <v>7.4999999999999993E-5</v>
          </cell>
          <cell r="AR158">
            <v>7.4999999999999993E-5</v>
          </cell>
          <cell r="AS158">
            <v>7.4999999999999993E-5</v>
          </cell>
          <cell r="AT158">
            <v>7.4999999999999993E-5</v>
          </cell>
          <cell r="AU158">
            <v>1.0900000000000001E-4</v>
          </cell>
          <cell r="AV158">
            <v>1.0900000000000001E-4</v>
          </cell>
          <cell r="AW158">
            <v>1.0900000000000001E-4</v>
          </cell>
          <cell r="AX158">
            <v>1.0900000000000001E-4</v>
          </cell>
          <cell r="AY158">
            <v>1.0900000000000001E-4</v>
          </cell>
          <cell r="AZ158">
            <v>1.4200000000000001E-4</v>
          </cell>
          <cell r="BA158">
            <v>1.4200000000000001E-4</v>
          </cell>
          <cell r="BB158">
            <v>1.4200000000000001E-4</v>
          </cell>
          <cell r="BC158">
            <v>1.4200000000000001E-4</v>
          </cell>
          <cell r="BD158">
            <v>1.4200000000000001E-4</v>
          </cell>
          <cell r="BE158">
            <v>1.66E-4</v>
          </cell>
          <cell r="BF158">
            <v>1.66E-4</v>
          </cell>
          <cell r="BG158">
            <v>1.66E-4</v>
          </cell>
          <cell r="BH158">
            <v>1.66E-4</v>
          </cell>
          <cell r="BI158">
            <v>1.66E-4</v>
          </cell>
          <cell r="BJ158">
            <v>1.8000000000000001E-4</v>
          </cell>
          <cell r="BK158">
            <v>1.8000000000000001E-4</v>
          </cell>
          <cell r="BL158">
            <v>1.8000000000000001E-4</v>
          </cell>
          <cell r="BM158">
            <v>1.8000000000000001E-4</v>
          </cell>
          <cell r="BN158">
            <v>1.8000000000000001E-4</v>
          </cell>
          <cell r="BO158">
            <v>1.92E-4</v>
          </cell>
          <cell r="BP158">
            <v>1.92E-4</v>
          </cell>
          <cell r="BQ158">
            <v>1.92E-4</v>
          </cell>
          <cell r="BR158">
            <v>1.92E-4</v>
          </cell>
          <cell r="BS158">
            <v>1.92E-4</v>
          </cell>
          <cell r="BT158">
            <v>2.03E-4</v>
          </cell>
          <cell r="BU158">
            <v>2.03E-4</v>
          </cell>
          <cell r="BV158">
            <v>2.03E-4</v>
          </cell>
          <cell r="BW158">
            <v>2.03E-4</v>
          </cell>
          <cell r="BX158">
            <v>2.03E-4</v>
          </cell>
          <cell r="BY158">
            <v>2.2100000000000001E-4</v>
          </cell>
          <cell r="BZ158">
            <v>2.2100000000000001E-4</v>
          </cell>
          <cell r="CA158">
            <v>2.2100000000000001E-4</v>
          </cell>
          <cell r="CB158">
            <v>2.2100000000000001E-4</v>
          </cell>
          <cell r="CC158">
            <v>2.2100000000000001E-4</v>
          </cell>
          <cell r="CD158">
            <v>2.2100000000000001E-4</v>
          </cell>
          <cell r="CE158">
            <v>2.2100000000000001E-4</v>
          </cell>
          <cell r="CF158">
            <v>2.2100000000000001E-4</v>
          </cell>
          <cell r="CG158">
            <v>2.2100000000000001E-4</v>
          </cell>
          <cell r="CH158">
            <v>2.2100000000000001E-4</v>
          </cell>
          <cell r="CI158">
            <v>2.2100000000000001E-4</v>
          </cell>
          <cell r="CJ158">
            <v>2.2100000000000001E-4</v>
          </cell>
          <cell r="CK158">
            <v>2.2100000000000001E-4</v>
          </cell>
          <cell r="CL158">
            <v>2.2100000000000001E-4</v>
          </cell>
          <cell r="CM158">
            <v>2.2100000000000001E-4</v>
          </cell>
          <cell r="CN158">
            <v>2.2100000000000001E-4</v>
          </cell>
          <cell r="CO158">
            <v>2.2100000000000001E-4</v>
          </cell>
          <cell r="CP158">
            <v>2.2100000000000001E-4</v>
          </cell>
          <cell r="CQ158">
            <v>2.2100000000000001E-4</v>
          </cell>
          <cell r="CR158">
            <v>2.2100000000000001E-4</v>
          </cell>
          <cell r="CS158">
            <v>2.2100000000000001E-4</v>
          </cell>
          <cell r="CT158">
            <v>2.2100000000000001E-4</v>
          </cell>
          <cell r="CU158">
            <v>2.2100000000000001E-4</v>
          </cell>
          <cell r="CV158">
            <v>2.2100000000000001E-4</v>
          </cell>
          <cell r="CW158">
            <v>2.2100000000000001E-4</v>
          </cell>
        </row>
        <row r="159">
          <cell r="A159" t="str">
            <v>SLOVENIA</v>
          </cell>
          <cell r="B159" t="e">
            <v>#VALUE!</v>
          </cell>
          <cell r="C159" t="e">
            <v>#VALUE!</v>
          </cell>
          <cell r="D159" t="e">
            <v>#VALUE!</v>
          </cell>
          <cell r="E159" t="e">
            <v>#VALUE!</v>
          </cell>
          <cell r="F159" t="e">
            <v>#VALUE!</v>
          </cell>
          <cell r="G159" t="e">
            <v>#VALUE!</v>
          </cell>
          <cell r="H159" t="e">
            <v>#VALUE!</v>
          </cell>
          <cell r="I159" t="e">
            <v>#VALUE!</v>
          </cell>
          <cell r="J159" t="e">
            <v>#VALUE!</v>
          </cell>
          <cell r="K159" t="e">
            <v>#VALUE!</v>
          </cell>
          <cell r="L159" t="e">
            <v>#VALUE!</v>
          </cell>
          <cell r="M159" t="e">
            <v>#VALUE!</v>
          </cell>
          <cell r="N159" t="e">
            <v>#VALUE!</v>
          </cell>
          <cell r="O159" t="e">
            <v>#VALUE!</v>
          </cell>
          <cell r="P159" t="e">
            <v>#VALUE!</v>
          </cell>
          <cell r="Q159">
            <v>9.0000000000000002E-6</v>
          </cell>
          <cell r="R159">
            <v>9.0000000000000002E-6</v>
          </cell>
          <cell r="S159">
            <v>9.0000000000000002E-6</v>
          </cell>
          <cell r="T159">
            <v>9.0000000000000002E-6</v>
          </cell>
          <cell r="U159">
            <v>9.0000000000000002E-6</v>
          </cell>
          <cell r="V159">
            <v>9.0000000000000002E-6</v>
          </cell>
          <cell r="W159">
            <v>9.0000000000000002E-6</v>
          </cell>
          <cell r="X159">
            <v>9.0000000000000002E-6</v>
          </cell>
          <cell r="Y159">
            <v>9.0000000000000002E-6</v>
          </cell>
          <cell r="Z159">
            <v>9.0000000000000002E-6</v>
          </cell>
          <cell r="AA159">
            <v>9.0000000000000002E-6</v>
          </cell>
          <cell r="AB159">
            <v>9.0000000000000002E-6</v>
          </cell>
          <cell r="AC159">
            <v>9.0000000000000002E-6</v>
          </cell>
          <cell r="AD159">
            <v>9.0000000000000002E-6</v>
          </cell>
          <cell r="AE159">
            <v>9.0000000000000002E-6</v>
          </cell>
          <cell r="AF159">
            <v>9.0000000000000002E-6</v>
          </cell>
          <cell r="AG159">
            <v>9.0000000000000002E-6</v>
          </cell>
          <cell r="AH159">
            <v>9.0000000000000002E-6</v>
          </cell>
          <cell r="AI159">
            <v>9.0000000000000002E-6</v>
          </cell>
          <cell r="AJ159">
            <v>9.0000000000000002E-6</v>
          </cell>
          <cell r="AK159">
            <v>9.0000000000000002E-6</v>
          </cell>
          <cell r="AL159">
            <v>9.0000000000000002E-6</v>
          </cell>
          <cell r="AM159">
            <v>9.0000000000000002E-6</v>
          </cell>
          <cell r="AN159">
            <v>9.0000000000000002E-6</v>
          </cell>
          <cell r="AO159">
            <v>9.0000000000000002E-6</v>
          </cell>
          <cell r="AP159">
            <v>2.8E-5</v>
          </cell>
          <cell r="AQ159">
            <v>2.8E-5</v>
          </cell>
          <cell r="AR159">
            <v>2.8E-5</v>
          </cell>
          <cell r="AS159">
            <v>2.8E-5</v>
          </cell>
          <cell r="AT159">
            <v>2.8E-5</v>
          </cell>
          <cell r="AU159">
            <v>5.3000000000000001E-5</v>
          </cell>
          <cell r="AV159">
            <v>5.3000000000000001E-5</v>
          </cell>
          <cell r="AW159">
            <v>5.3000000000000001E-5</v>
          </cell>
          <cell r="AX159">
            <v>5.3000000000000001E-5</v>
          </cell>
          <cell r="AY159">
            <v>5.3000000000000001E-5</v>
          </cell>
          <cell r="AZ159">
            <v>7.7999999999999999E-5</v>
          </cell>
          <cell r="BA159">
            <v>7.7999999999999999E-5</v>
          </cell>
          <cell r="BB159">
            <v>7.7999999999999999E-5</v>
          </cell>
          <cell r="BC159">
            <v>7.7999999999999999E-5</v>
          </cell>
          <cell r="BD159">
            <v>7.7999999999999999E-5</v>
          </cell>
          <cell r="BE159">
            <v>9.2999999999999997E-5</v>
          </cell>
          <cell r="BF159">
            <v>9.2999999999999997E-5</v>
          </cell>
          <cell r="BG159">
            <v>9.2999999999999997E-5</v>
          </cell>
          <cell r="BH159">
            <v>9.2999999999999997E-5</v>
          </cell>
          <cell r="BI159">
            <v>9.2999999999999997E-5</v>
          </cell>
          <cell r="BJ159">
            <v>1.05E-4</v>
          </cell>
          <cell r="BK159">
            <v>1.05E-4</v>
          </cell>
          <cell r="BL159">
            <v>1.05E-4</v>
          </cell>
          <cell r="BM159">
            <v>1.05E-4</v>
          </cell>
          <cell r="BN159">
            <v>1.05E-4</v>
          </cell>
          <cell r="BO159">
            <v>9.6000000000000002E-5</v>
          </cell>
          <cell r="BP159">
            <v>9.6000000000000002E-5</v>
          </cell>
          <cell r="BQ159">
            <v>9.6000000000000002E-5</v>
          </cell>
          <cell r="BR159">
            <v>9.6000000000000002E-5</v>
          </cell>
          <cell r="BS159">
            <v>9.6000000000000002E-5</v>
          </cell>
          <cell r="BT159">
            <v>1.25E-4</v>
          </cell>
          <cell r="BU159">
            <v>1.25E-4</v>
          </cell>
          <cell r="BV159">
            <v>1.25E-4</v>
          </cell>
          <cell r="BW159">
            <v>1.25E-4</v>
          </cell>
          <cell r="BX159">
            <v>1.25E-4</v>
          </cell>
          <cell r="BY159">
            <v>2.1900000000000001E-4</v>
          </cell>
          <cell r="BZ159">
            <v>2.1900000000000001E-4</v>
          </cell>
          <cell r="CA159">
            <v>2.1900000000000001E-4</v>
          </cell>
          <cell r="CB159">
            <v>2.1900000000000001E-4</v>
          </cell>
          <cell r="CC159">
            <v>2.1900000000000001E-4</v>
          </cell>
          <cell r="CD159">
            <v>2.1900000000000001E-4</v>
          </cell>
          <cell r="CE159">
            <v>2.1900000000000001E-4</v>
          </cell>
          <cell r="CF159">
            <v>2.1900000000000001E-4</v>
          </cell>
          <cell r="CG159">
            <v>2.1900000000000001E-4</v>
          </cell>
          <cell r="CH159">
            <v>2.1900000000000001E-4</v>
          </cell>
          <cell r="CI159">
            <v>2.1900000000000001E-4</v>
          </cell>
          <cell r="CJ159">
            <v>2.1900000000000001E-4</v>
          </cell>
          <cell r="CK159">
            <v>2.1900000000000001E-4</v>
          </cell>
          <cell r="CL159">
            <v>2.1900000000000001E-4</v>
          </cell>
          <cell r="CM159">
            <v>2.1900000000000001E-4</v>
          </cell>
          <cell r="CN159">
            <v>2.1900000000000001E-4</v>
          </cell>
          <cell r="CO159">
            <v>2.1900000000000001E-4</v>
          </cell>
          <cell r="CP159">
            <v>2.1900000000000001E-4</v>
          </cell>
          <cell r="CQ159">
            <v>2.1900000000000001E-4</v>
          </cell>
          <cell r="CR159">
            <v>2.1900000000000001E-4</v>
          </cell>
          <cell r="CS159">
            <v>2.1900000000000001E-4</v>
          </cell>
          <cell r="CT159">
            <v>2.1900000000000001E-4</v>
          </cell>
          <cell r="CU159">
            <v>2.1900000000000001E-4</v>
          </cell>
          <cell r="CV159">
            <v>2.1900000000000001E-4</v>
          </cell>
          <cell r="CW159">
            <v>2.1900000000000001E-4</v>
          </cell>
        </row>
        <row r="160">
          <cell r="A160" t="str">
            <v>SOLOMON ISLANDS</v>
          </cell>
          <cell r="B160" t="e">
            <v>#VALUE!</v>
          </cell>
          <cell r="C160" t="e">
            <v>#VALUE!</v>
          </cell>
          <cell r="D160" t="e">
            <v>#VALUE!</v>
          </cell>
          <cell r="E160" t="e">
            <v>#VALUE!</v>
          </cell>
          <cell r="F160" t="e">
            <v>#VALUE!</v>
          </cell>
          <cell r="G160" t="e">
            <v>#VALUE!</v>
          </cell>
          <cell r="H160" t="e">
            <v>#VALUE!</v>
          </cell>
          <cell r="I160" t="e">
            <v>#VALUE!</v>
          </cell>
          <cell r="J160" t="e">
            <v>#VALUE!</v>
          </cell>
          <cell r="K160" t="e">
            <v>#VALUE!</v>
          </cell>
          <cell r="L160" t="e">
            <v>#VALUE!</v>
          </cell>
          <cell r="M160" t="e">
            <v>#VALUE!</v>
          </cell>
          <cell r="N160" t="e">
            <v>#VALUE!</v>
          </cell>
          <cell r="O160" t="e">
            <v>#VALUE!</v>
          </cell>
          <cell r="P160" t="e">
            <v>#VALUE!</v>
          </cell>
          <cell r="Q160">
            <v>4.5000000000000003E-5</v>
          </cell>
          <cell r="R160">
            <v>4.5000000000000003E-5</v>
          </cell>
          <cell r="S160">
            <v>4.5000000000000003E-5</v>
          </cell>
          <cell r="T160">
            <v>4.5000000000000003E-5</v>
          </cell>
          <cell r="U160">
            <v>4.5000000000000003E-5</v>
          </cell>
          <cell r="V160">
            <v>4.5000000000000003E-5</v>
          </cell>
          <cell r="W160">
            <v>4.5000000000000003E-5</v>
          </cell>
          <cell r="X160">
            <v>4.5000000000000003E-5</v>
          </cell>
          <cell r="Y160">
            <v>4.5000000000000003E-5</v>
          </cell>
          <cell r="Z160">
            <v>4.5000000000000003E-5</v>
          </cell>
          <cell r="AA160">
            <v>4.5000000000000003E-5</v>
          </cell>
          <cell r="AB160">
            <v>4.5000000000000003E-5</v>
          </cell>
          <cell r="AC160">
            <v>4.5000000000000003E-5</v>
          </cell>
          <cell r="AD160">
            <v>4.5000000000000003E-5</v>
          </cell>
          <cell r="AE160">
            <v>4.5000000000000003E-5</v>
          </cell>
          <cell r="AF160">
            <v>4.5000000000000003E-5</v>
          </cell>
          <cell r="AG160">
            <v>4.5000000000000003E-5</v>
          </cell>
          <cell r="AH160">
            <v>4.5000000000000003E-5</v>
          </cell>
          <cell r="AI160">
            <v>4.5000000000000003E-5</v>
          </cell>
          <cell r="AJ160">
            <v>4.5000000000000003E-5</v>
          </cell>
          <cell r="AK160">
            <v>4.5000000000000003E-5</v>
          </cell>
          <cell r="AL160">
            <v>4.5000000000000003E-5</v>
          </cell>
          <cell r="AM160">
            <v>4.5000000000000003E-5</v>
          </cell>
          <cell r="AN160">
            <v>4.5000000000000003E-5</v>
          </cell>
          <cell r="AO160">
            <v>4.5000000000000003E-5</v>
          </cell>
          <cell r="AP160">
            <v>2.9799999999999998E-4</v>
          </cell>
          <cell r="AQ160">
            <v>2.9799999999999998E-4</v>
          </cell>
          <cell r="AR160">
            <v>2.9799999999999998E-4</v>
          </cell>
          <cell r="AS160">
            <v>2.9799999999999998E-4</v>
          </cell>
          <cell r="AT160">
            <v>2.9799999999999998E-4</v>
          </cell>
          <cell r="AU160">
            <v>3.7599999999999998E-4</v>
          </cell>
          <cell r="AV160">
            <v>3.7599999999999998E-4</v>
          </cell>
          <cell r="AW160">
            <v>3.7599999999999998E-4</v>
          </cell>
          <cell r="AX160">
            <v>3.7599999999999998E-4</v>
          </cell>
          <cell r="AY160">
            <v>3.7599999999999998E-4</v>
          </cell>
          <cell r="AZ160">
            <v>4.6500000000000003E-4</v>
          </cell>
          <cell r="BA160">
            <v>4.6500000000000003E-4</v>
          </cell>
          <cell r="BB160">
            <v>4.6500000000000003E-4</v>
          </cell>
          <cell r="BC160">
            <v>4.6500000000000003E-4</v>
          </cell>
          <cell r="BD160">
            <v>4.6500000000000003E-4</v>
          </cell>
          <cell r="BE160">
            <v>2.9700000000000001E-4</v>
          </cell>
          <cell r="BF160">
            <v>2.9700000000000001E-4</v>
          </cell>
          <cell r="BG160">
            <v>2.9700000000000001E-4</v>
          </cell>
          <cell r="BH160">
            <v>2.9700000000000001E-4</v>
          </cell>
          <cell r="BI160">
            <v>2.9700000000000001E-4</v>
          </cell>
          <cell r="BJ160">
            <v>1.098E-3</v>
          </cell>
          <cell r="BK160">
            <v>1.098E-3</v>
          </cell>
          <cell r="BL160">
            <v>1.098E-3</v>
          </cell>
          <cell r="BM160">
            <v>1.098E-3</v>
          </cell>
          <cell r="BN160">
            <v>1.098E-3</v>
          </cell>
          <cell r="BO160">
            <v>7.0600000000000003E-4</v>
          </cell>
          <cell r="BP160">
            <v>7.0600000000000003E-4</v>
          </cell>
          <cell r="BQ160">
            <v>7.0600000000000003E-4</v>
          </cell>
          <cell r="BR160">
            <v>7.0600000000000003E-4</v>
          </cell>
          <cell r="BS160">
            <v>7.0600000000000003E-4</v>
          </cell>
          <cell r="BT160">
            <v>3.8299999999999999E-4</v>
          </cell>
          <cell r="BU160">
            <v>3.8299999999999999E-4</v>
          </cell>
          <cell r="BV160">
            <v>3.8299999999999999E-4</v>
          </cell>
          <cell r="BW160">
            <v>3.8299999999999999E-4</v>
          </cell>
          <cell r="BX160">
            <v>3.8299999999999999E-4</v>
          </cell>
          <cell r="BY160">
            <v>7.3200000000000001E-4</v>
          </cell>
          <cell r="BZ160">
            <v>7.3200000000000001E-4</v>
          </cell>
          <cell r="CA160">
            <v>7.3200000000000001E-4</v>
          </cell>
          <cell r="CB160">
            <v>7.3200000000000001E-4</v>
          </cell>
          <cell r="CC160">
            <v>7.3200000000000001E-4</v>
          </cell>
          <cell r="CD160">
            <v>7.3200000000000001E-4</v>
          </cell>
          <cell r="CE160">
            <v>7.3200000000000001E-4</v>
          </cell>
          <cell r="CF160">
            <v>7.3200000000000001E-4</v>
          </cell>
          <cell r="CG160">
            <v>7.3200000000000001E-4</v>
          </cell>
          <cell r="CH160">
            <v>7.3200000000000001E-4</v>
          </cell>
          <cell r="CI160">
            <v>7.3200000000000001E-4</v>
          </cell>
          <cell r="CJ160">
            <v>7.3200000000000001E-4</v>
          </cell>
          <cell r="CK160">
            <v>7.3200000000000001E-4</v>
          </cell>
          <cell r="CL160">
            <v>7.3200000000000001E-4</v>
          </cell>
          <cell r="CM160">
            <v>7.3200000000000001E-4</v>
          </cell>
          <cell r="CN160">
            <v>7.3200000000000001E-4</v>
          </cell>
          <cell r="CO160">
            <v>7.3200000000000001E-4</v>
          </cell>
          <cell r="CP160">
            <v>7.3200000000000001E-4</v>
          </cell>
          <cell r="CQ160">
            <v>7.3200000000000001E-4</v>
          </cell>
          <cell r="CR160">
            <v>7.3200000000000001E-4</v>
          </cell>
          <cell r="CS160">
            <v>7.3200000000000001E-4</v>
          </cell>
          <cell r="CT160">
            <v>7.3200000000000001E-4</v>
          </cell>
          <cell r="CU160">
            <v>7.3200000000000001E-4</v>
          </cell>
          <cell r="CV160">
            <v>7.3200000000000001E-4</v>
          </cell>
          <cell r="CW160">
            <v>7.3200000000000001E-4</v>
          </cell>
        </row>
        <row r="161">
          <cell r="A161" t="str">
            <v>SOMALIA</v>
          </cell>
          <cell r="B161" t="e">
            <v>#VALUE!</v>
          </cell>
          <cell r="C161" t="e">
            <v>#VALUE!</v>
          </cell>
          <cell r="D161" t="e">
            <v>#VALUE!</v>
          </cell>
          <cell r="E161" t="e">
            <v>#VALUE!</v>
          </cell>
          <cell r="F161" t="e">
            <v>#VALUE!</v>
          </cell>
          <cell r="G161" t="e">
            <v>#VALUE!</v>
          </cell>
          <cell r="H161" t="e">
            <v>#VALUE!</v>
          </cell>
          <cell r="I161" t="e">
            <v>#VALUE!</v>
          </cell>
          <cell r="J161" t="e">
            <v>#VALUE!</v>
          </cell>
          <cell r="K161" t="e">
            <v>#VALUE!</v>
          </cell>
          <cell r="L161" t="e">
            <v>#VALUE!</v>
          </cell>
          <cell r="M161" t="e">
            <v>#VALUE!</v>
          </cell>
          <cell r="N161" t="e">
            <v>#VALUE!</v>
          </cell>
          <cell r="O161" t="e">
            <v>#VALUE!</v>
          </cell>
          <cell r="P161" t="e">
            <v>#VALUE!</v>
          </cell>
          <cell r="Q161">
            <v>3.4999999999999997E-5</v>
          </cell>
          <cell r="R161">
            <v>3.4999999999999997E-5</v>
          </cell>
          <cell r="S161">
            <v>3.4999999999999997E-5</v>
          </cell>
          <cell r="T161">
            <v>3.4999999999999997E-5</v>
          </cell>
          <cell r="U161">
            <v>3.4999999999999997E-5</v>
          </cell>
          <cell r="V161">
            <v>3.4999999999999997E-5</v>
          </cell>
          <cell r="W161">
            <v>3.4999999999999997E-5</v>
          </cell>
          <cell r="X161">
            <v>3.4999999999999997E-5</v>
          </cell>
          <cell r="Y161">
            <v>3.4999999999999997E-5</v>
          </cell>
          <cell r="Z161">
            <v>3.4999999999999997E-5</v>
          </cell>
          <cell r="AA161">
            <v>3.4999999999999997E-5</v>
          </cell>
          <cell r="AB161">
            <v>3.4999999999999997E-5</v>
          </cell>
          <cell r="AC161">
            <v>3.4999999999999997E-5</v>
          </cell>
          <cell r="AD161">
            <v>3.4999999999999997E-5</v>
          </cell>
          <cell r="AE161">
            <v>3.4999999999999997E-5</v>
          </cell>
          <cell r="AF161">
            <v>3.4999999999999997E-5</v>
          </cell>
          <cell r="AG161">
            <v>3.4999999999999997E-5</v>
          </cell>
          <cell r="AH161">
            <v>3.4999999999999997E-5</v>
          </cell>
          <cell r="AI161">
            <v>3.4999999999999997E-5</v>
          </cell>
          <cell r="AJ161">
            <v>3.4999999999999997E-5</v>
          </cell>
          <cell r="AK161">
            <v>3.4999999999999997E-5</v>
          </cell>
          <cell r="AL161">
            <v>3.4999999999999997E-5</v>
          </cell>
          <cell r="AM161">
            <v>3.4999999999999997E-5</v>
          </cell>
          <cell r="AN161">
            <v>3.4999999999999997E-5</v>
          </cell>
          <cell r="AO161">
            <v>3.4999999999999997E-5</v>
          </cell>
          <cell r="AP161">
            <v>2.13E-4</v>
          </cell>
          <cell r="AQ161">
            <v>2.13E-4</v>
          </cell>
          <cell r="AR161">
            <v>2.13E-4</v>
          </cell>
          <cell r="AS161">
            <v>2.13E-4</v>
          </cell>
          <cell r="AT161">
            <v>2.13E-4</v>
          </cell>
          <cell r="AU161">
            <v>3.4400000000000001E-4</v>
          </cell>
          <cell r="AV161">
            <v>3.4400000000000001E-4</v>
          </cell>
          <cell r="AW161">
            <v>3.4400000000000001E-4</v>
          </cell>
          <cell r="AX161">
            <v>3.4400000000000001E-4</v>
          </cell>
          <cell r="AY161">
            <v>3.4400000000000001E-4</v>
          </cell>
          <cell r="AZ161">
            <v>5.0500000000000002E-4</v>
          </cell>
          <cell r="BA161">
            <v>5.0500000000000002E-4</v>
          </cell>
          <cell r="BB161">
            <v>5.0500000000000002E-4</v>
          </cell>
          <cell r="BC161">
            <v>5.0500000000000002E-4</v>
          </cell>
          <cell r="BD161">
            <v>5.0500000000000002E-4</v>
          </cell>
          <cell r="BE161">
            <v>6.7699999999999998E-4</v>
          </cell>
          <cell r="BF161">
            <v>6.7699999999999998E-4</v>
          </cell>
          <cell r="BG161">
            <v>6.7699999999999998E-4</v>
          </cell>
          <cell r="BH161">
            <v>6.7699999999999998E-4</v>
          </cell>
          <cell r="BI161">
            <v>6.7699999999999998E-4</v>
          </cell>
          <cell r="BJ161">
            <v>8.4400000000000002E-4</v>
          </cell>
          <cell r="BK161">
            <v>8.4400000000000002E-4</v>
          </cell>
          <cell r="BL161">
            <v>8.4400000000000002E-4</v>
          </cell>
          <cell r="BM161">
            <v>8.4400000000000002E-4</v>
          </cell>
          <cell r="BN161">
            <v>8.4400000000000002E-4</v>
          </cell>
          <cell r="BO161">
            <v>9.6599999999999995E-4</v>
          </cell>
          <cell r="BP161">
            <v>9.6599999999999995E-4</v>
          </cell>
          <cell r="BQ161">
            <v>9.6599999999999995E-4</v>
          </cell>
          <cell r="BR161">
            <v>9.6599999999999995E-4</v>
          </cell>
          <cell r="BS161">
            <v>9.6599999999999995E-4</v>
          </cell>
          <cell r="BT161">
            <v>1.0039999999999999E-3</v>
          </cell>
          <cell r="BU161">
            <v>1.0039999999999999E-3</v>
          </cell>
          <cell r="BV161">
            <v>1.0039999999999999E-3</v>
          </cell>
          <cell r="BW161">
            <v>1.0039999999999999E-3</v>
          </cell>
          <cell r="BX161">
            <v>1.0039999999999999E-3</v>
          </cell>
          <cell r="BY161">
            <v>9.7000000000000005E-4</v>
          </cell>
          <cell r="BZ161">
            <v>9.7000000000000005E-4</v>
          </cell>
          <cell r="CA161">
            <v>9.7000000000000005E-4</v>
          </cell>
          <cell r="CB161">
            <v>9.7000000000000005E-4</v>
          </cell>
          <cell r="CC161">
            <v>9.7000000000000005E-4</v>
          </cell>
          <cell r="CD161">
            <v>9.7000000000000005E-4</v>
          </cell>
          <cell r="CE161">
            <v>9.7000000000000005E-4</v>
          </cell>
          <cell r="CF161">
            <v>9.7000000000000005E-4</v>
          </cell>
          <cell r="CG161">
            <v>9.7000000000000005E-4</v>
          </cell>
          <cell r="CH161">
            <v>9.7000000000000005E-4</v>
          </cell>
          <cell r="CI161">
            <v>9.7000000000000005E-4</v>
          </cell>
          <cell r="CJ161">
            <v>9.7000000000000005E-4</v>
          </cell>
          <cell r="CK161">
            <v>9.7000000000000005E-4</v>
          </cell>
          <cell r="CL161">
            <v>9.7000000000000005E-4</v>
          </cell>
          <cell r="CM161">
            <v>9.7000000000000005E-4</v>
          </cell>
          <cell r="CN161">
            <v>9.7000000000000005E-4</v>
          </cell>
          <cell r="CO161">
            <v>9.7000000000000005E-4</v>
          </cell>
          <cell r="CP161">
            <v>9.7000000000000005E-4</v>
          </cell>
          <cell r="CQ161">
            <v>9.7000000000000005E-4</v>
          </cell>
          <cell r="CR161">
            <v>9.7000000000000005E-4</v>
          </cell>
          <cell r="CS161">
            <v>9.7000000000000005E-4</v>
          </cell>
          <cell r="CT161">
            <v>9.7000000000000005E-4</v>
          </cell>
          <cell r="CU161">
            <v>9.7000000000000005E-4</v>
          </cell>
          <cell r="CV161">
            <v>9.7000000000000005E-4</v>
          </cell>
          <cell r="CW161">
            <v>9.7000000000000005E-4</v>
          </cell>
        </row>
        <row r="162">
          <cell r="A162" t="str">
            <v>SOUTH AFRICA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5.7000000000000003E-5</v>
          </cell>
          <cell r="R162">
            <v>5.7000000000000003E-5</v>
          </cell>
          <cell r="S162">
            <v>5.7000000000000003E-5</v>
          </cell>
          <cell r="T162">
            <v>5.7000000000000003E-5</v>
          </cell>
          <cell r="U162">
            <v>5.7000000000000003E-5</v>
          </cell>
          <cell r="V162">
            <v>5.7000000000000003E-5</v>
          </cell>
          <cell r="W162">
            <v>5.7000000000000003E-5</v>
          </cell>
          <cell r="X162">
            <v>5.7000000000000003E-5</v>
          </cell>
          <cell r="Y162">
            <v>5.7000000000000003E-5</v>
          </cell>
          <cell r="Z162">
            <v>5.7000000000000003E-5</v>
          </cell>
          <cell r="AA162">
            <v>5.7000000000000003E-5</v>
          </cell>
          <cell r="AB162">
            <v>5.7000000000000003E-5</v>
          </cell>
          <cell r="AC162">
            <v>5.7000000000000003E-5</v>
          </cell>
          <cell r="AD162">
            <v>5.7000000000000003E-5</v>
          </cell>
          <cell r="AE162">
            <v>5.7000000000000003E-5</v>
          </cell>
          <cell r="AF162">
            <v>5.7000000000000003E-5</v>
          </cell>
          <cell r="AG162">
            <v>5.7000000000000003E-5</v>
          </cell>
          <cell r="AH162">
            <v>5.7000000000000003E-5</v>
          </cell>
          <cell r="AI162">
            <v>5.7000000000000003E-5</v>
          </cell>
          <cell r="AJ162">
            <v>5.7000000000000003E-5</v>
          </cell>
          <cell r="AK162">
            <v>5.7000000000000003E-5</v>
          </cell>
          <cell r="AL162">
            <v>5.7000000000000003E-5</v>
          </cell>
          <cell r="AM162">
            <v>5.7000000000000003E-5</v>
          </cell>
          <cell r="AN162">
            <v>5.7000000000000003E-5</v>
          </cell>
          <cell r="AO162">
            <v>5.7000000000000003E-5</v>
          </cell>
          <cell r="AP162">
            <v>2.61E-4</v>
          </cell>
          <cell r="AQ162">
            <v>2.61E-4</v>
          </cell>
          <cell r="AR162">
            <v>2.61E-4</v>
          </cell>
          <cell r="AS162">
            <v>2.61E-4</v>
          </cell>
          <cell r="AT162">
            <v>2.61E-4</v>
          </cell>
          <cell r="AU162">
            <v>3.4299999999999999E-4</v>
          </cell>
          <cell r="AV162">
            <v>3.4299999999999999E-4</v>
          </cell>
          <cell r="AW162">
            <v>3.4299999999999999E-4</v>
          </cell>
          <cell r="AX162">
            <v>3.4299999999999999E-4</v>
          </cell>
          <cell r="AY162">
            <v>3.4299999999999999E-4</v>
          </cell>
          <cell r="AZ162">
            <v>4.0299999999999998E-4</v>
          </cell>
          <cell r="BA162">
            <v>4.0299999999999998E-4</v>
          </cell>
          <cell r="BB162">
            <v>4.0299999999999998E-4</v>
          </cell>
          <cell r="BC162">
            <v>4.0299999999999998E-4</v>
          </cell>
          <cell r="BD162">
            <v>4.0299999999999998E-4</v>
          </cell>
          <cell r="BE162">
            <v>4.6200000000000001E-4</v>
          </cell>
          <cell r="BF162">
            <v>4.6200000000000001E-4</v>
          </cell>
          <cell r="BG162">
            <v>4.6200000000000001E-4</v>
          </cell>
          <cell r="BH162">
            <v>4.6200000000000001E-4</v>
          </cell>
          <cell r="BI162">
            <v>4.6200000000000001E-4</v>
          </cell>
          <cell r="BJ162">
            <v>5.0500000000000002E-4</v>
          </cell>
          <cell r="BK162">
            <v>5.0500000000000002E-4</v>
          </cell>
          <cell r="BL162">
            <v>5.0500000000000002E-4</v>
          </cell>
          <cell r="BM162">
            <v>5.0500000000000002E-4</v>
          </cell>
          <cell r="BN162">
            <v>5.0500000000000002E-4</v>
          </cell>
          <cell r="BO162">
            <v>6.6399999999999999E-4</v>
          </cell>
          <cell r="BP162">
            <v>6.6399999999999999E-4</v>
          </cell>
          <cell r="BQ162">
            <v>6.6399999999999999E-4</v>
          </cell>
          <cell r="BR162">
            <v>6.6399999999999999E-4</v>
          </cell>
          <cell r="BS162">
            <v>6.6399999999999999E-4</v>
          </cell>
          <cell r="BT162">
            <v>9.2500000000000004E-4</v>
          </cell>
          <cell r="BU162">
            <v>9.2500000000000004E-4</v>
          </cell>
          <cell r="BV162">
            <v>9.2500000000000004E-4</v>
          </cell>
          <cell r="BW162">
            <v>9.2500000000000004E-4</v>
          </cell>
          <cell r="BX162">
            <v>9.2500000000000004E-4</v>
          </cell>
          <cell r="BY162">
            <v>1.2899999999999999E-3</v>
          </cell>
          <cell r="BZ162">
            <v>1.2899999999999999E-3</v>
          </cell>
          <cell r="CA162">
            <v>1.2899999999999999E-3</v>
          </cell>
          <cell r="CB162">
            <v>1.2899999999999999E-3</v>
          </cell>
          <cell r="CC162">
            <v>1.2899999999999999E-3</v>
          </cell>
          <cell r="CD162">
            <v>1.2899999999999999E-3</v>
          </cell>
          <cell r="CE162">
            <v>1.2899999999999999E-3</v>
          </cell>
          <cell r="CF162">
            <v>1.2899999999999999E-3</v>
          </cell>
          <cell r="CG162">
            <v>1.2899999999999999E-3</v>
          </cell>
          <cell r="CH162">
            <v>1.2899999999999999E-3</v>
          </cell>
          <cell r="CI162">
            <v>1.2899999999999999E-3</v>
          </cell>
          <cell r="CJ162">
            <v>1.2899999999999999E-3</v>
          </cell>
          <cell r="CK162">
            <v>1.2899999999999999E-3</v>
          </cell>
          <cell r="CL162">
            <v>1.2899999999999999E-3</v>
          </cell>
          <cell r="CM162">
            <v>1.2899999999999999E-3</v>
          </cell>
          <cell r="CN162">
            <v>1.2899999999999999E-3</v>
          </cell>
          <cell r="CO162">
            <v>1.2899999999999999E-3</v>
          </cell>
          <cell r="CP162">
            <v>1.2899999999999999E-3</v>
          </cell>
          <cell r="CQ162">
            <v>1.2899999999999999E-3</v>
          </cell>
          <cell r="CR162">
            <v>1.2899999999999999E-3</v>
          </cell>
          <cell r="CS162">
            <v>1.2899999999999999E-3</v>
          </cell>
          <cell r="CT162">
            <v>1.2899999999999999E-3</v>
          </cell>
          <cell r="CU162">
            <v>1.2899999999999999E-3</v>
          </cell>
          <cell r="CV162">
            <v>1.2899999999999999E-3</v>
          </cell>
          <cell r="CW162">
            <v>1.2899999999999999E-3</v>
          </cell>
        </row>
        <row r="163">
          <cell r="A163" t="str">
            <v>SPAIN</v>
          </cell>
          <cell r="B163" t="e">
            <v>#VALUE!</v>
          </cell>
          <cell r="C163" t="e">
            <v>#VALUE!</v>
          </cell>
          <cell r="D163" t="e">
            <v>#VALUE!</v>
          </cell>
          <cell r="E163" t="e">
            <v>#VALUE!</v>
          </cell>
          <cell r="F163" t="e">
            <v>#VALUE!</v>
          </cell>
          <cell r="G163" t="e">
            <v>#VALUE!</v>
          </cell>
          <cell r="H163" t="e">
            <v>#VALUE!</v>
          </cell>
          <cell r="I163" t="e">
            <v>#VALUE!</v>
          </cell>
          <cell r="J163" t="e">
            <v>#VALUE!</v>
          </cell>
          <cell r="K163" t="e">
            <v>#VALUE!</v>
          </cell>
          <cell r="L163" t="e">
            <v>#VALUE!</v>
          </cell>
          <cell r="M163" t="e">
            <v>#VALUE!</v>
          </cell>
          <cell r="N163" t="e">
            <v>#VALUE!</v>
          </cell>
          <cell r="O163" t="e">
            <v>#VALUE!</v>
          </cell>
          <cell r="P163" t="e">
            <v>#VALUE!</v>
          </cell>
          <cell r="Q163">
            <v>7.9999999999999996E-6</v>
          </cell>
          <cell r="R163">
            <v>7.9999999999999996E-6</v>
          </cell>
          <cell r="S163">
            <v>7.9999999999999996E-6</v>
          </cell>
          <cell r="T163">
            <v>7.9999999999999996E-6</v>
          </cell>
          <cell r="U163">
            <v>7.9999999999999996E-6</v>
          </cell>
          <cell r="V163">
            <v>7.9999999999999996E-6</v>
          </cell>
          <cell r="W163">
            <v>7.9999999999999996E-6</v>
          </cell>
          <cell r="X163">
            <v>7.9999999999999996E-6</v>
          </cell>
          <cell r="Y163">
            <v>7.9999999999999996E-6</v>
          </cell>
          <cell r="Z163">
            <v>7.9999999999999996E-6</v>
          </cell>
          <cell r="AA163">
            <v>7.9999999999999996E-6</v>
          </cell>
          <cell r="AB163">
            <v>7.9999999999999996E-6</v>
          </cell>
          <cell r="AC163">
            <v>7.9999999999999996E-6</v>
          </cell>
          <cell r="AD163">
            <v>7.9999999999999996E-6</v>
          </cell>
          <cell r="AE163">
            <v>7.9999999999999996E-6</v>
          </cell>
          <cell r="AF163">
            <v>7.9999999999999996E-6</v>
          </cell>
          <cell r="AG163">
            <v>7.9999999999999996E-6</v>
          </cell>
          <cell r="AH163">
            <v>7.9999999999999996E-6</v>
          </cell>
          <cell r="AI163">
            <v>7.9999999999999996E-6</v>
          </cell>
          <cell r="AJ163">
            <v>7.9999999999999996E-6</v>
          </cell>
          <cell r="AK163">
            <v>7.9999999999999996E-6</v>
          </cell>
          <cell r="AL163">
            <v>7.9999999999999996E-6</v>
          </cell>
          <cell r="AM163">
            <v>7.9999999999999996E-6</v>
          </cell>
          <cell r="AN163">
            <v>7.9999999999999996E-6</v>
          </cell>
          <cell r="AO163">
            <v>7.9999999999999996E-6</v>
          </cell>
          <cell r="AP163">
            <v>3.6000000000000001E-5</v>
          </cell>
          <cell r="AQ163">
            <v>3.6000000000000001E-5</v>
          </cell>
          <cell r="AR163">
            <v>3.6000000000000001E-5</v>
          </cell>
          <cell r="AS163">
            <v>3.6000000000000001E-5</v>
          </cell>
          <cell r="AT163">
            <v>3.6000000000000001E-5</v>
          </cell>
          <cell r="AU163">
            <v>4.6999999999999997E-5</v>
          </cell>
          <cell r="AV163">
            <v>4.6999999999999997E-5</v>
          </cell>
          <cell r="AW163">
            <v>4.6999999999999997E-5</v>
          </cell>
          <cell r="AX163">
            <v>4.6999999999999997E-5</v>
          </cell>
          <cell r="AY163">
            <v>4.6999999999999997E-5</v>
          </cell>
          <cell r="AZ163">
            <v>5.7000000000000003E-5</v>
          </cell>
          <cell r="BA163">
            <v>5.7000000000000003E-5</v>
          </cell>
          <cell r="BB163">
            <v>5.7000000000000003E-5</v>
          </cell>
          <cell r="BC163">
            <v>5.7000000000000003E-5</v>
          </cell>
          <cell r="BD163">
            <v>5.7000000000000003E-5</v>
          </cell>
          <cell r="BE163">
            <v>5.8999999999999998E-5</v>
          </cell>
          <cell r="BF163">
            <v>5.8999999999999998E-5</v>
          </cell>
          <cell r="BG163">
            <v>5.8999999999999998E-5</v>
          </cell>
          <cell r="BH163">
            <v>5.8999999999999998E-5</v>
          </cell>
          <cell r="BI163">
            <v>5.8999999999999998E-5</v>
          </cell>
          <cell r="BJ163">
            <v>6.0000000000000002E-5</v>
          </cell>
          <cell r="BK163">
            <v>6.0000000000000002E-5</v>
          </cell>
          <cell r="BL163">
            <v>6.0000000000000002E-5</v>
          </cell>
          <cell r="BM163">
            <v>6.0000000000000002E-5</v>
          </cell>
          <cell r="BN163">
            <v>6.0000000000000002E-5</v>
          </cell>
          <cell r="BO163">
            <v>6.2000000000000003E-5</v>
          </cell>
          <cell r="BP163">
            <v>6.2000000000000003E-5</v>
          </cell>
          <cell r="BQ163">
            <v>6.2000000000000003E-5</v>
          </cell>
          <cell r="BR163">
            <v>6.2000000000000003E-5</v>
          </cell>
          <cell r="BS163">
            <v>6.2000000000000003E-5</v>
          </cell>
          <cell r="BT163">
            <v>7.1000000000000005E-5</v>
          </cell>
          <cell r="BU163">
            <v>7.1000000000000005E-5</v>
          </cell>
          <cell r="BV163">
            <v>7.1000000000000005E-5</v>
          </cell>
          <cell r="BW163">
            <v>7.1000000000000005E-5</v>
          </cell>
          <cell r="BX163">
            <v>7.1000000000000005E-5</v>
          </cell>
          <cell r="BY163">
            <v>9.7E-5</v>
          </cell>
          <cell r="BZ163">
            <v>9.7E-5</v>
          </cell>
          <cell r="CA163">
            <v>9.7E-5</v>
          </cell>
          <cell r="CB163">
            <v>9.7E-5</v>
          </cell>
          <cell r="CC163">
            <v>9.7E-5</v>
          </cell>
          <cell r="CD163">
            <v>9.7E-5</v>
          </cell>
          <cell r="CE163">
            <v>9.7E-5</v>
          </cell>
          <cell r="CF163">
            <v>9.7E-5</v>
          </cell>
          <cell r="CG163">
            <v>9.7E-5</v>
          </cell>
          <cell r="CH163">
            <v>9.7E-5</v>
          </cell>
          <cell r="CI163">
            <v>9.7E-5</v>
          </cell>
          <cell r="CJ163">
            <v>9.7E-5</v>
          </cell>
          <cell r="CK163">
            <v>9.7E-5</v>
          </cell>
          <cell r="CL163">
            <v>9.7E-5</v>
          </cell>
          <cell r="CM163">
            <v>9.7E-5</v>
          </cell>
          <cell r="CN163">
            <v>9.7E-5</v>
          </cell>
          <cell r="CO163">
            <v>9.7E-5</v>
          </cell>
          <cell r="CP163">
            <v>9.7E-5</v>
          </cell>
          <cell r="CQ163">
            <v>9.7E-5</v>
          </cell>
          <cell r="CR163">
            <v>9.7E-5</v>
          </cell>
          <cell r="CS163">
            <v>9.7E-5</v>
          </cell>
          <cell r="CT163">
            <v>9.7E-5</v>
          </cell>
          <cell r="CU163">
            <v>9.7E-5</v>
          </cell>
          <cell r="CV163">
            <v>9.7E-5</v>
          </cell>
          <cell r="CW163">
            <v>9.7E-5</v>
          </cell>
        </row>
        <row r="164">
          <cell r="A164" t="str">
            <v>SRI LANKA</v>
          </cell>
          <cell r="B164" t="e">
            <v>#VALUE!</v>
          </cell>
          <cell r="C164" t="e">
            <v>#VALUE!</v>
          </cell>
          <cell r="D164" t="e">
            <v>#VALUE!</v>
          </cell>
          <cell r="E164" t="e">
            <v>#VALUE!</v>
          </cell>
          <cell r="F164" t="e">
            <v>#VALUE!</v>
          </cell>
          <cell r="G164" t="e">
            <v>#VALUE!</v>
          </cell>
          <cell r="H164" t="e">
            <v>#VALUE!</v>
          </cell>
          <cell r="I164" t="e">
            <v>#VALUE!</v>
          </cell>
          <cell r="J164" t="e">
            <v>#VALUE!</v>
          </cell>
          <cell r="K164" t="e">
            <v>#VALUE!</v>
          </cell>
          <cell r="L164" t="e">
            <v>#VALUE!</v>
          </cell>
          <cell r="M164" t="e">
            <v>#VALUE!</v>
          </cell>
          <cell r="N164" t="e">
            <v>#VALUE!</v>
          </cell>
          <cell r="O164" t="e">
            <v>#VALUE!</v>
          </cell>
          <cell r="P164" t="e">
            <v>#VALUE!</v>
          </cell>
          <cell r="Q164">
            <v>3.0000000000000001E-6</v>
          </cell>
          <cell r="R164">
            <v>3.0000000000000001E-6</v>
          </cell>
          <cell r="S164">
            <v>3.0000000000000001E-6</v>
          </cell>
          <cell r="T164">
            <v>3.0000000000000001E-6</v>
          </cell>
          <cell r="U164">
            <v>3.0000000000000001E-6</v>
          </cell>
          <cell r="V164">
            <v>3.0000000000000001E-6</v>
          </cell>
          <cell r="W164">
            <v>3.0000000000000001E-6</v>
          </cell>
          <cell r="X164">
            <v>3.0000000000000001E-6</v>
          </cell>
          <cell r="Y164">
            <v>3.0000000000000001E-6</v>
          </cell>
          <cell r="Z164">
            <v>3.0000000000000001E-6</v>
          </cell>
          <cell r="AA164">
            <v>3.0000000000000001E-6</v>
          </cell>
          <cell r="AB164">
            <v>3.0000000000000001E-6</v>
          </cell>
          <cell r="AC164">
            <v>3.0000000000000001E-6</v>
          </cell>
          <cell r="AD164">
            <v>3.0000000000000001E-6</v>
          </cell>
          <cell r="AE164">
            <v>3.0000000000000001E-6</v>
          </cell>
          <cell r="AF164">
            <v>3.0000000000000001E-6</v>
          </cell>
          <cell r="AG164">
            <v>3.0000000000000001E-6</v>
          </cell>
          <cell r="AH164">
            <v>3.0000000000000001E-6</v>
          </cell>
          <cell r="AI164">
            <v>3.0000000000000001E-6</v>
          </cell>
          <cell r="AJ164">
            <v>3.0000000000000001E-6</v>
          </cell>
          <cell r="AK164">
            <v>3.0000000000000001E-6</v>
          </cell>
          <cell r="AL164">
            <v>3.0000000000000001E-6</v>
          </cell>
          <cell r="AM164">
            <v>3.0000000000000001E-6</v>
          </cell>
          <cell r="AN164">
            <v>3.0000000000000001E-6</v>
          </cell>
          <cell r="AO164">
            <v>3.0000000000000001E-6</v>
          </cell>
          <cell r="AP164">
            <v>4.5000000000000003E-5</v>
          </cell>
          <cell r="AQ164">
            <v>4.5000000000000003E-5</v>
          </cell>
          <cell r="AR164">
            <v>4.5000000000000003E-5</v>
          </cell>
          <cell r="AS164">
            <v>4.5000000000000003E-5</v>
          </cell>
          <cell r="AT164">
            <v>4.5000000000000003E-5</v>
          </cell>
          <cell r="AU164">
            <v>7.8999999999999996E-5</v>
          </cell>
          <cell r="AV164">
            <v>7.8999999999999996E-5</v>
          </cell>
          <cell r="AW164">
            <v>7.8999999999999996E-5</v>
          </cell>
          <cell r="AX164">
            <v>7.8999999999999996E-5</v>
          </cell>
          <cell r="AY164">
            <v>7.8999999999999996E-5</v>
          </cell>
          <cell r="AZ164">
            <v>1.1E-4</v>
          </cell>
          <cell r="BA164">
            <v>1.1E-4</v>
          </cell>
          <cell r="BB164">
            <v>1.1E-4</v>
          </cell>
          <cell r="BC164">
            <v>1.1E-4</v>
          </cell>
          <cell r="BD164">
            <v>1.1E-4</v>
          </cell>
          <cell r="BE164">
            <v>1.3999999999999999E-4</v>
          </cell>
          <cell r="BF164">
            <v>1.3999999999999999E-4</v>
          </cell>
          <cell r="BG164">
            <v>1.3999999999999999E-4</v>
          </cell>
          <cell r="BH164">
            <v>1.3999999999999999E-4</v>
          </cell>
          <cell r="BI164">
            <v>1.3999999999999999E-4</v>
          </cell>
          <cell r="BJ164">
            <v>1.8699999999999999E-4</v>
          </cell>
          <cell r="BK164">
            <v>1.8699999999999999E-4</v>
          </cell>
          <cell r="BL164">
            <v>1.8699999999999999E-4</v>
          </cell>
          <cell r="BM164">
            <v>1.8699999999999999E-4</v>
          </cell>
          <cell r="BN164">
            <v>1.8699999999999999E-4</v>
          </cell>
          <cell r="BO164">
            <v>2.5300000000000002E-4</v>
          </cell>
          <cell r="BP164">
            <v>2.5300000000000002E-4</v>
          </cell>
          <cell r="BQ164">
            <v>2.5300000000000002E-4</v>
          </cell>
          <cell r="BR164">
            <v>2.5300000000000002E-4</v>
          </cell>
          <cell r="BS164">
            <v>2.5300000000000002E-4</v>
          </cell>
          <cell r="BT164">
            <v>3.3599999999999998E-4</v>
          </cell>
          <cell r="BU164">
            <v>3.3599999999999998E-4</v>
          </cell>
          <cell r="BV164">
            <v>3.3599999999999998E-4</v>
          </cell>
          <cell r="BW164">
            <v>3.3599999999999998E-4</v>
          </cell>
          <cell r="BX164">
            <v>3.3599999999999998E-4</v>
          </cell>
          <cell r="BY164">
            <v>4.37E-4</v>
          </cell>
          <cell r="BZ164">
            <v>4.37E-4</v>
          </cell>
          <cell r="CA164">
            <v>4.37E-4</v>
          </cell>
          <cell r="CB164">
            <v>4.37E-4</v>
          </cell>
          <cell r="CC164">
            <v>4.37E-4</v>
          </cell>
          <cell r="CD164">
            <v>4.37E-4</v>
          </cell>
          <cell r="CE164">
            <v>4.37E-4</v>
          </cell>
          <cell r="CF164">
            <v>4.37E-4</v>
          </cell>
          <cell r="CG164">
            <v>4.37E-4</v>
          </cell>
          <cell r="CH164">
            <v>4.37E-4</v>
          </cell>
          <cell r="CI164">
            <v>4.37E-4</v>
          </cell>
          <cell r="CJ164">
            <v>4.37E-4</v>
          </cell>
          <cell r="CK164">
            <v>4.37E-4</v>
          </cell>
          <cell r="CL164">
            <v>4.37E-4</v>
          </cell>
          <cell r="CM164">
            <v>4.37E-4</v>
          </cell>
          <cell r="CN164">
            <v>4.37E-4</v>
          </cell>
          <cell r="CO164">
            <v>4.37E-4</v>
          </cell>
          <cell r="CP164">
            <v>4.37E-4</v>
          </cell>
          <cell r="CQ164">
            <v>4.37E-4</v>
          </cell>
          <cell r="CR164">
            <v>4.37E-4</v>
          </cell>
          <cell r="CS164">
            <v>4.37E-4</v>
          </cell>
          <cell r="CT164">
            <v>4.37E-4</v>
          </cell>
          <cell r="CU164">
            <v>4.37E-4</v>
          </cell>
          <cell r="CV164">
            <v>4.37E-4</v>
          </cell>
          <cell r="CW164">
            <v>4.37E-4</v>
          </cell>
        </row>
        <row r="165">
          <cell r="A165" t="str">
            <v>SUDAN</v>
          </cell>
          <cell r="B165" t="e">
            <v>#VALUE!</v>
          </cell>
          <cell r="C165" t="e">
            <v>#VALUE!</v>
          </cell>
          <cell r="D165" t="e">
            <v>#VALUE!</v>
          </cell>
          <cell r="E165" t="e">
            <v>#VALUE!</v>
          </cell>
          <cell r="F165" t="e">
            <v>#VALUE!</v>
          </cell>
          <cell r="G165" t="e">
            <v>#VALUE!</v>
          </cell>
          <cell r="H165" t="e">
            <v>#VALUE!</v>
          </cell>
          <cell r="I165" t="e">
            <v>#VALUE!</v>
          </cell>
          <cell r="J165" t="e">
            <v>#VALUE!</v>
          </cell>
          <cell r="K165" t="e">
            <v>#VALUE!</v>
          </cell>
          <cell r="L165" t="e">
            <v>#VALUE!</v>
          </cell>
          <cell r="M165" t="e">
            <v>#VALUE!</v>
          </cell>
          <cell r="N165" t="e">
            <v>#VALUE!</v>
          </cell>
          <cell r="O165" t="e">
            <v>#VALUE!</v>
          </cell>
          <cell r="P165" t="e">
            <v>#VALUE!</v>
          </cell>
          <cell r="Q165">
            <v>3.9999999999999998E-6</v>
          </cell>
          <cell r="R165">
            <v>3.9999999999999998E-6</v>
          </cell>
          <cell r="S165">
            <v>3.9999999999999998E-6</v>
          </cell>
          <cell r="T165">
            <v>3.9999999999999998E-6</v>
          </cell>
          <cell r="U165">
            <v>3.9999999999999998E-6</v>
          </cell>
          <cell r="V165">
            <v>3.9999999999999998E-6</v>
          </cell>
          <cell r="W165">
            <v>3.9999999999999998E-6</v>
          </cell>
          <cell r="X165">
            <v>3.9999999999999998E-6</v>
          </cell>
          <cell r="Y165">
            <v>3.9999999999999998E-6</v>
          </cell>
          <cell r="Z165">
            <v>3.9999999999999998E-6</v>
          </cell>
          <cell r="AA165">
            <v>3.9999999999999998E-6</v>
          </cell>
          <cell r="AB165">
            <v>3.9999999999999998E-6</v>
          </cell>
          <cell r="AC165">
            <v>3.9999999999999998E-6</v>
          </cell>
          <cell r="AD165">
            <v>3.9999999999999998E-6</v>
          </cell>
          <cell r="AE165">
            <v>3.9999999999999998E-6</v>
          </cell>
          <cell r="AF165">
            <v>3.9999999999999998E-6</v>
          </cell>
          <cell r="AG165">
            <v>3.9999999999999998E-6</v>
          </cell>
          <cell r="AH165">
            <v>3.9999999999999998E-6</v>
          </cell>
          <cell r="AI165">
            <v>3.9999999999999998E-6</v>
          </cell>
          <cell r="AJ165">
            <v>3.9999999999999998E-6</v>
          </cell>
          <cell r="AK165">
            <v>3.9999999999999998E-6</v>
          </cell>
          <cell r="AL165">
            <v>3.9999999999999998E-6</v>
          </cell>
          <cell r="AM165">
            <v>3.9999999999999998E-6</v>
          </cell>
          <cell r="AN165">
            <v>3.9999999999999998E-6</v>
          </cell>
          <cell r="AO165">
            <v>3.9999999999999998E-6</v>
          </cell>
          <cell r="AP165">
            <v>3.1999999999999999E-5</v>
          </cell>
          <cell r="AQ165">
            <v>3.1999999999999999E-5</v>
          </cell>
          <cell r="AR165">
            <v>3.1999999999999999E-5</v>
          </cell>
          <cell r="AS165">
            <v>3.1999999999999999E-5</v>
          </cell>
          <cell r="AT165">
            <v>3.1999999999999999E-5</v>
          </cell>
          <cell r="AU165">
            <v>6.6000000000000005E-5</v>
          </cell>
          <cell r="AV165">
            <v>6.6000000000000005E-5</v>
          </cell>
          <cell r="AW165">
            <v>6.6000000000000005E-5</v>
          </cell>
          <cell r="AX165">
            <v>6.6000000000000005E-5</v>
          </cell>
          <cell r="AY165">
            <v>6.6000000000000005E-5</v>
          </cell>
          <cell r="AZ165">
            <v>1.12E-4</v>
          </cell>
          <cell r="BA165">
            <v>1.12E-4</v>
          </cell>
          <cell r="BB165">
            <v>1.12E-4</v>
          </cell>
          <cell r="BC165">
            <v>1.12E-4</v>
          </cell>
          <cell r="BD165">
            <v>1.12E-4</v>
          </cell>
          <cell r="BE165">
            <v>1.54E-4</v>
          </cell>
          <cell r="BF165">
            <v>1.54E-4</v>
          </cell>
          <cell r="BG165">
            <v>1.54E-4</v>
          </cell>
          <cell r="BH165">
            <v>1.54E-4</v>
          </cell>
          <cell r="BI165">
            <v>1.54E-4</v>
          </cell>
          <cell r="BJ165">
            <v>2.04E-4</v>
          </cell>
          <cell r="BK165">
            <v>2.04E-4</v>
          </cell>
          <cell r="BL165">
            <v>2.04E-4</v>
          </cell>
          <cell r="BM165">
            <v>2.04E-4</v>
          </cell>
          <cell r="BN165">
            <v>2.04E-4</v>
          </cell>
          <cell r="BO165">
            <v>2.7500000000000002E-4</v>
          </cell>
          <cell r="BP165">
            <v>2.7500000000000002E-4</v>
          </cell>
          <cell r="BQ165">
            <v>2.7500000000000002E-4</v>
          </cell>
          <cell r="BR165">
            <v>2.7500000000000002E-4</v>
          </cell>
          <cell r="BS165">
            <v>2.7500000000000002E-4</v>
          </cell>
          <cell r="BT165">
            <v>3.6900000000000002E-4</v>
          </cell>
          <cell r="BU165">
            <v>3.6900000000000002E-4</v>
          </cell>
          <cell r="BV165">
            <v>3.6900000000000002E-4</v>
          </cell>
          <cell r="BW165">
            <v>3.6900000000000002E-4</v>
          </cell>
          <cell r="BX165">
            <v>3.6900000000000002E-4</v>
          </cell>
          <cell r="BY165">
            <v>4.86E-4</v>
          </cell>
          <cell r="BZ165">
            <v>4.86E-4</v>
          </cell>
          <cell r="CA165">
            <v>4.86E-4</v>
          </cell>
          <cell r="CB165">
            <v>4.86E-4</v>
          </cell>
          <cell r="CC165">
            <v>4.86E-4</v>
          </cell>
          <cell r="CD165">
            <v>4.86E-4</v>
          </cell>
          <cell r="CE165">
            <v>4.86E-4</v>
          </cell>
          <cell r="CF165">
            <v>4.86E-4</v>
          </cell>
          <cell r="CG165">
            <v>4.86E-4</v>
          </cell>
          <cell r="CH165">
            <v>4.86E-4</v>
          </cell>
          <cell r="CI165">
            <v>4.86E-4</v>
          </cell>
          <cell r="CJ165">
            <v>4.86E-4</v>
          </cell>
          <cell r="CK165">
            <v>4.86E-4</v>
          </cell>
          <cell r="CL165">
            <v>4.86E-4</v>
          </cell>
          <cell r="CM165">
            <v>4.86E-4</v>
          </cell>
          <cell r="CN165">
            <v>4.86E-4</v>
          </cell>
          <cell r="CO165">
            <v>4.86E-4</v>
          </cell>
          <cell r="CP165">
            <v>4.86E-4</v>
          </cell>
          <cell r="CQ165">
            <v>4.86E-4</v>
          </cell>
          <cell r="CR165">
            <v>4.86E-4</v>
          </cell>
          <cell r="CS165">
            <v>4.86E-4</v>
          </cell>
          <cell r="CT165">
            <v>4.86E-4</v>
          </cell>
          <cell r="CU165">
            <v>4.86E-4</v>
          </cell>
          <cell r="CV165">
            <v>4.86E-4</v>
          </cell>
          <cell r="CW165">
            <v>4.86E-4</v>
          </cell>
        </row>
        <row r="166">
          <cell r="A166" t="str">
            <v>SUDAN, REPUBLIC OF SOUTH</v>
          </cell>
          <cell r="B166" t="e">
            <v>#VALUE!</v>
          </cell>
          <cell r="C166" t="e">
            <v>#VALUE!</v>
          </cell>
          <cell r="D166" t="e">
            <v>#VALUE!</v>
          </cell>
          <cell r="E166" t="e">
            <v>#VALUE!</v>
          </cell>
          <cell r="F166" t="e">
            <v>#VALUE!</v>
          </cell>
          <cell r="G166" t="e">
            <v>#VALUE!</v>
          </cell>
          <cell r="H166" t="e">
            <v>#VALUE!</v>
          </cell>
          <cell r="I166" t="e">
            <v>#VALUE!</v>
          </cell>
          <cell r="J166" t="e">
            <v>#VALUE!</v>
          </cell>
          <cell r="K166" t="e">
            <v>#VALUE!</v>
          </cell>
          <cell r="L166" t="e">
            <v>#VALUE!</v>
          </cell>
          <cell r="M166" t="e">
            <v>#VALUE!</v>
          </cell>
          <cell r="N166" t="e">
            <v>#VALUE!</v>
          </cell>
          <cell r="O166" t="e">
            <v>#VALUE!</v>
          </cell>
          <cell r="P166" t="e">
            <v>#VALUE!</v>
          </cell>
          <cell r="Q166">
            <v>3.4E-5</v>
          </cell>
          <cell r="R166">
            <v>3.4E-5</v>
          </cell>
          <cell r="S166">
            <v>3.4E-5</v>
          </cell>
          <cell r="T166">
            <v>3.4E-5</v>
          </cell>
          <cell r="U166">
            <v>3.4E-5</v>
          </cell>
          <cell r="V166">
            <v>3.4E-5</v>
          </cell>
          <cell r="W166">
            <v>3.4E-5</v>
          </cell>
          <cell r="X166">
            <v>3.4E-5</v>
          </cell>
          <cell r="Y166">
            <v>3.4E-5</v>
          </cell>
          <cell r="Z166">
            <v>3.4E-5</v>
          </cell>
          <cell r="AA166">
            <v>3.4E-5</v>
          </cell>
          <cell r="AB166">
            <v>3.4E-5</v>
          </cell>
          <cell r="AC166">
            <v>3.4E-5</v>
          </cell>
          <cell r="AD166">
            <v>3.4E-5</v>
          </cell>
          <cell r="AE166">
            <v>3.4E-5</v>
          </cell>
          <cell r="AF166">
            <v>3.4E-5</v>
          </cell>
          <cell r="AG166">
            <v>3.4E-5</v>
          </cell>
          <cell r="AH166">
            <v>3.4E-5</v>
          </cell>
          <cell r="AI166">
            <v>3.4E-5</v>
          </cell>
          <cell r="AJ166">
            <v>3.4E-5</v>
          </cell>
          <cell r="AK166">
            <v>3.4E-5</v>
          </cell>
          <cell r="AL166">
            <v>3.4E-5</v>
          </cell>
          <cell r="AM166">
            <v>3.4E-5</v>
          </cell>
          <cell r="AN166">
            <v>3.4E-5</v>
          </cell>
          <cell r="AO166">
            <v>3.4E-5</v>
          </cell>
          <cell r="AP166">
            <v>2.2499999999999999E-4</v>
          </cell>
          <cell r="AQ166">
            <v>2.2499999999999999E-4</v>
          </cell>
          <cell r="AR166">
            <v>2.2499999999999999E-4</v>
          </cell>
          <cell r="AS166">
            <v>2.2499999999999999E-4</v>
          </cell>
          <cell r="AT166">
            <v>2.2499999999999999E-4</v>
          </cell>
          <cell r="AU166">
            <v>3.6499999999999998E-4</v>
          </cell>
          <cell r="AV166">
            <v>3.6499999999999998E-4</v>
          </cell>
          <cell r="AW166">
            <v>3.6499999999999998E-4</v>
          </cell>
          <cell r="AX166">
            <v>3.6499999999999998E-4</v>
          </cell>
          <cell r="AY166">
            <v>3.6499999999999998E-4</v>
          </cell>
          <cell r="AZ166">
            <v>5.3799999999999996E-4</v>
          </cell>
          <cell r="BA166">
            <v>5.3799999999999996E-4</v>
          </cell>
          <cell r="BB166">
            <v>5.3799999999999996E-4</v>
          </cell>
          <cell r="BC166">
            <v>5.3799999999999996E-4</v>
          </cell>
          <cell r="BD166">
            <v>5.3799999999999996E-4</v>
          </cell>
          <cell r="BE166">
            <v>7.0200000000000004E-4</v>
          </cell>
          <cell r="BF166">
            <v>7.0200000000000004E-4</v>
          </cell>
          <cell r="BG166">
            <v>7.0200000000000004E-4</v>
          </cell>
          <cell r="BH166">
            <v>7.0200000000000004E-4</v>
          </cell>
          <cell r="BI166">
            <v>7.0200000000000004E-4</v>
          </cell>
          <cell r="BJ166">
            <v>8.3900000000000001E-4</v>
          </cell>
          <cell r="BK166">
            <v>8.3900000000000001E-4</v>
          </cell>
          <cell r="BL166">
            <v>8.3900000000000001E-4</v>
          </cell>
          <cell r="BM166">
            <v>8.3900000000000001E-4</v>
          </cell>
          <cell r="BN166">
            <v>8.3900000000000001E-4</v>
          </cell>
          <cell r="BO166">
            <v>9.4899999999999997E-4</v>
          </cell>
          <cell r="BP166">
            <v>9.4899999999999997E-4</v>
          </cell>
          <cell r="BQ166">
            <v>9.4899999999999997E-4</v>
          </cell>
          <cell r="BR166">
            <v>9.4899999999999997E-4</v>
          </cell>
          <cell r="BS166">
            <v>9.4899999999999997E-4</v>
          </cell>
          <cell r="BT166">
            <v>9.6699999999999998E-4</v>
          </cell>
          <cell r="BU166">
            <v>9.6699999999999998E-4</v>
          </cell>
          <cell r="BV166">
            <v>9.6699999999999998E-4</v>
          </cell>
          <cell r="BW166">
            <v>9.6699999999999998E-4</v>
          </cell>
          <cell r="BX166">
            <v>9.6699999999999998E-4</v>
          </cell>
          <cell r="BY166">
            <v>9.2100000000000005E-4</v>
          </cell>
          <cell r="BZ166">
            <v>9.2100000000000005E-4</v>
          </cell>
          <cell r="CA166">
            <v>9.2100000000000005E-4</v>
          </cell>
          <cell r="CB166">
            <v>9.2100000000000005E-4</v>
          </cell>
          <cell r="CC166">
            <v>9.2100000000000005E-4</v>
          </cell>
          <cell r="CD166">
            <v>9.2100000000000005E-4</v>
          </cell>
          <cell r="CE166">
            <v>9.2100000000000005E-4</v>
          </cell>
          <cell r="CF166">
            <v>9.2100000000000005E-4</v>
          </cell>
          <cell r="CG166">
            <v>9.2100000000000005E-4</v>
          </cell>
          <cell r="CH166">
            <v>9.2100000000000005E-4</v>
          </cell>
          <cell r="CI166">
            <v>9.2100000000000005E-4</v>
          </cell>
          <cell r="CJ166">
            <v>9.2100000000000005E-4</v>
          </cell>
          <cell r="CK166">
            <v>9.2100000000000005E-4</v>
          </cell>
          <cell r="CL166">
            <v>9.2100000000000005E-4</v>
          </cell>
          <cell r="CM166">
            <v>9.2100000000000005E-4</v>
          </cell>
          <cell r="CN166">
            <v>9.2100000000000005E-4</v>
          </cell>
          <cell r="CO166">
            <v>9.2100000000000005E-4</v>
          </cell>
          <cell r="CP166">
            <v>9.2100000000000005E-4</v>
          </cell>
          <cell r="CQ166">
            <v>9.2100000000000005E-4</v>
          </cell>
          <cell r="CR166">
            <v>9.2100000000000005E-4</v>
          </cell>
          <cell r="CS166">
            <v>9.2100000000000005E-4</v>
          </cell>
          <cell r="CT166">
            <v>9.2100000000000005E-4</v>
          </cell>
          <cell r="CU166">
            <v>9.2100000000000005E-4</v>
          </cell>
          <cell r="CV166">
            <v>9.2100000000000005E-4</v>
          </cell>
          <cell r="CW166">
            <v>9.2100000000000005E-4</v>
          </cell>
        </row>
        <row r="167">
          <cell r="A167" t="str">
            <v>SURINAME</v>
          </cell>
          <cell r="B167" t="e">
            <v>#VALUE!</v>
          </cell>
          <cell r="C167" t="e">
            <v>#VALUE!</v>
          </cell>
          <cell r="D167" t="e">
            <v>#VALUE!</v>
          </cell>
          <cell r="E167" t="e">
            <v>#VALUE!</v>
          </cell>
          <cell r="F167" t="e">
            <v>#VALUE!</v>
          </cell>
          <cell r="G167" t="e">
            <v>#VALUE!</v>
          </cell>
          <cell r="H167" t="e">
            <v>#VALUE!</v>
          </cell>
          <cell r="I167" t="e">
            <v>#VALUE!</v>
          </cell>
          <cell r="J167" t="e">
            <v>#VALUE!</v>
          </cell>
          <cell r="K167" t="e">
            <v>#VALUE!</v>
          </cell>
          <cell r="L167" t="e">
            <v>#VALUE!</v>
          </cell>
          <cell r="M167" t="e">
            <v>#VALUE!</v>
          </cell>
          <cell r="N167" t="e">
            <v>#VALUE!</v>
          </cell>
          <cell r="O167" t="e">
            <v>#VALUE!</v>
          </cell>
          <cell r="P167" t="e">
            <v>#VALUE!</v>
          </cell>
          <cell r="Q167">
            <v>3.8000000000000002E-5</v>
          </cell>
          <cell r="R167">
            <v>3.8000000000000002E-5</v>
          </cell>
          <cell r="S167">
            <v>3.8000000000000002E-5</v>
          </cell>
          <cell r="T167">
            <v>3.8000000000000002E-5</v>
          </cell>
          <cell r="U167">
            <v>3.8000000000000002E-5</v>
          </cell>
          <cell r="V167">
            <v>3.8000000000000002E-5</v>
          </cell>
          <cell r="W167">
            <v>3.8000000000000002E-5</v>
          </cell>
          <cell r="X167">
            <v>3.8000000000000002E-5</v>
          </cell>
          <cell r="Y167">
            <v>3.8000000000000002E-5</v>
          </cell>
          <cell r="Z167">
            <v>3.8000000000000002E-5</v>
          </cell>
          <cell r="AA167">
            <v>3.8000000000000002E-5</v>
          </cell>
          <cell r="AB167">
            <v>3.8000000000000002E-5</v>
          </cell>
          <cell r="AC167">
            <v>3.8000000000000002E-5</v>
          </cell>
          <cell r="AD167">
            <v>3.8000000000000002E-5</v>
          </cell>
          <cell r="AE167">
            <v>3.8000000000000002E-5</v>
          </cell>
          <cell r="AF167">
            <v>3.8000000000000002E-5</v>
          </cell>
          <cell r="AG167">
            <v>3.8000000000000002E-5</v>
          </cell>
          <cell r="AH167">
            <v>3.8000000000000002E-5</v>
          </cell>
          <cell r="AI167">
            <v>3.8000000000000002E-5</v>
          </cell>
          <cell r="AJ167">
            <v>3.8000000000000002E-5</v>
          </cell>
          <cell r="AK167">
            <v>3.8000000000000002E-5</v>
          </cell>
          <cell r="AL167">
            <v>3.8000000000000002E-5</v>
          </cell>
          <cell r="AM167">
            <v>3.8000000000000002E-5</v>
          </cell>
          <cell r="AN167">
            <v>3.8000000000000002E-5</v>
          </cell>
          <cell r="AO167">
            <v>3.8000000000000002E-5</v>
          </cell>
          <cell r="AP167">
            <v>1.6699999999999999E-4</v>
          </cell>
          <cell r="AQ167">
            <v>1.6699999999999999E-4</v>
          </cell>
          <cell r="AR167">
            <v>1.6699999999999999E-4</v>
          </cell>
          <cell r="AS167">
            <v>1.6699999999999999E-4</v>
          </cell>
          <cell r="AT167">
            <v>1.6699999999999999E-4</v>
          </cell>
          <cell r="AU167">
            <v>2.8899999999999998E-4</v>
          </cell>
          <cell r="AV167">
            <v>2.8899999999999998E-4</v>
          </cell>
          <cell r="AW167">
            <v>2.8899999999999998E-4</v>
          </cell>
          <cell r="AX167">
            <v>2.8899999999999998E-4</v>
          </cell>
          <cell r="AY167">
            <v>2.8899999999999998E-4</v>
          </cell>
          <cell r="AZ167">
            <v>2.7E-4</v>
          </cell>
          <cell r="BA167">
            <v>2.7E-4</v>
          </cell>
          <cell r="BB167">
            <v>2.7E-4</v>
          </cell>
          <cell r="BC167">
            <v>2.7E-4</v>
          </cell>
          <cell r="BD167">
            <v>2.7E-4</v>
          </cell>
          <cell r="BE167">
            <v>9.1000000000000003E-5</v>
          </cell>
          <cell r="BF167">
            <v>9.1000000000000003E-5</v>
          </cell>
          <cell r="BG167">
            <v>9.1000000000000003E-5</v>
          </cell>
          <cell r="BH167">
            <v>9.1000000000000003E-5</v>
          </cell>
          <cell r="BI167">
            <v>9.1000000000000003E-5</v>
          </cell>
          <cell r="BJ167">
            <v>7.1299999999999998E-4</v>
          </cell>
          <cell r="BK167">
            <v>7.1299999999999998E-4</v>
          </cell>
          <cell r="BL167">
            <v>7.1299999999999998E-4</v>
          </cell>
          <cell r="BM167">
            <v>7.1299999999999998E-4</v>
          </cell>
          <cell r="BN167">
            <v>7.1299999999999998E-4</v>
          </cell>
          <cell r="BO167">
            <v>8.9400000000000005E-4</v>
          </cell>
          <cell r="BP167">
            <v>8.9400000000000005E-4</v>
          </cell>
          <cell r="BQ167">
            <v>8.9400000000000005E-4</v>
          </cell>
          <cell r="BR167">
            <v>8.9400000000000005E-4</v>
          </cell>
          <cell r="BS167">
            <v>8.9400000000000005E-4</v>
          </cell>
          <cell r="BT167">
            <v>9.1699999999999995E-4</v>
          </cell>
          <cell r="BU167">
            <v>9.1699999999999995E-4</v>
          </cell>
          <cell r="BV167">
            <v>9.1699999999999995E-4</v>
          </cell>
          <cell r="BW167">
            <v>9.1699999999999995E-4</v>
          </cell>
          <cell r="BX167">
            <v>9.1699999999999995E-4</v>
          </cell>
          <cell r="BY167">
            <v>1.238E-3</v>
          </cell>
          <cell r="BZ167">
            <v>1.238E-3</v>
          </cell>
          <cell r="CA167">
            <v>1.238E-3</v>
          </cell>
          <cell r="CB167">
            <v>1.238E-3</v>
          </cell>
          <cell r="CC167">
            <v>1.238E-3</v>
          </cell>
          <cell r="CD167">
            <v>1.238E-3</v>
          </cell>
          <cell r="CE167">
            <v>1.238E-3</v>
          </cell>
          <cell r="CF167">
            <v>1.238E-3</v>
          </cell>
          <cell r="CG167">
            <v>1.238E-3</v>
          </cell>
          <cell r="CH167">
            <v>1.238E-3</v>
          </cell>
          <cell r="CI167">
            <v>1.238E-3</v>
          </cell>
          <cell r="CJ167">
            <v>1.238E-3</v>
          </cell>
          <cell r="CK167">
            <v>1.238E-3</v>
          </cell>
          <cell r="CL167">
            <v>1.238E-3</v>
          </cell>
          <cell r="CM167">
            <v>1.238E-3</v>
          </cell>
          <cell r="CN167">
            <v>1.238E-3</v>
          </cell>
          <cell r="CO167">
            <v>1.238E-3</v>
          </cell>
          <cell r="CP167">
            <v>1.238E-3</v>
          </cell>
          <cell r="CQ167">
            <v>1.238E-3</v>
          </cell>
          <cell r="CR167">
            <v>1.238E-3</v>
          </cell>
          <cell r="CS167">
            <v>1.238E-3</v>
          </cell>
          <cell r="CT167">
            <v>1.238E-3</v>
          </cell>
          <cell r="CU167">
            <v>1.238E-3</v>
          </cell>
          <cell r="CV167">
            <v>1.238E-3</v>
          </cell>
          <cell r="CW167">
            <v>1.238E-3</v>
          </cell>
        </row>
        <row r="168">
          <cell r="A168" t="str">
            <v>SWAZILAND</v>
          </cell>
          <cell r="B168" t="e">
            <v>#VALUE!</v>
          </cell>
          <cell r="C168" t="e">
            <v>#VALUE!</v>
          </cell>
          <cell r="D168" t="e">
            <v>#VALUE!</v>
          </cell>
          <cell r="E168" t="e">
            <v>#VALUE!</v>
          </cell>
          <cell r="F168" t="e">
            <v>#VALUE!</v>
          </cell>
          <cell r="G168" t="e">
            <v>#VALUE!</v>
          </cell>
          <cell r="H168" t="e">
            <v>#VALUE!</v>
          </cell>
          <cell r="I168" t="e">
            <v>#VALUE!</v>
          </cell>
          <cell r="J168" t="e">
            <v>#VALUE!</v>
          </cell>
          <cell r="K168" t="e">
            <v>#VALUE!</v>
          </cell>
          <cell r="L168" t="e">
            <v>#VALUE!</v>
          </cell>
          <cell r="M168" t="e">
            <v>#VALUE!</v>
          </cell>
          <cell r="N168" t="e">
            <v>#VALUE!</v>
          </cell>
          <cell r="O168" t="e">
            <v>#VALUE!</v>
          </cell>
          <cell r="P168" t="e">
            <v>#VALUE!</v>
          </cell>
          <cell r="Q168">
            <v>3.6000000000000001E-5</v>
          </cell>
          <cell r="R168">
            <v>3.6000000000000001E-5</v>
          </cell>
          <cell r="S168">
            <v>3.6000000000000001E-5</v>
          </cell>
          <cell r="T168">
            <v>3.6000000000000001E-5</v>
          </cell>
          <cell r="U168">
            <v>3.6000000000000001E-5</v>
          </cell>
          <cell r="V168">
            <v>3.6000000000000001E-5</v>
          </cell>
          <cell r="W168">
            <v>3.6000000000000001E-5</v>
          </cell>
          <cell r="X168">
            <v>3.6000000000000001E-5</v>
          </cell>
          <cell r="Y168">
            <v>3.6000000000000001E-5</v>
          </cell>
          <cell r="Z168">
            <v>3.6000000000000001E-5</v>
          </cell>
          <cell r="AA168">
            <v>3.6000000000000001E-5</v>
          </cell>
          <cell r="AB168">
            <v>3.6000000000000001E-5</v>
          </cell>
          <cell r="AC168">
            <v>3.6000000000000001E-5</v>
          </cell>
          <cell r="AD168">
            <v>3.6000000000000001E-5</v>
          </cell>
          <cell r="AE168">
            <v>3.6000000000000001E-5</v>
          </cell>
          <cell r="AF168">
            <v>3.6000000000000001E-5</v>
          </cell>
          <cell r="AG168">
            <v>3.6000000000000001E-5</v>
          </cell>
          <cell r="AH168">
            <v>3.6000000000000001E-5</v>
          </cell>
          <cell r="AI168">
            <v>3.6000000000000001E-5</v>
          </cell>
          <cell r="AJ168">
            <v>3.6000000000000001E-5</v>
          </cell>
          <cell r="AK168">
            <v>3.6000000000000001E-5</v>
          </cell>
          <cell r="AL168">
            <v>3.6000000000000001E-5</v>
          </cell>
          <cell r="AM168">
            <v>3.6000000000000001E-5</v>
          </cell>
          <cell r="AN168">
            <v>3.6000000000000001E-5</v>
          </cell>
          <cell r="AO168">
            <v>3.6000000000000001E-5</v>
          </cell>
          <cell r="AP168">
            <v>3.0800000000000001E-4</v>
          </cell>
          <cell r="AQ168">
            <v>3.0800000000000001E-4</v>
          </cell>
          <cell r="AR168">
            <v>3.0800000000000001E-4</v>
          </cell>
          <cell r="AS168">
            <v>3.0800000000000001E-4</v>
          </cell>
          <cell r="AT168">
            <v>3.0800000000000001E-4</v>
          </cell>
          <cell r="AU168">
            <v>4.7699999999999999E-4</v>
          </cell>
          <cell r="AV168">
            <v>4.7699999999999999E-4</v>
          </cell>
          <cell r="AW168">
            <v>4.7699999999999999E-4</v>
          </cell>
          <cell r="AX168">
            <v>4.7699999999999999E-4</v>
          </cell>
          <cell r="AY168">
            <v>4.7699999999999999E-4</v>
          </cell>
          <cell r="AZ168">
            <v>6.29E-4</v>
          </cell>
          <cell r="BA168">
            <v>6.29E-4</v>
          </cell>
          <cell r="BB168">
            <v>6.29E-4</v>
          </cell>
          <cell r="BC168">
            <v>6.29E-4</v>
          </cell>
          <cell r="BD168">
            <v>6.29E-4</v>
          </cell>
          <cell r="BE168">
            <v>6.0700000000000001E-4</v>
          </cell>
          <cell r="BF168">
            <v>6.0700000000000001E-4</v>
          </cell>
          <cell r="BG168">
            <v>6.0700000000000001E-4</v>
          </cell>
          <cell r="BH168">
            <v>6.0700000000000001E-4</v>
          </cell>
          <cell r="BI168">
            <v>6.0700000000000001E-4</v>
          </cell>
          <cell r="BJ168">
            <v>1.292E-3</v>
          </cell>
          <cell r="BK168">
            <v>1.292E-3</v>
          </cell>
          <cell r="BL168">
            <v>1.292E-3</v>
          </cell>
          <cell r="BM168">
            <v>1.292E-3</v>
          </cell>
          <cell r="BN168">
            <v>1.292E-3</v>
          </cell>
          <cell r="BO168">
            <v>1.0349999999999999E-3</v>
          </cell>
          <cell r="BP168">
            <v>1.0349999999999999E-3</v>
          </cell>
          <cell r="BQ168">
            <v>1.0349999999999999E-3</v>
          </cell>
          <cell r="BR168">
            <v>1.0349999999999999E-3</v>
          </cell>
          <cell r="BS168">
            <v>1.0349999999999999E-3</v>
          </cell>
          <cell r="BT168">
            <v>1.4599999999999999E-3</v>
          </cell>
          <cell r="BU168">
            <v>1.4599999999999999E-3</v>
          </cell>
          <cell r="BV168">
            <v>1.4599999999999999E-3</v>
          </cell>
          <cell r="BW168">
            <v>1.4599999999999999E-3</v>
          </cell>
          <cell r="BX168">
            <v>1.4599999999999999E-3</v>
          </cell>
          <cell r="BY168">
            <v>4.1000000000000003E-3</v>
          </cell>
          <cell r="BZ168">
            <v>4.1000000000000003E-3</v>
          </cell>
          <cell r="CA168">
            <v>4.1000000000000003E-3</v>
          </cell>
          <cell r="CB168">
            <v>4.1000000000000003E-3</v>
          </cell>
          <cell r="CC168">
            <v>4.1000000000000003E-3</v>
          </cell>
          <cell r="CD168">
            <v>4.1000000000000003E-3</v>
          </cell>
          <cell r="CE168">
            <v>4.1000000000000003E-3</v>
          </cell>
          <cell r="CF168">
            <v>4.1000000000000003E-3</v>
          </cell>
          <cell r="CG168">
            <v>4.1000000000000003E-3</v>
          </cell>
          <cell r="CH168">
            <v>4.1000000000000003E-3</v>
          </cell>
          <cell r="CI168">
            <v>4.1000000000000003E-3</v>
          </cell>
          <cell r="CJ168">
            <v>4.1000000000000003E-3</v>
          </cell>
          <cell r="CK168">
            <v>4.1000000000000003E-3</v>
          </cell>
          <cell r="CL168">
            <v>4.1000000000000003E-3</v>
          </cell>
          <cell r="CM168">
            <v>4.1000000000000003E-3</v>
          </cell>
          <cell r="CN168">
            <v>4.1000000000000003E-3</v>
          </cell>
          <cell r="CO168">
            <v>4.1000000000000003E-3</v>
          </cell>
          <cell r="CP168">
            <v>4.1000000000000003E-3</v>
          </cell>
          <cell r="CQ168">
            <v>4.1000000000000003E-3</v>
          </cell>
          <cell r="CR168">
            <v>4.1000000000000003E-3</v>
          </cell>
          <cell r="CS168">
            <v>4.1000000000000003E-3</v>
          </cell>
          <cell r="CT168">
            <v>4.1000000000000003E-3</v>
          </cell>
          <cell r="CU168">
            <v>4.1000000000000003E-3</v>
          </cell>
          <cell r="CV168">
            <v>4.1000000000000003E-3</v>
          </cell>
          <cell r="CW168">
            <v>4.1000000000000003E-3</v>
          </cell>
        </row>
        <row r="169">
          <cell r="A169" t="str">
            <v>SWEDEN</v>
          </cell>
          <cell r="B169" t="e">
            <v>#VALUE!</v>
          </cell>
          <cell r="C169" t="e">
            <v>#VALUE!</v>
          </cell>
          <cell r="D169" t="e">
            <v>#VALUE!</v>
          </cell>
          <cell r="E169" t="e">
            <v>#VALUE!</v>
          </cell>
          <cell r="F169" t="e">
            <v>#VALUE!</v>
          </cell>
          <cell r="G169" t="e">
            <v>#VALUE!</v>
          </cell>
          <cell r="H169" t="e">
            <v>#VALUE!</v>
          </cell>
          <cell r="I169" t="e">
            <v>#VALUE!</v>
          </cell>
          <cell r="J169" t="e">
            <v>#VALUE!</v>
          </cell>
          <cell r="K169" t="e">
            <v>#VALUE!</v>
          </cell>
          <cell r="L169" t="e">
            <v>#VALUE!</v>
          </cell>
          <cell r="M169" t="e">
            <v>#VALUE!</v>
          </cell>
          <cell r="N169" t="e">
            <v>#VALUE!</v>
          </cell>
          <cell r="O169" t="e">
            <v>#VALUE!</v>
          </cell>
          <cell r="P169" t="e">
            <v>#VALUE!</v>
          </cell>
          <cell r="Q169">
            <v>5.0000000000000004E-6</v>
          </cell>
          <cell r="R169">
            <v>5.0000000000000004E-6</v>
          </cell>
          <cell r="S169">
            <v>5.0000000000000004E-6</v>
          </cell>
          <cell r="T169">
            <v>5.0000000000000004E-6</v>
          </cell>
          <cell r="U169">
            <v>5.0000000000000004E-6</v>
          </cell>
          <cell r="V169">
            <v>5.0000000000000004E-6</v>
          </cell>
          <cell r="W169">
            <v>5.0000000000000004E-6</v>
          </cell>
          <cell r="X169">
            <v>5.0000000000000004E-6</v>
          </cell>
          <cell r="Y169">
            <v>5.0000000000000004E-6</v>
          </cell>
          <cell r="Z169">
            <v>5.0000000000000004E-6</v>
          </cell>
          <cell r="AA169">
            <v>5.0000000000000004E-6</v>
          </cell>
          <cell r="AB169">
            <v>5.0000000000000004E-6</v>
          </cell>
          <cell r="AC169">
            <v>5.0000000000000004E-6</v>
          </cell>
          <cell r="AD169">
            <v>5.0000000000000004E-6</v>
          </cell>
          <cell r="AE169">
            <v>5.0000000000000004E-6</v>
          </cell>
          <cell r="AF169">
            <v>5.0000000000000004E-6</v>
          </cell>
          <cell r="AG169">
            <v>5.0000000000000004E-6</v>
          </cell>
          <cell r="AH169">
            <v>5.0000000000000004E-6</v>
          </cell>
          <cell r="AI169">
            <v>5.0000000000000004E-6</v>
          </cell>
          <cell r="AJ169">
            <v>5.0000000000000004E-6</v>
          </cell>
          <cell r="AK169">
            <v>5.0000000000000004E-6</v>
          </cell>
          <cell r="AL169">
            <v>5.0000000000000004E-6</v>
          </cell>
          <cell r="AM169">
            <v>5.0000000000000004E-6</v>
          </cell>
          <cell r="AN169">
            <v>5.0000000000000004E-6</v>
          </cell>
          <cell r="AO169">
            <v>5.0000000000000004E-6</v>
          </cell>
          <cell r="AP169">
            <v>2.1999999999999999E-5</v>
          </cell>
          <cell r="AQ169">
            <v>2.1999999999999999E-5</v>
          </cell>
          <cell r="AR169">
            <v>2.1999999999999999E-5</v>
          </cell>
          <cell r="AS169">
            <v>2.1999999999999999E-5</v>
          </cell>
          <cell r="AT169">
            <v>2.1999999999999999E-5</v>
          </cell>
          <cell r="AU169">
            <v>2.8E-5</v>
          </cell>
          <cell r="AV169">
            <v>2.8E-5</v>
          </cell>
          <cell r="AW169">
            <v>2.8E-5</v>
          </cell>
          <cell r="AX169">
            <v>2.8E-5</v>
          </cell>
          <cell r="AY169">
            <v>2.8E-5</v>
          </cell>
          <cell r="AZ169">
            <v>3.6999999999999998E-5</v>
          </cell>
          <cell r="BA169">
            <v>3.6999999999999998E-5</v>
          </cell>
          <cell r="BB169">
            <v>3.6999999999999998E-5</v>
          </cell>
          <cell r="BC169">
            <v>3.6999999999999998E-5</v>
          </cell>
          <cell r="BD169">
            <v>3.6999999999999998E-5</v>
          </cell>
          <cell r="BE169">
            <v>5.0000000000000002E-5</v>
          </cell>
          <cell r="BF169">
            <v>5.0000000000000002E-5</v>
          </cell>
          <cell r="BG169">
            <v>5.0000000000000002E-5</v>
          </cell>
          <cell r="BH169">
            <v>5.0000000000000002E-5</v>
          </cell>
          <cell r="BI169">
            <v>5.0000000000000002E-5</v>
          </cell>
          <cell r="BJ169">
            <v>6.2000000000000003E-5</v>
          </cell>
          <cell r="BK169">
            <v>6.2000000000000003E-5</v>
          </cell>
          <cell r="BL169">
            <v>6.2000000000000003E-5</v>
          </cell>
          <cell r="BM169">
            <v>6.2000000000000003E-5</v>
          </cell>
          <cell r="BN169">
            <v>6.2000000000000003E-5</v>
          </cell>
          <cell r="BO169">
            <v>7.2999999999999999E-5</v>
          </cell>
          <cell r="BP169">
            <v>7.2999999999999999E-5</v>
          </cell>
          <cell r="BQ169">
            <v>7.2999999999999999E-5</v>
          </cell>
          <cell r="BR169">
            <v>7.2999999999999999E-5</v>
          </cell>
          <cell r="BS169">
            <v>7.2999999999999999E-5</v>
          </cell>
          <cell r="BT169">
            <v>9.7E-5</v>
          </cell>
          <cell r="BU169">
            <v>9.7E-5</v>
          </cell>
          <cell r="BV169">
            <v>9.7E-5</v>
          </cell>
          <cell r="BW169">
            <v>9.7E-5</v>
          </cell>
          <cell r="BX169">
            <v>9.7E-5</v>
          </cell>
          <cell r="BY169">
            <v>1.6100000000000001E-4</v>
          </cell>
          <cell r="BZ169">
            <v>1.6100000000000001E-4</v>
          </cell>
          <cell r="CA169">
            <v>1.6100000000000001E-4</v>
          </cell>
          <cell r="CB169">
            <v>1.6100000000000001E-4</v>
          </cell>
          <cell r="CC169">
            <v>1.6100000000000001E-4</v>
          </cell>
          <cell r="CD169">
            <v>1.6100000000000001E-4</v>
          </cell>
          <cell r="CE169">
            <v>1.6100000000000001E-4</v>
          </cell>
          <cell r="CF169">
            <v>1.6100000000000001E-4</v>
          </cell>
          <cell r="CG169">
            <v>1.6100000000000001E-4</v>
          </cell>
          <cell r="CH169">
            <v>1.6100000000000001E-4</v>
          </cell>
          <cell r="CI169">
            <v>1.6100000000000001E-4</v>
          </cell>
          <cell r="CJ169">
            <v>1.6100000000000001E-4</v>
          </cell>
          <cell r="CK169">
            <v>1.6100000000000001E-4</v>
          </cell>
          <cell r="CL169">
            <v>1.6100000000000001E-4</v>
          </cell>
          <cell r="CM169">
            <v>1.6100000000000001E-4</v>
          </cell>
          <cell r="CN169">
            <v>1.6100000000000001E-4</v>
          </cell>
          <cell r="CO169">
            <v>1.6100000000000001E-4</v>
          </cell>
          <cell r="CP169">
            <v>1.6100000000000001E-4</v>
          </cell>
          <cell r="CQ169">
            <v>1.6100000000000001E-4</v>
          </cell>
          <cell r="CR169">
            <v>1.6100000000000001E-4</v>
          </cell>
          <cell r="CS169">
            <v>1.6100000000000001E-4</v>
          </cell>
          <cell r="CT169">
            <v>1.6100000000000001E-4</v>
          </cell>
          <cell r="CU169">
            <v>1.6100000000000001E-4</v>
          </cell>
          <cell r="CV169">
            <v>1.6100000000000001E-4</v>
          </cell>
          <cell r="CW169">
            <v>1.6100000000000001E-4</v>
          </cell>
        </row>
        <row r="170">
          <cell r="A170" t="str">
            <v>SWITZERLAND</v>
          </cell>
          <cell r="B170" t="e">
            <v>#VALUE!</v>
          </cell>
          <cell r="C170" t="e">
            <v>#VALUE!</v>
          </cell>
          <cell r="D170" t="e">
            <v>#VALUE!</v>
          </cell>
          <cell r="E170" t="e">
            <v>#VALUE!</v>
          </cell>
          <cell r="F170" t="e">
            <v>#VALUE!</v>
          </cell>
          <cell r="G170" t="e">
            <v>#VALUE!</v>
          </cell>
          <cell r="H170" t="e">
            <v>#VALUE!</v>
          </cell>
          <cell r="I170" t="e">
            <v>#VALUE!</v>
          </cell>
          <cell r="J170" t="e">
            <v>#VALUE!</v>
          </cell>
          <cell r="K170" t="e">
            <v>#VALUE!</v>
          </cell>
          <cell r="L170" t="e">
            <v>#VALUE!</v>
          </cell>
          <cell r="M170" t="e">
            <v>#VALUE!</v>
          </cell>
          <cell r="N170" t="e">
            <v>#VALUE!</v>
          </cell>
          <cell r="O170" t="e">
            <v>#VALUE!</v>
          </cell>
          <cell r="P170" t="e">
            <v>#VALUE!</v>
          </cell>
          <cell r="Q170">
            <v>1.9999999999999999E-6</v>
          </cell>
          <cell r="R170">
            <v>1.9999999999999999E-6</v>
          </cell>
          <cell r="S170">
            <v>1.9999999999999999E-6</v>
          </cell>
          <cell r="T170">
            <v>1.9999999999999999E-6</v>
          </cell>
          <cell r="U170">
            <v>1.9999999999999999E-6</v>
          </cell>
          <cell r="V170">
            <v>1.9999999999999999E-6</v>
          </cell>
          <cell r="W170">
            <v>1.9999999999999999E-6</v>
          </cell>
          <cell r="X170">
            <v>1.9999999999999999E-6</v>
          </cell>
          <cell r="Y170">
            <v>1.9999999999999999E-6</v>
          </cell>
          <cell r="Z170">
            <v>1.9999999999999999E-6</v>
          </cell>
          <cell r="AA170">
            <v>1.9999999999999999E-6</v>
          </cell>
          <cell r="AB170">
            <v>1.9999999999999999E-6</v>
          </cell>
          <cell r="AC170">
            <v>1.9999999999999999E-6</v>
          </cell>
          <cell r="AD170">
            <v>1.9999999999999999E-6</v>
          </cell>
          <cell r="AE170">
            <v>1.9999999999999999E-6</v>
          </cell>
          <cell r="AF170">
            <v>1.9999999999999999E-6</v>
          </cell>
          <cell r="AG170">
            <v>1.9999999999999999E-6</v>
          </cell>
          <cell r="AH170">
            <v>1.9999999999999999E-6</v>
          </cell>
          <cell r="AI170">
            <v>1.9999999999999999E-6</v>
          </cell>
          <cell r="AJ170">
            <v>1.9999999999999999E-6</v>
          </cell>
          <cell r="AK170">
            <v>1.9999999999999999E-6</v>
          </cell>
          <cell r="AL170">
            <v>1.9999999999999999E-6</v>
          </cell>
          <cell r="AM170">
            <v>1.9999999999999999E-6</v>
          </cell>
          <cell r="AN170">
            <v>1.9999999999999999E-6</v>
          </cell>
          <cell r="AO170">
            <v>1.9999999999999999E-6</v>
          </cell>
          <cell r="AP170">
            <v>1.2999999999999999E-5</v>
          </cell>
          <cell r="AQ170">
            <v>1.2999999999999999E-5</v>
          </cell>
          <cell r="AR170">
            <v>1.2999999999999999E-5</v>
          </cell>
          <cell r="AS170">
            <v>1.2999999999999999E-5</v>
          </cell>
          <cell r="AT170">
            <v>1.2999999999999999E-5</v>
          </cell>
          <cell r="AU170">
            <v>1.9000000000000001E-5</v>
          </cell>
          <cell r="AV170">
            <v>1.9000000000000001E-5</v>
          </cell>
          <cell r="AW170">
            <v>1.9000000000000001E-5</v>
          </cell>
          <cell r="AX170">
            <v>1.9000000000000001E-5</v>
          </cell>
          <cell r="AY170">
            <v>1.9000000000000001E-5</v>
          </cell>
          <cell r="AZ170">
            <v>2.5000000000000001E-5</v>
          </cell>
          <cell r="BA170">
            <v>2.5000000000000001E-5</v>
          </cell>
          <cell r="BB170">
            <v>2.5000000000000001E-5</v>
          </cell>
          <cell r="BC170">
            <v>2.5000000000000001E-5</v>
          </cell>
          <cell r="BD170">
            <v>2.5000000000000001E-5</v>
          </cell>
          <cell r="BE170">
            <v>3.3000000000000003E-5</v>
          </cell>
          <cell r="BF170">
            <v>3.3000000000000003E-5</v>
          </cell>
          <cell r="BG170">
            <v>3.3000000000000003E-5</v>
          </cell>
          <cell r="BH170">
            <v>3.3000000000000003E-5</v>
          </cell>
          <cell r="BI170">
            <v>3.3000000000000003E-5</v>
          </cell>
          <cell r="BJ170">
            <v>3.8000000000000002E-5</v>
          </cell>
          <cell r="BK170">
            <v>3.8000000000000002E-5</v>
          </cell>
          <cell r="BL170">
            <v>3.8000000000000002E-5</v>
          </cell>
          <cell r="BM170">
            <v>3.8000000000000002E-5</v>
          </cell>
          <cell r="BN170">
            <v>3.8000000000000002E-5</v>
          </cell>
          <cell r="BO170">
            <v>4.3999999999999999E-5</v>
          </cell>
          <cell r="BP170">
            <v>4.3999999999999999E-5</v>
          </cell>
          <cell r="BQ170">
            <v>4.3999999999999999E-5</v>
          </cell>
          <cell r="BR170">
            <v>4.3999999999999999E-5</v>
          </cell>
          <cell r="BS170">
            <v>4.3999999999999999E-5</v>
          </cell>
          <cell r="BT170">
            <v>5.3999999999999998E-5</v>
          </cell>
          <cell r="BU170">
            <v>5.3999999999999998E-5</v>
          </cell>
          <cell r="BV170">
            <v>5.3999999999999998E-5</v>
          </cell>
          <cell r="BW170">
            <v>5.3999999999999998E-5</v>
          </cell>
          <cell r="BX170">
            <v>5.3999999999999998E-5</v>
          </cell>
          <cell r="BY170">
            <v>9.8999999999999994E-5</v>
          </cell>
          <cell r="BZ170">
            <v>9.8999999999999994E-5</v>
          </cell>
          <cell r="CA170">
            <v>9.8999999999999994E-5</v>
          </cell>
          <cell r="CB170">
            <v>9.8999999999999994E-5</v>
          </cell>
          <cell r="CC170">
            <v>9.8999999999999994E-5</v>
          </cell>
          <cell r="CD170">
            <v>9.8999999999999994E-5</v>
          </cell>
          <cell r="CE170">
            <v>9.8999999999999994E-5</v>
          </cell>
          <cell r="CF170">
            <v>9.8999999999999994E-5</v>
          </cell>
          <cell r="CG170">
            <v>9.8999999999999994E-5</v>
          </cell>
          <cell r="CH170">
            <v>9.8999999999999994E-5</v>
          </cell>
          <cell r="CI170">
            <v>9.8999999999999994E-5</v>
          </cell>
          <cell r="CJ170">
            <v>9.8999999999999994E-5</v>
          </cell>
          <cell r="CK170">
            <v>9.8999999999999994E-5</v>
          </cell>
          <cell r="CL170">
            <v>9.8999999999999994E-5</v>
          </cell>
          <cell r="CM170">
            <v>9.8999999999999994E-5</v>
          </cell>
          <cell r="CN170">
            <v>9.8999999999999994E-5</v>
          </cell>
          <cell r="CO170">
            <v>9.8999999999999994E-5</v>
          </cell>
          <cell r="CP170">
            <v>9.8999999999999994E-5</v>
          </cell>
          <cell r="CQ170">
            <v>9.8999999999999994E-5</v>
          </cell>
          <cell r="CR170">
            <v>9.8999999999999994E-5</v>
          </cell>
          <cell r="CS170">
            <v>9.8999999999999994E-5</v>
          </cell>
          <cell r="CT170">
            <v>9.8999999999999994E-5</v>
          </cell>
          <cell r="CU170">
            <v>9.8999999999999994E-5</v>
          </cell>
          <cell r="CV170">
            <v>9.8999999999999994E-5</v>
          </cell>
          <cell r="CW170">
            <v>9.8999999999999994E-5</v>
          </cell>
        </row>
        <row r="171">
          <cell r="A171" t="str">
            <v>SYRIAN ARAB REPUBLIC</v>
          </cell>
          <cell r="B171" t="e">
            <v>#VALUE!</v>
          </cell>
          <cell r="C171" t="e">
            <v>#VALUE!</v>
          </cell>
          <cell r="D171" t="e">
            <v>#VALUE!</v>
          </cell>
          <cell r="E171" t="e">
            <v>#VALUE!</v>
          </cell>
          <cell r="F171" t="e">
            <v>#VALUE!</v>
          </cell>
          <cell r="G171" t="e">
            <v>#VALUE!</v>
          </cell>
          <cell r="H171" t="e">
            <v>#VALUE!</v>
          </cell>
          <cell r="I171" t="e">
            <v>#VALUE!</v>
          </cell>
          <cell r="J171" t="e">
            <v>#VALUE!</v>
          </cell>
          <cell r="K171" t="e">
            <v>#VALUE!</v>
          </cell>
          <cell r="L171" t="e">
            <v>#VALUE!</v>
          </cell>
          <cell r="M171" t="e">
            <v>#VALUE!</v>
          </cell>
          <cell r="N171" t="e">
            <v>#VALUE!</v>
          </cell>
          <cell r="O171" t="e">
            <v>#VALUE!</v>
          </cell>
          <cell r="P171" t="e">
            <v>#VALUE!</v>
          </cell>
          <cell r="Q171">
            <v>9.9999999999999995E-7</v>
          </cell>
          <cell r="R171">
            <v>9.9999999999999995E-7</v>
          </cell>
          <cell r="S171">
            <v>9.9999999999999995E-7</v>
          </cell>
          <cell r="T171">
            <v>9.9999999999999995E-7</v>
          </cell>
          <cell r="U171">
            <v>9.9999999999999995E-7</v>
          </cell>
          <cell r="V171">
            <v>9.9999999999999995E-7</v>
          </cell>
          <cell r="W171">
            <v>9.9999999999999995E-7</v>
          </cell>
          <cell r="X171">
            <v>9.9999999999999995E-7</v>
          </cell>
          <cell r="Y171">
            <v>9.9999999999999995E-7</v>
          </cell>
          <cell r="Z171">
            <v>9.9999999999999995E-7</v>
          </cell>
          <cell r="AA171">
            <v>9.9999999999999995E-7</v>
          </cell>
          <cell r="AB171">
            <v>9.9999999999999995E-7</v>
          </cell>
          <cell r="AC171">
            <v>9.9999999999999995E-7</v>
          </cell>
          <cell r="AD171">
            <v>9.9999999999999995E-7</v>
          </cell>
          <cell r="AE171">
            <v>9.9999999999999995E-7</v>
          </cell>
          <cell r="AF171">
            <v>9.9999999999999995E-7</v>
          </cell>
          <cell r="AG171">
            <v>9.9999999999999995E-7</v>
          </cell>
          <cell r="AH171">
            <v>9.9999999999999995E-7</v>
          </cell>
          <cell r="AI171">
            <v>9.9999999999999995E-7</v>
          </cell>
          <cell r="AJ171">
            <v>9.9999999999999995E-7</v>
          </cell>
          <cell r="AK171">
            <v>9.9999999999999995E-7</v>
          </cell>
          <cell r="AL171">
            <v>9.9999999999999995E-7</v>
          </cell>
          <cell r="AM171">
            <v>9.9999999999999995E-7</v>
          </cell>
          <cell r="AN171">
            <v>9.9999999999999995E-7</v>
          </cell>
          <cell r="AO171">
            <v>9.9999999999999995E-7</v>
          </cell>
          <cell r="AP171">
            <v>1.4E-5</v>
          </cell>
          <cell r="AQ171">
            <v>1.4E-5</v>
          </cell>
          <cell r="AR171">
            <v>1.4E-5</v>
          </cell>
          <cell r="AS171">
            <v>1.4E-5</v>
          </cell>
          <cell r="AT171">
            <v>1.4E-5</v>
          </cell>
          <cell r="AU171">
            <v>2.4000000000000001E-5</v>
          </cell>
          <cell r="AV171">
            <v>2.4000000000000001E-5</v>
          </cell>
          <cell r="AW171">
            <v>2.4000000000000001E-5</v>
          </cell>
          <cell r="AX171">
            <v>2.4000000000000001E-5</v>
          </cell>
          <cell r="AY171">
            <v>2.4000000000000001E-5</v>
          </cell>
          <cell r="AZ171">
            <v>3.1999999999999999E-5</v>
          </cell>
          <cell r="BA171">
            <v>3.1999999999999999E-5</v>
          </cell>
          <cell r="BB171">
            <v>3.1999999999999999E-5</v>
          </cell>
          <cell r="BC171">
            <v>3.1999999999999999E-5</v>
          </cell>
          <cell r="BD171">
            <v>3.1999999999999999E-5</v>
          </cell>
          <cell r="BE171">
            <v>4.0000000000000003E-5</v>
          </cell>
          <cell r="BF171">
            <v>4.0000000000000003E-5</v>
          </cell>
          <cell r="BG171">
            <v>4.0000000000000003E-5</v>
          </cell>
          <cell r="BH171">
            <v>4.0000000000000003E-5</v>
          </cell>
          <cell r="BI171">
            <v>4.0000000000000003E-5</v>
          </cell>
          <cell r="BJ171">
            <v>4.6999999999999997E-5</v>
          </cell>
          <cell r="BK171">
            <v>4.6999999999999997E-5</v>
          </cell>
          <cell r="BL171">
            <v>4.6999999999999997E-5</v>
          </cell>
          <cell r="BM171">
            <v>4.6999999999999997E-5</v>
          </cell>
          <cell r="BN171">
            <v>4.6999999999999997E-5</v>
          </cell>
          <cell r="BO171">
            <v>5.8999999999999998E-5</v>
          </cell>
          <cell r="BP171">
            <v>5.8999999999999998E-5</v>
          </cell>
          <cell r="BQ171">
            <v>5.8999999999999998E-5</v>
          </cell>
          <cell r="BR171">
            <v>5.8999999999999998E-5</v>
          </cell>
          <cell r="BS171">
            <v>5.8999999999999998E-5</v>
          </cell>
          <cell r="BT171">
            <v>6.3999999999999997E-5</v>
          </cell>
          <cell r="BU171">
            <v>6.3999999999999997E-5</v>
          </cell>
          <cell r="BV171">
            <v>6.3999999999999997E-5</v>
          </cell>
          <cell r="BW171">
            <v>6.3999999999999997E-5</v>
          </cell>
          <cell r="BX171">
            <v>6.3999999999999997E-5</v>
          </cell>
          <cell r="BY171">
            <v>7.4999999999999993E-5</v>
          </cell>
          <cell r="BZ171">
            <v>7.4999999999999993E-5</v>
          </cell>
          <cell r="CA171">
            <v>7.4999999999999993E-5</v>
          </cell>
          <cell r="CB171">
            <v>7.4999999999999993E-5</v>
          </cell>
          <cell r="CC171">
            <v>7.4999999999999993E-5</v>
          </cell>
          <cell r="CD171">
            <v>7.4999999999999993E-5</v>
          </cell>
          <cell r="CE171">
            <v>7.4999999999999993E-5</v>
          </cell>
          <cell r="CF171">
            <v>7.4999999999999993E-5</v>
          </cell>
          <cell r="CG171">
            <v>7.4999999999999993E-5</v>
          </cell>
          <cell r="CH171">
            <v>7.4999999999999993E-5</v>
          </cell>
          <cell r="CI171">
            <v>7.4999999999999993E-5</v>
          </cell>
          <cell r="CJ171">
            <v>7.4999999999999993E-5</v>
          </cell>
          <cell r="CK171">
            <v>7.4999999999999993E-5</v>
          </cell>
          <cell r="CL171">
            <v>7.4999999999999993E-5</v>
          </cell>
          <cell r="CM171">
            <v>7.4999999999999993E-5</v>
          </cell>
          <cell r="CN171">
            <v>7.4999999999999993E-5</v>
          </cell>
          <cell r="CO171">
            <v>7.4999999999999993E-5</v>
          </cell>
          <cell r="CP171">
            <v>7.4999999999999993E-5</v>
          </cell>
          <cell r="CQ171">
            <v>7.4999999999999993E-5</v>
          </cell>
          <cell r="CR171">
            <v>7.4999999999999993E-5</v>
          </cell>
          <cell r="CS171">
            <v>7.4999999999999993E-5</v>
          </cell>
          <cell r="CT171">
            <v>7.4999999999999993E-5</v>
          </cell>
          <cell r="CU171">
            <v>7.4999999999999993E-5</v>
          </cell>
          <cell r="CV171">
            <v>7.4999999999999993E-5</v>
          </cell>
          <cell r="CW171">
            <v>7.4999999999999993E-5</v>
          </cell>
        </row>
        <row r="172">
          <cell r="A172" t="str">
            <v>TAJIKISTAN</v>
          </cell>
          <cell r="B172" t="e">
            <v>#VALUE!</v>
          </cell>
          <cell r="C172" t="e">
            <v>#VALUE!</v>
          </cell>
          <cell r="D172" t="e">
            <v>#VALUE!</v>
          </cell>
          <cell r="E172" t="e">
            <v>#VALUE!</v>
          </cell>
          <cell r="F172" t="e">
            <v>#VALUE!</v>
          </cell>
          <cell r="G172" t="e">
            <v>#VALUE!</v>
          </cell>
          <cell r="H172" t="e">
            <v>#VALUE!</v>
          </cell>
          <cell r="I172" t="e">
            <v>#VALUE!</v>
          </cell>
          <cell r="J172" t="e">
            <v>#VALUE!</v>
          </cell>
          <cell r="K172" t="e">
            <v>#VALUE!</v>
          </cell>
          <cell r="L172" t="e">
            <v>#VALUE!</v>
          </cell>
          <cell r="M172" t="e">
            <v>#VALUE!</v>
          </cell>
          <cell r="N172" t="e">
            <v>#VALUE!</v>
          </cell>
          <cell r="O172" t="e">
            <v>#VALUE!</v>
          </cell>
          <cell r="P172" t="e">
            <v>#VALUE!</v>
          </cell>
          <cell r="Q172">
            <v>1.2999999999999999E-5</v>
          </cell>
          <cell r="R172">
            <v>1.2999999999999999E-5</v>
          </cell>
          <cell r="S172">
            <v>1.2999999999999999E-5</v>
          </cell>
          <cell r="T172">
            <v>1.2999999999999999E-5</v>
          </cell>
          <cell r="U172">
            <v>1.2999999999999999E-5</v>
          </cell>
          <cell r="V172">
            <v>1.2999999999999999E-5</v>
          </cell>
          <cell r="W172">
            <v>1.2999999999999999E-5</v>
          </cell>
          <cell r="X172">
            <v>1.2999999999999999E-5</v>
          </cell>
          <cell r="Y172">
            <v>1.2999999999999999E-5</v>
          </cell>
          <cell r="Z172">
            <v>1.2999999999999999E-5</v>
          </cell>
          <cell r="AA172">
            <v>1.2999999999999999E-5</v>
          </cell>
          <cell r="AB172">
            <v>1.2999999999999999E-5</v>
          </cell>
          <cell r="AC172">
            <v>1.2999999999999999E-5</v>
          </cell>
          <cell r="AD172">
            <v>1.2999999999999999E-5</v>
          </cell>
          <cell r="AE172">
            <v>1.2999999999999999E-5</v>
          </cell>
          <cell r="AF172">
            <v>1.2999999999999999E-5</v>
          </cell>
          <cell r="AG172">
            <v>1.2999999999999999E-5</v>
          </cell>
          <cell r="AH172">
            <v>1.2999999999999999E-5</v>
          </cell>
          <cell r="AI172">
            <v>1.2999999999999999E-5</v>
          </cell>
          <cell r="AJ172">
            <v>1.2999999999999999E-5</v>
          </cell>
          <cell r="AK172">
            <v>1.2999999999999999E-5</v>
          </cell>
          <cell r="AL172">
            <v>1.2999999999999999E-5</v>
          </cell>
          <cell r="AM172">
            <v>1.2999999999999999E-5</v>
          </cell>
          <cell r="AN172">
            <v>1.2999999999999999E-5</v>
          </cell>
          <cell r="AO172">
            <v>1.2999999999999999E-5</v>
          </cell>
          <cell r="AP172">
            <v>1.01E-4</v>
          </cell>
          <cell r="AQ172">
            <v>1.01E-4</v>
          </cell>
          <cell r="AR172">
            <v>1.01E-4</v>
          </cell>
          <cell r="AS172">
            <v>1.01E-4</v>
          </cell>
          <cell r="AT172">
            <v>1.01E-4</v>
          </cell>
          <cell r="AU172">
            <v>1.46E-4</v>
          </cell>
          <cell r="AV172">
            <v>1.46E-4</v>
          </cell>
          <cell r="AW172">
            <v>1.46E-4</v>
          </cell>
          <cell r="AX172">
            <v>1.46E-4</v>
          </cell>
          <cell r="AY172">
            <v>1.46E-4</v>
          </cell>
          <cell r="AZ172">
            <v>1.7100000000000001E-4</v>
          </cell>
          <cell r="BA172">
            <v>1.7100000000000001E-4</v>
          </cell>
          <cell r="BB172">
            <v>1.7100000000000001E-4</v>
          </cell>
          <cell r="BC172">
            <v>1.7100000000000001E-4</v>
          </cell>
          <cell r="BD172">
            <v>1.7100000000000001E-4</v>
          </cell>
          <cell r="BE172">
            <v>1.5899999999999999E-4</v>
          </cell>
          <cell r="BF172">
            <v>1.5899999999999999E-4</v>
          </cell>
          <cell r="BG172">
            <v>1.5899999999999999E-4</v>
          </cell>
          <cell r="BH172">
            <v>1.5899999999999999E-4</v>
          </cell>
          <cell r="BI172">
            <v>1.5899999999999999E-4</v>
          </cell>
          <cell r="BJ172">
            <v>1.2999999999999999E-4</v>
          </cell>
          <cell r="BK172">
            <v>1.2999999999999999E-4</v>
          </cell>
          <cell r="BL172">
            <v>1.2999999999999999E-4</v>
          </cell>
          <cell r="BM172">
            <v>1.2999999999999999E-4</v>
          </cell>
          <cell r="BN172">
            <v>1.2999999999999999E-4</v>
          </cell>
          <cell r="BO172">
            <v>1.1900000000000001E-4</v>
          </cell>
          <cell r="BP172">
            <v>1.1900000000000001E-4</v>
          </cell>
          <cell r="BQ172">
            <v>1.1900000000000001E-4</v>
          </cell>
          <cell r="BR172">
            <v>1.1900000000000001E-4</v>
          </cell>
          <cell r="BS172">
            <v>1.1900000000000001E-4</v>
          </cell>
          <cell r="BT172">
            <v>1.3200000000000001E-4</v>
          </cell>
          <cell r="BU172">
            <v>1.3200000000000001E-4</v>
          </cell>
          <cell r="BV172">
            <v>1.3200000000000001E-4</v>
          </cell>
          <cell r="BW172">
            <v>1.3200000000000001E-4</v>
          </cell>
          <cell r="BX172">
            <v>1.3200000000000001E-4</v>
          </cell>
          <cell r="BY172">
            <v>1.5300000000000001E-4</v>
          </cell>
          <cell r="BZ172">
            <v>1.5300000000000001E-4</v>
          </cell>
          <cell r="CA172">
            <v>1.5300000000000001E-4</v>
          </cell>
          <cell r="CB172">
            <v>1.5300000000000001E-4</v>
          </cell>
          <cell r="CC172">
            <v>1.5300000000000001E-4</v>
          </cell>
          <cell r="CD172">
            <v>1.5300000000000001E-4</v>
          </cell>
          <cell r="CE172">
            <v>1.5300000000000001E-4</v>
          </cell>
          <cell r="CF172">
            <v>1.5300000000000001E-4</v>
          </cell>
          <cell r="CG172">
            <v>1.5300000000000001E-4</v>
          </cell>
          <cell r="CH172">
            <v>1.5300000000000001E-4</v>
          </cell>
          <cell r="CI172">
            <v>1.5300000000000001E-4</v>
          </cell>
          <cell r="CJ172">
            <v>1.5300000000000001E-4</v>
          </cell>
          <cell r="CK172">
            <v>1.5300000000000001E-4</v>
          </cell>
          <cell r="CL172">
            <v>1.5300000000000001E-4</v>
          </cell>
          <cell r="CM172">
            <v>1.5300000000000001E-4</v>
          </cell>
          <cell r="CN172">
            <v>1.5300000000000001E-4</v>
          </cell>
          <cell r="CO172">
            <v>1.5300000000000001E-4</v>
          </cell>
          <cell r="CP172">
            <v>1.5300000000000001E-4</v>
          </cell>
          <cell r="CQ172">
            <v>1.5300000000000001E-4</v>
          </cell>
          <cell r="CR172">
            <v>1.5300000000000001E-4</v>
          </cell>
          <cell r="CS172">
            <v>1.5300000000000001E-4</v>
          </cell>
          <cell r="CT172">
            <v>1.5300000000000001E-4</v>
          </cell>
          <cell r="CU172">
            <v>1.5300000000000001E-4</v>
          </cell>
          <cell r="CV172">
            <v>1.5300000000000001E-4</v>
          </cell>
          <cell r="CW172">
            <v>1.5300000000000001E-4</v>
          </cell>
        </row>
        <row r="173">
          <cell r="A173" t="str">
            <v>TANZANIA, UNITED REPUBLIC OF</v>
          </cell>
          <cell r="B173" t="e">
            <v>#VALUE!</v>
          </cell>
          <cell r="C173" t="e">
            <v>#VALUE!</v>
          </cell>
          <cell r="D173" t="e">
            <v>#VALUE!</v>
          </cell>
          <cell r="E173" t="e">
            <v>#VALUE!</v>
          </cell>
          <cell r="F173" t="e">
            <v>#VALUE!</v>
          </cell>
          <cell r="G173" t="e">
            <v>#VALUE!</v>
          </cell>
          <cell r="H173" t="e">
            <v>#VALUE!</v>
          </cell>
          <cell r="I173" t="e">
            <v>#VALUE!</v>
          </cell>
          <cell r="J173" t="e">
            <v>#VALUE!</v>
          </cell>
          <cell r="K173" t="e">
            <v>#VALUE!</v>
          </cell>
          <cell r="L173" t="e">
            <v>#VALUE!</v>
          </cell>
          <cell r="M173" t="e">
            <v>#VALUE!</v>
          </cell>
          <cell r="N173" t="e">
            <v>#VALUE!</v>
          </cell>
          <cell r="O173" t="e">
            <v>#VALUE!</v>
          </cell>
          <cell r="P173" t="e">
            <v>#VALUE!</v>
          </cell>
          <cell r="Q173">
            <v>5.3999999999999998E-5</v>
          </cell>
          <cell r="R173">
            <v>5.3999999999999998E-5</v>
          </cell>
          <cell r="S173">
            <v>5.3999999999999998E-5</v>
          </cell>
          <cell r="T173">
            <v>5.3999999999999998E-5</v>
          </cell>
          <cell r="U173">
            <v>5.3999999999999998E-5</v>
          </cell>
          <cell r="V173">
            <v>5.3999999999999998E-5</v>
          </cell>
          <cell r="W173">
            <v>5.3999999999999998E-5</v>
          </cell>
          <cell r="X173">
            <v>5.3999999999999998E-5</v>
          </cell>
          <cell r="Y173">
            <v>5.3999999999999998E-5</v>
          </cell>
          <cell r="Z173">
            <v>5.3999999999999998E-5</v>
          </cell>
          <cell r="AA173">
            <v>5.3999999999999998E-5</v>
          </cell>
          <cell r="AB173">
            <v>5.3999999999999998E-5</v>
          </cell>
          <cell r="AC173">
            <v>5.3999999999999998E-5</v>
          </cell>
          <cell r="AD173">
            <v>5.3999999999999998E-5</v>
          </cell>
          <cell r="AE173">
            <v>5.3999999999999998E-5</v>
          </cell>
          <cell r="AF173">
            <v>5.3999999999999998E-5</v>
          </cell>
          <cell r="AG173">
            <v>5.3999999999999998E-5</v>
          </cell>
          <cell r="AH173">
            <v>5.3999999999999998E-5</v>
          </cell>
          <cell r="AI173">
            <v>5.3999999999999998E-5</v>
          </cell>
          <cell r="AJ173">
            <v>5.3999999999999998E-5</v>
          </cell>
          <cell r="AK173">
            <v>5.3999999999999998E-5</v>
          </cell>
          <cell r="AL173">
            <v>5.3999999999999998E-5</v>
          </cell>
          <cell r="AM173">
            <v>5.3999999999999998E-5</v>
          </cell>
          <cell r="AN173">
            <v>5.3999999999999998E-5</v>
          </cell>
          <cell r="AO173">
            <v>5.3999999999999998E-5</v>
          </cell>
          <cell r="AP173">
            <v>3.4699999999999998E-4</v>
          </cell>
          <cell r="AQ173">
            <v>3.4699999999999998E-4</v>
          </cell>
          <cell r="AR173">
            <v>3.4699999999999998E-4</v>
          </cell>
          <cell r="AS173">
            <v>3.4699999999999998E-4</v>
          </cell>
          <cell r="AT173">
            <v>3.4699999999999998E-4</v>
          </cell>
          <cell r="AU173">
            <v>5.2800000000000004E-4</v>
          </cell>
          <cell r="AV173">
            <v>5.2800000000000004E-4</v>
          </cell>
          <cell r="AW173">
            <v>5.2800000000000004E-4</v>
          </cell>
          <cell r="AX173">
            <v>5.2800000000000004E-4</v>
          </cell>
          <cell r="AY173">
            <v>5.2800000000000004E-4</v>
          </cell>
          <cell r="AZ173">
            <v>7.36E-4</v>
          </cell>
          <cell r="BA173">
            <v>7.36E-4</v>
          </cell>
          <cell r="BB173">
            <v>7.36E-4</v>
          </cell>
          <cell r="BC173">
            <v>7.36E-4</v>
          </cell>
          <cell r="BD173">
            <v>7.36E-4</v>
          </cell>
          <cell r="BE173">
            <v>9.5200000000000005E-4</v>
          </cell>
          <cell r="BF173">
            <v>9.5200000000000005E-4</v>
          </cell>
          <cell r="BG173">
            <v>9.5200000000000005E-4</v>
          </cell>
          <cell r="BH173">
            <v>9.5200000000000005E-4</v>
          </cell>
          <cell r="BI173">
            <v>9.5200000000000005E-4</v>
          </cell>
          <cell r="BJ173">
            <v>1.206E-3</v>
          </cell>
          <cell r="BK173">
            <v>1.206E-3</v>
          </cell>
          <cell r="BL173">
            <v>1.206E-3</v>
          </cell>
          <cell r="BM173">
            <v>1.206E-3</v>
          </cell>
          <cell r="BN173">
            <v>1.206E-3</v>
          </cell>
          <cell r="BO173">
            <v>1.5120000000000001E-3</v>
          </cell>
          <cell r="BP173">
            <v>1.5120000000000001E-3</v>
          </cell>
          <cell r="BQ173">
            <v>1.5120000000000001E-3</v>
          </cell>
          <cell r="BR173">
            <v>1.5120000000000001E-3</v>
          </cell>
          <cell r="BS173">
            <v>1.5120000000000001E-3</v>
          </cell>
          <cell r="BT173">
            <v>1.864E-3</v>
          </cell>
          <cell r="BU173">
            <v>1.864E-3</v>
          </cell>
          <cell r="BV173">
            <v>1.864E-3</v>
          </cell>
          <cell r="BW173">
            <v>1.864E-3</v>
          </cell>
          <cell r="BX173">
            <v>1.864E-3</v>
          </cell>
          <cell r="BY173">
            <v>2.2669999999999999E-3</v>
          </cell>
          <cell r="BZ173">
            <v>2.2669999999999999E-3</v>
          </cell>
          <cell r="CA173">
            <v>2.2669999999999999E-3</v>
          </cell>
          <cell r="CB173">
            <v>2.2669999999999999E-3</v>
          </cell>
          <cell r="CC173">
            <v>2.2669999999999999E-3</v>
          </cell>
          <cell r="CD173">
            <v>2.2669999999999999E-3</v>
          </cell>
          <cell r="CE173">
            <v>2.2669999999999999E-3</v>
          </cell>
          <cell r="CF173">
            <v>2.2669999999999999E-3</v>
          </cell>
          <cell r="CG173">
            <v>2.2669999999999999E-3</v>
          </cell>
          <cell r="CH173">
            <v>2.2669999999999999E-3</v>
          </cell>
          <cell r="CI173">
            <v>2.2669999999999999E-3</v>
          </cell>
          <cell r="CJ173">
            <v>2.2669999999999999E-3</v>
          </cell>
          <cell r="CK173">
            <v>2.2669999999999999E-3</v>
          </cell>
          <cell r="CL173">
            <v>2.2669999999999999E-3</v>
          </cell>
          <cell r="CM173">
            <v>2.2669999999999999E-3</v>
          </cell>
          <cell r="CN173">
            <v>2.2669999999999999E-3</v>
          </cell>
          <cell r="CO173">
            <v>2.2669999999999999E-3</v>
          </cell>
          <cell r="CP173">
            <v>2.2669999999999999E-3</v>
          </cell>
          <cell r="CQ173">
            <v>2.2669999999999999E-3</v>
          </cell>
          <cell r="CR173">
            <v>2.2669999999999999E-3</v>
          </cell>
          <cell r="CS173">
            <v>2.2669999999999999E-3</v>
          </cell>
          <cell r="CT173">
            <v>2.2669999999999999E-3</v>
          </cell>
          <cell r="CU173">
            <v>2.2669999999999999E-3</v>
          </cell>
          <cell r="CV173">
            <v>2.2669999999999999E-3</v>
          </cell>
          <cell r="CW173">
            <v>2.2669999999999999E-3</v>
          </cell>
        </row>
        <row r="174">
          <cell r="A174" t="str">
            <v>THAILAND</v>
          </cell>
          <cell r="B174" t="e">
            <v>#VALUE!</v>
          </cell>
          <cell r="C174" t="e">
            <v>#VALUE!</v>
          </cell>
          <cell r="D174" t="e">
            <v>#VALUE!</v>
          </cell>
          <cell r="E174" t="e">
            <v>#VALUE!</v>
          </cell>
          <cell r="F174" t="e">
            <v>#VALUE!</v>
          </cell>
          <cell r="G174" t="e">
            <v>#VALUE!</v>
          </cell>
          <cell r="H174" t="e">
            <v>#VALUE!</v>
          </cell>
          <cell r="I174" t="e">
            <v>#VALUE!</v>
          </cell>
          <cell r="J174" t="e">
            <v>#VALUE!</v>
          </cell>
          <cell r="K174" t="e">
            <v>#VALUE!</v>
          </cell>
          <cell r="L174" t="e">
            <v>#VALUE!</v>
          </cell>
          <cell r="M174" t="e">
            <v>#VALUE!</v>
          </cell>
          <cell r="N174" t="e">
            <v>#VALUE!</v>
          </cell>
          <cell r="O174" t="e">
            <v>#VALUE!</v>
          </cell>
          <cell r="P174" t="e">
            <v>#VALUE!</v>
          </cell>
          <cell r="Q174">
            <v>5.3999999999999998E-5</v>
          </cell>
          <cell r="R174">
            <v>5.3999999999999998E-5</v>
          </cell>
          <cell r="S174">
            <v>5.3999999999999998E-5</v>
          </cell>
          <cell r="T174">
            <v>5.3999999999999998E-5</v>
          </cell>
          <cell r="U174">
            <v>5.3999999999999998E-5</v>
          </cell>
          <cell r="V174">
            <v>5.3999999999999998E-5</v>
          </cell>
          <cell r="W174">
            <v>5.3999999999999998E-5</v>
          </cell>
          <cell r="X174">
            <v>5.3999999999999998E-5</v>
          </cell>
          <cell r="Y174">
            <v>5.3999999999999998E-5</v>
          </cell>
          <cell r="Z174">
            <v>5.3999999999999998E-5</v>
          </cell>
          <cell r="AA174">
            <v>5.3999999999999998E-5</v>
          </cell>
          <cell r="AB174">
            <v>5.3999999999999998E-5</v>
          </cell>
          <cell r="AC174">
            <v>5.3999999999999998E-5</v>
          </cell>
          <cell r="AD174">
            <v>5.3999999999999998E-5</v>
          </cell>
          <cell r="AE174">
            <v>5.3999999999999998E-5</v>
          </cell>
          <cell r="AF174">
            <v>5.3999999999999998E-5</v>
          </cell>
          <cell r="AG174">
            <v>5.3999999999999998E-5</v>
          </cell>
          <cell r="AH174">
            <v>5.3999999999999998E-5</v>
          </cell>
          <cell r="AI174">
            <v>5.3999999999999998E-5</v>
          </cell>
          <cell r="AJ174">
            <v>5.3999999999999998E-5</v>
          </cell>
          <cell r="AK174">
            <v>5.3999999999999998E-5</v>
          </cell>
          <cell r="AL174">
            <v>5.3999999999999998E-5</v>
          </cell>
          <cell r="AM174">
            <v>5.3999999999999998E-5</v>
          </cell>
          <cell r="AN174">
            <v>5.3999999999999998E-5</v>
          </cell>
          <cell r="AO174">
            <v>5.3999999999999998E-5</v>
          </cell>
          <cell r="AP174">
            <v>1.6699999999999999E-4</v>
          </cell>
          <cell r="AQ174">
            <v>1.6699999999999999E-4</v>
          </cell>
          <cell r="AR174">
            <v>1.6699999999999999E-4</v>
          </cell>
          <cell r="AS174">
            <v>1.6699999999999999E-4</v>
          </cell>
          <cell r="AT174">
            <v>1.6699999999999999E-4</v>
          </cell>
          <cell r="AU174">
            <v>2.0799999999999999E-4</v>
          </cell>
          <cell r="AV174">
            <v>2.0799999999999999E-4</v>
          </cell>
          <cell r="AW174">
            <v>2.0799999999999999E-4</v>
          </cell>
          <cell r="AX174">
            <v>2.0799999999999999E-4</v>
          </cell>
          <cell r="AY174">
            <v>2.0799999999999999E-4</v>
          </cell>
          <cell r="AZ174">
            <v>2.3000000000000001E-4</v>
          </cell>
          <cell r="BA174">
            <v>2.3000000000000001E-4</v>
          </cell>
          <cell r="BB174">
            <v>2.3000000000000001E-4</v>
          </cell>
          <cell r="BC174">
            <v>2.3000000000000001E-4</v>
          </cell>
          <cell r="BD174">
            <v>2.3000000000000001E-4</v>
          </cell>
          <cell r="BE174">
            <v>2.4499999999999999E-4</v>
          </cell>
          <cell r="BF174">
            <v>2.4499999999999999E-4</v>
          </cell>
          <cell r="BG174">
            <v>2.4499999999999999E-4</v>
          </cell>
          <cell r="BH174">
            <v>2.4499999999999999E-4</v>
          </cell>
          <cell r="BI174">
            <v>2.4499999999999999E-4</v>
          </cell>
          <cell r="BJ174">
            <v>2.7999999999999998E-4</v>
          </cell>
          <cell r="BK174">
            <v>2.7999999999999998E-4</v>
          </cell>
          <cell r="BL174">
            <v>2.7999999999999998E-4</v>
          </cell>
          <cell r="BM174">
            <v>2.7999999999999998E-4</v>
          </cell>
          <cell r="BN174">
            <v>2.7999999999999998E-4</v>
          </cell>
          <cell r="BO174">
            <v>3.0499999999999999E-4</v>
          </cell>
          <cell r="BP174">
            <v>3.0499999999999999E-4</v>
          </cell>
          <cell r="BQ174">
            <v>3.0499999999999999E-4</v>
          </cell>
          <cell r="BR174">
            <v>3.0499999999999999E-4</v>
          </cell>
          <cell r="BS174">
            <v>3.0499999999999999E-4</v>
          </cell>
          <cell r="BT174">
            <v>3.2299999999999999E-4</v>
          </cell>
          <cell r="BU174">
            <v>3.2299999999999999E-4</v>
          </cell>
          <cell r="BV174">
            <v>3.2299999999999999E-4</v>
          </cell>
          <cell r="BW174">
            <v>3.2299999999999999E-4</v>
          </cell>
          <cell r="BX174">
            <v>3.2299999999999999E-4</v>
          </cell>
          <cell r="BY174">
            <v>3.3399999999999999E-4</v>
          </cell>
          <cell r="BZ174">
            <v>3.3399999999999999E-4</v>
          </cell>
          <cell r="CA174">
            <v>3.3399999999999999E-4</v>
          </cell>
          <cell r="CB174">
            <v>3.3399999999999999E-4</v>
          </cell>
          <cell r="CC174">
            <v>3.3399999999999999E-4</v>
          </cell>
          <cell r="CD174">
            <v>3.3399999999999999E-4</v>
          </cell>
          <cell r="CE174">
            <v>3.3399999999999999E-4</v>
          </cell>
          <cell r="CF174">
            <v>3.3399999999999999E-4</v>
          </cell>
          <cell r="CG174">
            <v>3.3399999999999999E-4</v>
          </cell>
          <cell r="CH174">
            <v>3.3399999999999999E-4</v>
          </cell>
          <cell r="CI174">
            <v>3.3399999999999999E-4</v>
          </cell>
          <cell r="CJ174">
            <v>3.3399999999999999E-4</v>
          </cell>
          <cell r="CK174">
            <v>3.3399999999999999E-4</v>
          </cell>
          <cell r="CL174">
            <v>3.3399999999999999E-4</v>
          </cell>
          <cell r="CM174">
            <v>3.3399999999999999E-4</v>
          </cell>
          <cell r="CN174">
            <v>3.3399999999999999E-4</v>
          </cell>
          <cell r="CO174">
            <v>3.3399999999999999E-4</v>
          </cell>
          <cell r="CP174">
            <v>3.3399999999999999E-4</v>
          </cell>
          <cell r="CQ174">
            <v>3.3399999999999999E-4</v>
          </cell>
          <cell r="CR174">
            <v>3.3399999999999999E-4</v>
          </cell>
          <cell r="CS174">
            <v>3.3399999999999999E-4</v>
          </cell>
          <cell r="CT174">
            <v>3.3399999999999999E-4</v>
          </cell>
          <cell r="CU174">
            <v>3.3399999999999999E-4</v>
          </cell>
          <cell r="CV174">
            <v>3.3399999999999999E-4</v>
          </cell>
          <cell r="CW174">
            <v>3.3399999999999999E-4</v>
          </cell>
        </row>
        <row r="175">
          <cell r="A175" t="str">
            <v>TIMOR0LESTE</v>
          </cell>
          <cell r="B175" t="e">
            <v>#VALUE!</v>
          </cell>
          <cell r="C175" t="e">
            <v>#VALUE!</v>
          </cell>
          <cell r="D175" t="e">
            <v>#VALUE!</v>
          </cell>
          <cell r="E175" t="e">
            <v>#VALUE!</v>
          </cell>
          <cell r="F175" t="e">
            <v>#VALUE!</v>
          </cell>
          <cell r="G175" t="e">
            <v>#VALUE!</v>
          </cell>
          <cell r="H175" t="e">
            <v>#VALUE!</v>
          </cell>
          <cell r="I175" t="e">
            <v>#VALUE!</v>
          </cell>
          <cell r="J175" t="e">
            <v>#VALUE!</v>
          </cell>
          <cell r="K175" t="e">
            <v>#VALUE!</v>
          </cell>
          <cell r="L175" t="e">
            <v>#VALUE!</v>
          </cell>
          <cell r="M175" t="e">
            <v>#VALUE!</v>
          </cell>
          <cell r="N175" t="e">
            <v>#VALUE!</v>
          </cell>
          <cell r="O175" t="e">
            <v>#VALUE!</v>
          </cell>
          <cell r="P175" t="e">
            <v>#VALUE!</v>
          </cell>
          <cell r="Q175">
            <v>5.0000000000000004E-6</v>
          </cell>
          <cell r="R175">
            <v>5.0000000000000004E-6</v>
          </cell>
          <cell r="S175">
            <v>5.0000000000000004E-6</v>
          </cell>
          <cell r="T175">
            <v>5.0000000000000004E-6</v>
          </cell>
          <cell r="U175">
            <v>5.0000000000000004E-6</v>
          </cell>
          <cell r="V175">
            <v>5.0000000000000004E-6</v>
          </cell>
          <cell r="W175">
            <v>5.0000000000000004E-6</v>
          </cell>
          <cell r="X175">
            <v>5.0000000000000004E-6</v>
          </cell>
          <cell r="Y175">
            <v>5.0000000000000004E-6</v>
          </cell>
          <cell r="Z175">
            <v>5.0000000000000004E-6</v>
          </cell>
          <cell r="AA175">
            <v>5.0000000000000004E-6</v>
          </cell>
          <cell r="AB175">
            <v>5.0000000000000004E-6</v>
          </cell>
          <cell r="AC175">
            <v>5.0000000000000004E-6</v>
          </cell>
          <cell r="AD175">
            <v>5.0000000000000004E-6</v>
          </cell>
          <cell r="AE175">
            <v>5.0000000000000004E-6</v>
          </cell>
          <cell r="AF175">
            <v>5.0000000000000004E-6</v>
          </cell>
          <cell r="AG175">
            <v>5.0000000000000004E-6</v>
          </cell>
          <cell r="AH175">
            <v>5.0000000000000004E-6</v>
          </cell>
          <cell r="AI175">
            <v>5.0000000000000004E-6</v>
          </cell>
          <cell r="AJ175">
            <v>5.0000000000000004E-6</v>
          </cell>
          <cell r="AK175">
            <v>5.0000000000000004E-6</v>
          </cell>
          <cell r="AL175">
            <v>5.0000000000000004E-6</v>
          </cell>
          <cell r="AM175">
            <v>5.0000000000000004E-6</v>
          </cell>
          <cell r="AN175">
            <v>5.0000000000000004E-6</v>
          </cell>
          <cell r="AO175">
            <v>5.0000000000000004E-6</v>
          </cell>
          <cell r="AP175">
            <v>4.5000000000000003E-5</v>
          </cell>
          <cell r="AQ175">
            <v>4.5000000000000003E-5</v>
          </cell>
          <cell r="AR175">
            <v>4.5000000000000003E-5</v>
          </cell>
          <cell r="AS175">
            <v>4.5000000000000003E-5</v>
          </cell>
          <cell r="AT175">
            <v>4.5000000000000003E-5</v>
          </cell>
          <cell r="AU175">
            <v>1.5100000000000001E-4</v>
          </cell>
          <cell r="AV175">
            <v>1.5100000000000001E-4</v>
          </cell>
          <cell r="AW175">
            <v>1.5100000000000001E-4</v>
          </cell>
          <cell r="AX175">
            <v>1.5100000000000001E-4</v>
          </cell>
          <cell r="AY175">
            <v>1.5100000000000001E-4</v>
          </cell>
          <cell r="AZ175">
            <v>1.1400000000000001E-4</v>
          </cell>
          <cell r="BA175">
            <v>1.1400000000000001E-4</v>
          </cell>
          <cell r="BB175">
            <v>1.1400000000000001E-4</v>
          </cell>
          <cell r="BC175">
            <v>1.1400000000000001E-4</v>
          </cell>
          <cell r="BD175">
            <v>1.1400000000000001E-4</v>
          </cell>
          <cell r="BE175">
            <v>2.1499999999999999E-4</v>
          </cell>
          <cell r="BF175">
            <v>2.1499999999999999E-4</v>
          </cell>
          <cell r="BG175">
            <v>2.1499999999999999E-4</v>
          </cell>
          <cell r="BH175">
            <v>2.1499999999999999E-4</v>
          </cell>
          <cell r="BI175">
            <v>2.1499999999999999E-4</v>
          </cell>
          <cell r="BJ175">
            <v>1.75E-4</v>
          </cell>
          <cell r="BK175">
            <v>1.75E-4</v>
          </cell>
          <cell r="BL175">
            <v>1.75E-4</v>
          </cell>
          <cell r="BM175">
            <v>1.75E-4</v>
          </cell>
          <cell r="BN175">
            <v>1.75E-4</v>
          </cell>
          <cell r="BO175">
            <v>3.4900000000000003E-4</v>
          </cell>
          <cell r="BP175">
            <v>3.4900000000000003E-4</v>
          </cell>
          <cell r="BQ175">
            <v>3.4900000000000003E-4</v>
          </cell>
          <cell r="BR175">
            <v>3.4900000000000003E-4</v>
          </cell>
          <cell r="BS175">
            <v>3.4900000000000003E-4</v>
          </cell>
          <cell r="BT175">
            <v>5.3600000000000002E-4</v>
          </cell>
          <cell r="BU175">
            <v>5.3600000000000002E-4</v>
          </cell>
          <cell r="BV175">
            <v>5.3600000000000002E-4</v>
          </cell>
          <cell r="BW175">
            <v>5.3600000000000002E-4</v>
          </cell>
          <cell r="BX175">
            <v>5.3600000000000002E-4</v>
          </cell>
          <cell r="BY175">
            <v>1.23E-3</v>
          </cell>
          <cell r="BZ175">
            <v>1.23E-3</v>
          </cell>
          <cell r="CA175">
            <v>1.23E-3</v>
          </cell>
          <cell r="CB175">
            <v>1.23E-3</v>
          </cell>
          <cell r="CC175">
            <v>1.23E-3</v>
          </cell>
          <cell r="CD175">
            <v>1.23E-3</v>
          </cell>
          <cell r="CE175">
            <v>1.23E-3</v>
          </cell>
          <cell r="CF175">
            <v>1.23E-3</v>
          </cell>
          <cell r="CG175">
            <v>1.23E-3</v>
          </cell>
          <cell r="CH175">
            <v>1.23E-3</v>
          </cell>
          <cell r="CI175">
            <v>1.23E-3</v>
          </cell>
          <cell r="CJ175">
            <v>1.23E-3</v>
          </cell>
          <cell r="CK175">
            <v>1.23E-3</v>
          </cell>
          <cell r="CL175">
            <v>1.23E-3</v>
          </cell>
          <cell r="CM175">
            <v>1.23E-3</v>
          </cell>
          <cell r="CN175">
            <v>1.23E-3</v>
          </cell>
          <cell r="CO175">
            <v>1.23E-3</v>
          </cell>
          <cell r="CP175">
            <v>1.23E-3</v>
          </cell>
          <cell r="CQ175">
            <v>1.23E-3</v>
          </cell>
          <cell r="CR175">
            <v>1.23E-3</v>
          </cell>
          <cell r="CS175">
            <v>1.23E-3</v>
          </cell>
          <cell r="CT175">
            <v>1.23E-3</v>
          </cell>
          <cell r="CU175">
            <v>1.23E-3</v>
          </cell>
          <cell r="CV175">
            <v>1.23E-3</v>
          </cell>
          <cell r="CW175">
            <v>1.23E-3</v>
          </cell>
        </row>
        <row r="176">
          <cell r="A176" t="str">
            <v>TOGO</v>
          </cell>
          <cell r="B176" t="e">
            <v>#VALUE!</v>
          </cell>
          <cell r="C176" t="e">
            <v>#VALUE!</v>
          </cell>
          <cell r="D176" t="e">
            <v>#VALUE!</v>
          </cell>
          <cell r="E176" t="e">
            <v>#VALUE!</v>
          </cell>
          <cell r="F176" t="e">
            <v>#VALUE!</v>
          </cell>
          <cell r="G176" t="e">
            <v>#VALUE!</v>
          </cell>
          <cell r="H176" t="e">
            <v>#VALUE!</v>
          </cell>
          <cell r="I176" t="e">
            <v>#VALUE!</v>
          </cell>
          <cell r="J176" t="e">
            <v>#VALUE!</v>
          </cell>
          <cell r="K176" t="e">
            <v>#VALUE!</v>
          </cell>
          <cell r="L176" t="e">
            <v>#VALUE!</v>
          </cell>
          <cell r="M176" t="e">
            <v>#VALUE!</v>
          </cell>
          <cell r="N176" t="e">
            <v>#VALUE!</v>
          </cell>
          <cell r="O176" t="e">
            <v>#VALUE!</v>
          </cell>
          <cell r="P176" t="e">
            <v>#VALUE!</v>
          </cell>
          <cell r="Q176">
            <v>2.1999999999999999E-5</v>
          </cell>
          <cell r="R176">
            <v>2.1999999999999999E-5</v>
          </cell>
          <cell r="S176">
            <v>2.1999999999999999E-5</v>
          </cell>
          <cell r="T176">
            <v>2.1999999999999999E-5</v>
          </cell>
          <cell r="U176">
            <v>2.1999999999999999E-5</v>
          </cell>
          <cell r="V176">
            <v>2.1999999999999999E-5</v>
          </cell>
          <cell r="W176">
            <v>2.1999999999999999E-5</v>
          </cell>
          <cell r="X176">
            <v>2.1999999999999999E-5</v>
          </cell>
          <cell r="Y176">
            <v>2.1999999999999999E-5</v>
          </cell>
          <cell r="Z176">
            <v>2.1999999999999999E-5</v>
          </cell>
          <cell r="AA176">
            <v>2.1999999999999999E-5</v>
          </cell>
          <cell r="AB176">
            <v>2.1999999999999999E-5</v>
          </cell>
          <cell r="AC176">
            <v>2.1999999999999999E-5</v>
          </cell>
          <cell r="AD176">
            <v>2.1999999999999999E-5</v>
          </cell>
          <cell r="AE176">
            <v>2.1999999999999999E-5</v>
          </cell>
          <cell r="AF176">
            <v>2.1999999999999999E-5</v>
          </cell>
          <cell r="AG176">
            <v>2.1999999999999999E-5</v>
          </cell>
          <cell r="AH176">
            <v>2.1999999999999999E-5</v>
          </cell>
          <cell r="AI176">
            <v>2.1999999999999999E-5</v>
          </cell>
          <cell r="AJ176">
            <v>2.1999999999999999E-5</v>
          </cell>
          <cell r="AK176">
            <v>2.1999999999999999E-5</v>
          </cell>
          <cell r="AL176">
            <v>2.1999999999999999E-5</v>
          </cell>
          <cell r="AM176">
            <v>2.1999999999999999E-5</v>
          </cell>
          <cell r="AN176">
            <v>2.1999999999999999E-5</v>
          </cell>
          <cell r="AO176">
            <v>2.1999999999999999E-5</v>
          </cell>
          <cell r="AP176">
            <v>1.3100000000000001E-4</v>
          </cell>
          <cell r="AQ176">
            <v>1.3100000000000001E-4</v>
          </cell>
          <cell r="AR176">
            <v>1.3100000000000001E-4</v>
          </cell>
          <cell r="AS176">
            <v>1.3100000000000001E-4</v>
          </cell>
          <cell r="AT176">
            <v>1.3100000000000001E-4</v>
          </cell>
          <cell r="AU176">
            <v>2.04E-4</v>
          </cell>
          <cell r="AV176">
            <v>2.04E-4</v>
          </cell>
          <cell r="AW176">
            <v>2.04E-4</v>
          </cell>
          <cell r="AX176">
            <v>2.04E-4</v>
          </cell>
          <cell r="AY176">
            <v>2.04E-4</v>
          </cell>
          <cell r="AZ176">
            <v>2.9100000000000003E-4</v>
          </cell>
          <cell r="BA176">
            <v>2.9100000000000003E-4</v>
          </cell>
          <cell r="BB176">
            <v>2.9100000000000003E-4</v>
          </cell>
          <cell r="BC176">
            <v>2.9100000000000003E-4</v>
          </cell>
          <cell r="BD176">
            <v>2.9100000000000003E-4</v>
          </cell>
          <cell r="BE176">
            <v>3.7300000000000001E-4</v>
          </cell>
          <cell r="BF176">
            <v>3.7300000000000001E-4</v>
          </cell>
          <cell r="BG176">
            <v>3.7300000000000001E-4</v>
          </cell>
          <cell r="BH176">
            <v>3.7300000000000001E-4</v>
          </cell>
          <cell r="BI176">
            <v>3.7300000000000001E-4</v>
          </cell>
          <cell r="BJ176">
            <v>4.86E-4</v>
          </cell>
          <cell r="BK176">
            <v>4.86E-4</v>
          </cell>
          <cell r="BL176">
            <v>4.86E-4</v>
          </cell>
          <cell r="BM176">
            <v>4.86E-4</v>
          </cell>
          <cell r="BN176">
            <v>4.86E-4</v>
          </cell>
          <cell r="BO176">
            <v>6.5499999999999998E-4</v>
          </cell>
          <cell r="BP176">
            <v>6.5499999999999998E-4</v>
          </cell>
          <cell r="BQ176">
            <v>6.5499999999999998E-4</v>
          </cell>
          <cell r="BR176">
            <v>6.5499999999999998E-4</v>
          </cell>
          <cell r="BS176">
            <v>6.5499999999999998E-4</v>
          </cell>
          <cell r="BT176">
            <v>8.8900000000000003E-4</v>
          </cell>
          <cell r="BU176">
            <v>8.8900000000000003E-4</v>
          </cell>
          <cell r="BV176">
            <v>8.8900000000000003E-4</v>
          </cell>
          <cell r="BW176">
            <v>8.8900000000000003E-4</v>
          </cell>
          <cell r="BX176">
            <v>8.8900000000000003E-4</v>
          </cell>
          <cell r="BY176">
            <v>1.1850000000000001E-3</v>
          </cell>
          <cell r="BZ176">
            <v>1.1850000000000001E-3</v>
          </cell>
          <cell r="CA176">
            <v>1.1850000000000001E-3</v>
          </cell>
          <cell r="CB176">
            <v>1.1850000000000001E-3</v>
          </cell>
          <cell r="CC176">
            <v>1.1850000000000001E-3</v>
          </cell>
          <cell r="CD176">
            <v>1.1850000000000001E-3</v>
          </cell>
          <cell r="CE176">
            <v>1.1850000000000001E-3</v>
          </cell>
          <cell r="CF176">
            <v>1.1850000000000001E-3</v>
          </cell>
          <cell r="CG176">
            <v>1.1850000000000001E-3</v>
          </cell>
          <cell r="CH176">
            <v>1.1850000000000001E-3</v>
          </cell>
          <cell r="CI176">
            <v>1.1850000000000001E-3</v>
          </cell>
          <cell r="CJ176">
            <v>1.1850000000000001E-3</v>
          </cell>
          <cell r="CK176">
            <v>1.1850000000000001E-3</v>
          </cell>
          <cell r="CL176">
            <v>1.1850000000000001E-3</v>
          </cell>
          <cell r="CM176">
            <v>1.1850000000000001E-3</v>
          </cell>
          <cell r="CN176">
            <v>1.1850000000000001E-3</v>
          </cell>
          <cell r="CO176">
            <v>1.1850000000000001E-3</v>
          </cell>
          <cell r="CP176">
            <v>1.1850000000000001E-3</v>
          </cell>
          <cell r="CQ176">
            <v>1.1850000000000001E-3</v>
          </cell>
          <cell r="CR176">
            <v>1.1850000000000001E-3</v>
          </cell>
          <cell r="CS176">
            <v>1.1850000000000001E-3</v>
          </cell>
          <cell r="CT176">
            <v>1.1850000000000001E-3</v>
          </cell>
          <cell r="CU176">
            <v>1.1850000000000001E-3</v>
          </cell>
          <cell r="CV176">
            <v>1.1850000000000001E-3</v>
          </cell>
          <cell r="CW176">
            <v>1.1850000000000001E-3</v>
          </cell>
        </row>
        <row r="177">
          <cell r="A177" t="str">
            <v>TONGA</v>
          </cell>
          <cell r="B177">
            <v>0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1.2999999999999999E-5</v>
          </cell>
          <cell r="R177">
            <v>1.2999999999999999E-5</v>
          </cell>
          <cell r="S177">
            <v>1.2999999999999999E-5</v>
          </cell>
          <cell r="T177">
            <v>1.2999999999999999E-5</v>
          </cell>
          <cell r="U177">
            <v>1.2999999999999999E-5</v>
          </cell>
          <cell r="V177">
            <v>1.2999999999999999E-5</v>
          </cell>
          <cell r="W177">
            <v>1.2999999999999999E-5</v>
          </cell>
          <cell r="X177">
            <v>1.2999999999999999E-5</v>
          </cell>
          <cell r="Y177">
            <v>1.2999999999999999E-5</v>
          </cell>
          <cell r="Z177">
            <v>1.2999999999999999E-5</v>
          </cell>
          <cell r="AA177">
            <v>1.2999999999999999E-5</v>
          </cell>
          <cell r="AB177">
            <v>1.2999999999999999E-5</v>
          </cell>
          <cell r="AC177">
            <v>1.2999999999999999E-5</v>
          </cell>
          <cell r="AD177">
            <v>1.2999999999999999E-5</v>
          </cell>
          <cell r="AE177">
            <v>1.2999999999999999E-5</v>
          </cell>
          <cell r="AF177">
            <v>1.2999999999999999E-5</v>
          </cell>
          <cell r="AG177">
            <v>1.2999999999999999E-5</v>
          </cell>
          <cell r="AH177">
            <v>1.2999999999999999E-5</v>
          </cell>
          <cell r="AI177">
            <v>1.2999999999999999E-5</v>
          </cell>
          <cell r="AJ177">
            <v>1.2999999999999999E-5</v>
          </cell>
          <cell r="AK177">
            <v>1.2999999999999999E-5</v>
          </cell>
          <cell r="AL177">
            <v>1.2999999999999999E-5</v>
          </cell>
          <cell r="AM177">
            <v>1.2999999999999999E-5</v>
          </cell>
          <cell r="AN177">
            <v>1.2999999999999999E-5</v>
          </cell>
          <cell r="AO177">
            <v>1.2999999999999999E-5</v>
          </cell>
          <cell r="AP177">
            <v>5.1E-5</v>
          </cell>
          <cell r="AQ177">
            <v>5.1E-5</v>
          </cell>
          <cell r="AR177">
            <v>5.1E-5</v>
          </cell>
          <cell r="AS177">
            <v>5.1E-5</v>
          </cell>
          <cell r="AT177">
            <v>5.1E-5</v>
          </cell>
          <cell r="AU177">
            <v>6.9999999999999994E-5</v>
          </cell>
          <cell r="AV177">
            <v>6.9999999999999994E-5</v>
          </cell>
          <cell r="AW177">
            <v>6.9999999999999994E-5</v>
          </cell>
          <cell r="AX177">
            <v>6.9999999999999994E-5</v>
          </cell>
          <cell r="AY177">
            <v>6.9999999999999994E-5</v>
          </cell>
          <cell r="AZ177">
            <v>8.7999999999999998E-5</v>
          </cell>
          <cell r="BA177">
            <v>8.7999999999999998E-5</v>
          </cell>
          <cell r="BB177">
            <v>8.7999999999999998E-5</v>
          </cell>
          <cell r="BC177">
            <v>8.7999999999999998E-5</v>
          </cell>
          <cell r="BD177">
            <v>8.7999999999999998E-5</v>
          </cell>
          <cell r="BE177">
            <v>9.7E-5</v>
          </cell>
          <cell r="BF177">
            <v>9.7E-5</v>
          </cell>
          <cell r="BG177">
            <v>9.7E-5</v>
          </cell>
          <cell r="BH177">
            <v>9.7E-5</v>
          </cell>
          <cell r="BI177">
            <v>9.7E-5</v>
          </cell>
          <cell r="BJ177">
            <v>1.06E-4</v>
          </cell>
          <cell r="BK177">
            <v>1.06E-4</v>
          </cell>
          <cell r="BL177">
            <v>1.06E-4</v>
          </cell>
          <cell r="BM177">
            <v>1.06E-4</v>
          </cell>
          <cell r="BN177">
            <v>1.06E-4</v>
          </cell>
          <cell r="BO177">
            <v>1.2E-4</v>
          </cell>
          <cell r="BP177">
            <v>1.2E-4</v>
          </cell>
          <cell r="BQ177">
            <v>1.2E-4</v>
          </cell>
          <cell r="BR177">
            <v>1.2E-4</v>
          </cell>
          <cell r="BS177">
            <v>1.2E-4</v>
          </cell>
          <cell r="BT177">
            <v>1.4300000000000001E-4</v>
          </cell>
          <cell r="BU177">
            <v>1.4300000000000001E-4</v>
          </cell>
          <cell r="BV177">
            <v>1.4300000000000001E-4</v>
          </cell>
          <cell r="BW177">
            <v>1.4300000000000001E-4</v>
          </cell>
          <cell r="BX177">
            <v>1.4300000000000001E-4</v>
          </cell>
          <cell r="BY177">
            <v>2.2100000000000001E-4</v>
          </cell>
          <cell r="BZ177">
            <v>2.2100000000000001E-4</v>
          </cell>
          <cell r="CA177">
            <v>2.2100000000000001E-4</v>
          </cell>
          <cell r="CB177">
            <v>2.2100000000000001E-4</v>
          </cell>
          <cell r="CC177">
            <v>2.2100000000000001E-4</v>
          </cell>
          <cell r="CD177">
            <v>2.2100000000000001E-4</v>
          </cell>
          <cell r="CE177">
            <v>2.2100000000000001E-4</v>
          </cell>
          <cell r="CF177">
            <v>2.2100000000000001E-4</v>
          </cell>
          <cell r="CG177">
            <v>2.2100000000000001E-4</v>
          </cell>
          <cell r="CH177">
            <v>2.2100000000000001E-4</v>
          </cell>
          <cell r="CI177">
            <v>2.2100000000000001E-4</v>
          </cell>
          <cell r="CJ177">
            <v>2.2100000000000001E-4</v>
          </cell>
          <cell r="CK177">
            <v>2.2100000000000001E-4</v>
          </cell>
          <cell r="CL177">
            <v>2.2100000000000001E-4</v>
          </cell>
          <cell r="CM177">
            <v>2.2100000000000001E-4</v>
          </cell>
          <cell r="CN177">
            <v>2.2100000000000001E-4</v>
          </cell>
          <cell r="CO177">
            <v>2.2100000000000001E-4</v>
          </cell>
          <cell r="CP177">
            <v>2.2100000000000001E-4</v>
          </cell>
          <cell r="CQ177">
            <v>2.2100000000000001E-4</v>
          </cell>
          <cell r="CR177">
            <v>2.2100000000000001E-4</v>
          </cell>
          <cell r="CS177">
            <v>2.2100000000000001E-4</v>
          </cell>
          <cell r="CT177">
            <v>2.2100000000000001E-4</v>
          </cell>
          <cell r="CU177">
            <v>2.2100000000000001E-4</v>
          </cell>
          <cell r="CV177">
            <v>2.2100000000000001E-4</v>
          </cell>
          <cell r="CW177">
            <v>2.2100000000000001E-4</v>
          </cell>
        </row>
        <row r="178">
          <cell r="A178" t="str">
            <v>TRINIDAD AND TOBAGO</v>
          </cell>
          <cell r="B178" t="e">
            <v>#VALUE!</v>
          </cell>
          <cell r="C178" t="e">
            <v>#VALUE!</v>
          </cell>
          <cell r="D178" t="e">
            <v>#VALUE!</v>
          </cell>
          <cell r="E178" t="e">
            <v>#VALUE!</v>
          </cell>
          <cell r="F178" t="e">
            <v>#VALUE!</v>
          </cell>
          <cell r="G178" t="e">
            <v>#VALUE!</v>
          </cell>
          <cell r="H178" t="e">
            <v>#VALUE!</v>
          </cell>
          <cell r="I178" t="e">
            <v>#VALUE!</v>
          </cell>
          <cell r="J178" t="e">
            <v>#VALUE!</v>
          </cell>
          <cell r="K178" t="e">
            <v>#VALUE!</v>
          </cell>
          <cell r="L178" t="e">
            <v>#VALUE!</v>
          </cell>
          <cell r="M178" t="e">
            <v>#VALUE!</v>
          </cell>
          <cell r="N178" t="e">
            <v>#VALUE!</v>
          </cell>
          <cell r="O178" t="e">
            <v>#VALUE!</v>
          </cell>
          <cell r="P178" t="e">
            <v>#VALUE!</v>
          </cell>
          <cell r="Q178">
            <v>2.4000000000000001E-5</v>
          </cell>
          <cell r="R178">
            <v>2.4000000000000001E-5</v>
          </cell>
          <cell r="S178">
            <v>2.4000000000000001E-5</v>
          </cell>
          <cell r="T178">
            <v>2.4000000000000001E-5</v>
          </cell>
          <cell r="U178">
            <v>2.4000000000000001E-5</v>
          </cell>
          <cell r="V178">
            <v>2.4000000000000001E-5</v>
          </cell>
          <cell r="W178">
            <v>2.4000000000000001E-5</v>
          </cell>
          <cell r="X178">
            <v>2.4000000000000001E-5</v>
          </cell>
          <cell r="Y178">
            <v>2.4000000000000001E-5</v>
          </cell>
          <cell r="Z178">
            <v>2.4000000000000001E-5</v>
          </cell>
          <cell r="AA178">
            <v>2.4000000000000001E-5</v>
          </cell>
          <cell r="AB178">
            <v>2.4000000000000001E-5</v>
          </cell>
          <cell r="AC178">
            <v>2.4000000000000001E-5</v>
          </cell>
          <cell r="AD178">
            <v>2.4000000000000001E-5</v>
          </cell>
          <cell r="AE178">
            <v>2.4000000000000001E-5</v>
          </cell>
          <cell r="AF178">
            <v>2.4000000000000001E-5</v>
          </cell>
          <cell r="AG178">
            <v>2.4000000000000001E-5</v>
          </cell>
          <cell r="AH178">
            <v>2.4000000000000001E-5</v>
          </cell>
          <cell r="AI178">
            <v>2.4000000000000001E-5</v>
          </cell>
          <cell r="AJ178">
            <v>2.4000000000000001E-5</v>
          </cell>
          <cell r="AK178">
            <v>2.4000000000000001E-5</v>
          </cell>
          <cell r="AL178">
            <v>2.4000000000000001E-5</v>
          </cell>
          <cell r="AM178">
            <v>2.4000000000000001E-5</v>
          </cell>
          <cell r="AN178">
            <v>2.4000000000000001E-5</v>
          </cell>
          <cell r="AO178">
            <v>2.4000000000000001E-5</v>
          </cell>
          <cell r="AP178">
            <v>1.27E-4</v>
          </cell>
          <cell r="AQ178">
            <v>1.27E-4</v>
          </cell>
          <cell r="AR178">
            <v>1.27E-4</v>
          </cell>
          <cell r="AS178">
            <v>1.27E-4</v>
          </cell>
          <cell r="AT178">
            <v>1.27E-4</v>
          </cell>
          <cell r="AU178">
            <v>1.76E-4</v>
          </cell>
          <cell r="AV178">
            <v>1.76E-4</v>
          </cell>
          <cell r="AW178">
            <v>1.76E-4</v>
          </cell>
          <cell r="AX178">
            <v>1.76E-4</v>
          </cell>
          <cell r="AY178">
            <v>1.76E-4</v>
          </cell>
          <cell r="AZ178">
            <v>2.31E-4</v>
          </cell>
          <cell r="BA178">
            <v>2.31E-4</v>
          </cell>
          <cell r="BB178">
            <v>2.31E-4</v>
          </cell>
          <cell r="BC178">
            <v>2.31E-4</v>
          </cell>
          <cell r="BD178">
            <v>2.31E-4</v>
          </cell>
          <cell r="BE178">
            <v>3.5100000000000002E-4</v>
          </cell>
          <cell r="BF178">
            <v>3.5100000000000002E-4</v>
          </cell>
          <cell r="BG178">
            <v>3.5100000000000002E-4</v>
          </cell>
          <cell r="BH178">
            <v>3.5100000000000002E-4</v>
          </cell>
          <cell r="BI178">
            <v>3.5100000000000002E-4</v>
          </cell>
          <cell r="BJ178">
            <v>4.1800000000000002E-4</v>
          </cell>
          <cell r="BK178">
            <v>4.1800000000000002E-4</v>
          </cell>
          <cell r="BL178">
            <v>4.1800000000000002E-4</v>
          </cell>
          <cell r="BM178">
            <v>4.1800000000000002E-4</v>
          </cell>
          <cell r="BN178">
            <v>4.1800000000000002E-4</v>
          </cell>
          <cell r="BO178">
            <v>5.5400000000000002E-4</v>
          </cell>
          <cell r="BP178">
            <v>5.5400000000000002E-4</v>
          </cell>
          <cell r="BQ178">
            <v>5.5400000000000002E-4</v>
          </cell>
          <cell r="BR178">
            <v>5.5400000000000002E-4</v>
          </cell>
          <cell r="BS178">
            <v>5.5400000000000002E-4</v>
          </cell>
          <cell r="BT178">
            <v>7.5199999999999996E-4</v>
          </cell>
          <cell r="BU178">
            <v>7.5199999999999996E-4</v>
          </cell>
          <cell r="BV178">
            <v>7.5199999999999996E-4</v>
          </cell>
          <cell r="BW178">
            <v>7.5199999999999996E-4</v>
          </cell>
          <cell r="BX178">
            <v>7.5199999999999996E-4</v>
          </cell>
          <cell r="BY178">
            <v>9.59E-4</v>
          </cell>
          <cell r="BZ178">
            <v>9.59E-4</v>
          </cell>
          <cell r="CA178">
            <v>9.59E-4</v>
          </cell>
          <cell r="CB178">
            <v>9.59E-4</v>
          </cell>
          <cell r="CC178">
            <v>9.59E-4</v>
          </cell>
          <cell r="CD178">
            <v>9.59E-4</v>
          </cell>
          <cell r="CE178">
            <v>9.59E-4</v>
          </cell>
          <cell r="CF178">
            <v>9.59E-4</v>
          </cell>
          <cell r="CG178">
            <v>9.59E-4</v>
          </cell>
          <cell r="CH178">
            <v>9.59E-4</v>
          </cell>
          <cell r="CI178">
            <v>9.59E-4</v>
          </cell>
          <cell r="CJ178">
            <v>9.59E-4</v>
          </cell>
          <cell r="CK178">
            <v>9.59E-4</v>
          </cell>
          <cell r="CL178">
            <v>9.59E-4</v>
          </cell>
          <cell r="CM178">
            <v>9.59E-4</v>
          </cell>
          <cell r="CN178">
            <v>9.59E-4</v>
          </cell>
          <cell r="CO178">
            <v>9.59E-4</v>
          </cell>
          <cell r="CP178">
            <v>9.59E-4</v>
          </cell>
          <cell r="CQ178">
            <v>9.59E-4</v>
          </cell>
          <cell r="CR178">
            <v>9.59E-4</v>
          </cell>
          <cell r="CS178">
            <v>9.59E-4</v>
          </cell>
          <cell r="CT178">
            <v>9.59E-4</v>
          </cell>
          <cell r="CU178">
            <v>9.59E-4</v>
          </cell>
          <cell r="CV178">
            <v>9.59E-4</v>
          </cell>
          <cell r="CW178">
            <v>9.59E-4</v>
          </cell>
        </row>
        <row r="179">
          <cell r="A179" t="str">
            <v>TUNISIA</v>
          </cell>
          <cell r="B179" t="e">
            <v>#VALUE!</v>
          </cell>
          <cell r="C179" t="e">
            <v>#VALUE!</v>
          </cell>
          <cell r="D179" t="e">
            <v>#VALUE!</v>
          </cell>
          <cell r="E179" t="e">
            <v>#VALUE!</v>
          </cell>
          <cell r="F179" t="e">
            <v>#VALUE!</v>
          </cell>
          <cell r="G179" t="e">
            <v>#VALUE!</v>
          </cell>
          <cell r="H179" t="e">
            <v>#VALUE!</v>
          </cell>
          <cell r="I179" t="e">
            <v>#VALUE!</v>
          </cell>
          <cell r="J179" t="e">
            <v>#VALUE!</v>
          </cell>
          <cell r="K179" t="e">
            <v>#VALUE!</v>
          </cell>
          <cell r="L179" t="e">
            <v>#VALUE!</v>
          </cell>
          <cell r="M179" t="e">
            <v>#VALUE!</v>
          </cell>
          <cell r="N179" t="e">
            <v>#VALUE!</v>
          </cell>
          <cell r="O179" t="e">
            <v>#VALUE!</v>
          </cell>
          <cell r="P179" t="e">
            <v>#VALUE!</v>
          </cell>
          <cell r="Q179">
            <v>9.9999999999999995E-7</v>
          </cell>
          <cell r="R179">
            <v>9.9999999999999995E-7</v>
          </cell>
          <cell r="S179">
            <v>9.9999999999999995E-7</v>
          </cell>
          <cell r="T179">
            <v>9.9999999999999995E-7</v>
          </cell>
          <cell r="U179">
            <v>9.9999999999999995E-7</v>
          </cell>
          <cell r="V179">
            <v>9.9999999999999995E-7</v>
          </cell>
          <cell r="W179">
            <v>9.9999999999999995E-7</v>
          </cell>
          <cell r="X179">
            <v>9.9999999999999995E-7</v>
          </cell>
          <cell r="Y179">
            <v>9.9999999999999995E-7</v>
          </cell>
          <cell r="Z179">
            <v>9.9999999999999995E-7</v>
          </cell>
          <cell r="AA179">
            <v>9.9999999999999995E-7</v>
          </cell>
          <cell r="AB179">
            <v>9.9999999999999995E-7</v>
          </cell>
          <cell r="AC179">
            <v>9.9999999999999995E-7</v>
          </cell>
          <cell r="AD179">
            <v>9.9999999999999995E-7</v>
          </cell>
          <cell r="AE179">
            <v>9.9999999999999995E-7</v>
          </cell>
          <cell r="AF179">
            <v>9.9999999999999995E-7</v>
          </cell>
          <cell r="AG179">
            <v>9.9999999999999995E-7</v>
          </cell>
          <cell r="AH179">
            <v>9.9999999999999995E-7</v>
          </cell>
          <cell r="AI179">
            <v>9.9999999999999995E-7</v>
          </cell>
          <cell r="AJ179">
            <v>9.9999999999999995E-7</v>
          </cell>
          <cell r="AK179">
            <v>9.9999999999999995E-7</v>
          </cell>
          <cell r="AL179">
            <v>9.9999999999999995E-7</v>
          </cell>
          <cell r="AM179">
            <v>9.9999999999999995E-7</v>
          </cell>
          <cell r="AN179">
            <v>9.9999999999999995E-7</v>
          </cell>
          <cell r="AO179">
            <v>9.9999999999999995E-7</v>
          </cell>
          <cell r="AP179">
            <v>1.1E-5</v>
          </cell>
          <cell r="AQ179">
            <v>1.1E-5</v>
          </cell>
          <cell r="AR179">
            <v>1.1E-5</v>
          </cell>
          <cell r="AS179">
            <v>1.1E-5</v>
          </cell>
          <cell r="AT179">
            <v>1.1E-5</v>
          </cell>
          <cell r="AU179">
            <v>2.4000000000000001E-5</v>
          </cell>
          <cell r="AV179">
            <v>2.4000000000000001E-5</v>
          </cell>
          <cell r="AW179">
            <v>2.4000000000000001E-5</v>
          </cell>
          <cell r="AX179">
            <v>2.4000000000000001E-5</v>
          </cell>
          <cell r="AY179">
            <v>2.4000000000000001E-5</v>
          </cell>
          <cell r="AZ179">
            <v>4.3999999999999999E-5</v>
          </cell>
          <cell r="BA179">
            <v>4.3999999999999999E-5</v>
          </cell>
          <cell r="BB179">
            <v>4.3999999999999999E-5</v>
          </cell>
          <cell r="BC179">
            <v>4.3999999999999999E-5</v>
          </cell>
          <cell r="BD179">
            <v>4.3999999999999999E-5</v>
          </cell>
          <cell r="BE179">
            <v>6.6000000000000005E-5</v>
          </cell>
          <cell r="BF179">
            <v>6.6000000000000005E-5</v>
          </cell>
          <cell r="BG179">
            <v>6.6000000000000005E-5</v>
          </cell>
          <cell r="BH179">
            <v>6.6000000000000005E-5</v>
          </cell>
          <cell r="BI179">
            <v>6.6000000000000005E-5</v>
          </cell>
          <cell r="BJ179">
            <v>9.0000000000000006E-5</v>
          </cell>
          <cell r="BK179">
            <v>9.0000000000000006E-5</v>
          </cell>
          <cell r="BL179">
            <v>9.0000000000000006E-5</v>
          </cell>
          <cell r="BM179">
            <v>9.0000000000000006E-5</v>
          </cell>
          <cell r="BN179">
            <v>9.0000000000000006E-5</v>
          </cell>
          <cell r="BO179">
            <v>1.11E-4</v>
          </cell>
          <cell r="BP179">
            <v>1.11E-4</v>
          </cell>
          <cell r="BQ179">
            <v>1.11E-4</v>
          </cell>
          <cell r="BR179">
            <v>1.11E-4</v>
          </cell>
          <cell r="BS179">
            <v>1.11E-4</v>
          </cell>
          <cell r="BT179">
            <v>1.17E-4</v>
          </cell>
          <cell r="BU179">
            <v>1.17E-4</v>
          </cell>
          <cell r="BV179">
            <v>1.17E-4</v>
          </cell>
          <cell r="BW179">
            <v>1.17E-4</v>
          </cell>
          <cell r="BX179">
            <v>1.17E-4</v>
          </cell>
          <cell r="BY179">
            <v>9.8999999999999994E-5</v>
          </cell>
          <cell r="BZ179">
            <v>9.8999999999999994E-5</v>
          </cell>
          <cell r="CA179">
            <v>9.8999999999999994E-5</v>
          </cell>
          <cell r="CB179">
            <v>9.8999999999999994E-5</v>
          </cell>
          <cell r="CC179">
            <v>9.8999999999999994E-5</v>
          </cell>
          <cell r="CD179">
            <v>9.8999999999999994E-5</v>
          </cell>
          <cell r="CE179">
            <v>9.8999999999999994E-5</v>
          </cell>
          <cell r="CF179">
            <v>9.8999999999999994E-5</v>
          </cell>
          <cell r="CG179">
            <v>9.8999999999999994E-5</v>
          </cell>
          <cell r="CH179">
            <v>9.8999999999999994E-5</v>
          </cell>
          <cell r="CI179">
            <v>9.8999999999999994E-5</v>
          </cell>
          <cell r="CJ179">
            <v>9.8999999999999994E-5</v>
          </cell>
          <cell r="CK179">
            <v>9.8999999999999994E-5</v>
          </cell>
          <cell r="CL179">
            <v>9.8999999999999994E-5</v>
          </cell>
          <cell r="CM179">
            <v>9.8999999999999994E-5</v>
          </cell>
          <cell r="CN179">
            <v>9.8999999999999994E-5</v>
          </cell>
          <cell r="CO179">
            <v>9.8999999999999994E-5</v>
          </cell>
          <cell r="CP179">
            <v>9.8999999999999994E-5</v>
          </cell>
          <cell r="CQ179">
            <v>9.8999999999999994E-5</v>
          </cell>
          <cell r="CR179">
            <v>9.8999999999999994E-5</v>
          </cell>
          <cell r="CS179">
            <v>9.8999999999999994E-5</v>
          </cell>
          <cell r="CT179">
            <v>9.8999999999999994E-5</v>
          </cell>
          <cell r="CU179">
            <v>9.8999999999999994E-5</v>
          </cell>
          <cell r="CV179">
            <v>9.8999999999999994E-5</v>
          </cell>
          <cell r="CW179">
            <v>9.8999999999999994E-5</v>
          </cell>
        </row>
        <row r="180">
          <cell r="A180" t="str">
            <v>TURKEY</v>
          </cell>
          <cell r="B180" t="e">
            <v>#VALUE!</v>
          </cell>
          <cell r="C180" t="e">
            <v>#VALUE!</v>
          </cell>
          <cell r="D180" t="e">
            <v>#VALUE!</v>
          </cell>
          <cell r="E180" t="e">
            <v>#VALUE!</v>
          </cell>
          <cell r="F180" t="e">
            <v>#VALUE!</v>
          </cell>
          <cell r="G180" t="e">
            <v>#VALUE!</v>
          </cell>
          <cell r="H180" t="e">
            <v>#VALUE!</v>
          </cell>
          <cell r="I180" t="e">
            <v>#VALUE!</v>
          </cell>
          <cell r="J180" t="e">
            <v>#VALUE!</v>
          </cell>
          <cell r="K180" t="e">
            <v>#VALUE!</v>
          </cell>
          <cell r="L180" t="e">
            <v>#VALUE!</v>
          </cell>
          <cell r="M180" t="e">
            <v>#VALUE!</v>
          </cell>
          <cell r="N180" t="e">
            <v>#VALUE!</v>
          </cell>
          <cell r="O180" t="e">
            <v>#VALUE!</v>
          </cell>
          <cell r="P180" t="e">
            <v>#VALUE!</v>
          </cell>
          <cell r="Q180">
            <v>3.0000000000000001E-6</v>
          </cell>
          <cell r="R180">
            <v>3.0000000000000001E-6</v>
          </cell>
          <cell r="S180">
            <v>3.0000000000000001E-6</v>
          </cell>
          <cell r="T180">
            <v>3.0000000000000001E-6</v>
          </cell>
          <cell r="U180">
            <v>3.0000000000000001E-6</v>
          </cell>
          <cell r="V180">
            <v>3.0000000000000001E-6</v>
          </cell>
          <cell r="W180">
            <v>3.0000000000000001E-6</v>
          </cell>
          <cell r="X180">
            <v>3.0000000000000001E-6</v>
          </cell>
          <cell r="Y180">
            <v>3.0000000000000001E-6</v>
          </cell>
          <cell r="Z180">
            <v>3.0000000000000001E-6</v>
          </cell>
          <cell r="AA180">
            <v>3.0000000000000001E-6</v>
          </cell>
          <cell r="AB180">
            <v>3.0000000000000001E-6</v>
          </cell>
          <cell r="AC180">
            <v>3.0000000000000001E-6</v>
          </cell>
          <cell r="AD180">
            <v>3.0000000000000001E-6</v>
          </cell>
          <cell r="AE180">
            <v>3.0000000000000001E-6</v>
          </cell>
          <cell r="AF180">
            <v>3.0000000000000001E-6</v>
          </cell>
          <cell r="AG180">
            <v>3.0000000000000001E-6</v>
          </cell>
          <cell r="AH180">
            <v>3.0000000000000001E-6</v>
          </cell>
          <cell r="AI180">
            <v>3.0000000000000001E-6</v>
          </cell>
          <cell r="AJ180">
            <v>3.0000000000000001E-6</v>
          </cell>
          <cell r="AK180">
            <v>3.0000000000000001E-6</v>
          </cell>
          <cell r="AL180">
            <v>3.0000000000000001E-6</v>
          </cell>
          <cell r="AM180">
            <v>3.0000000000000001E-6</v>
          </cell>
          <cell r="AN180">
            <v>3.0000000000000001E-6</v>
          </cell>
          <cell r="AO180">
            <v>3.0000000000000001E-6</v>
          </cell>
          <cell r="AP180">
            <v>2.0000000000000002E-5</v>
          </cell>
          <cell r="AQ180">
            <v>2.0000000000000002E-5</v>
          </cell>
          <cell r="AR180">
            <v>2.0000000000000002E-5</v>
          </cell>
          <cell r="AS180">
            <v>2.0000000000000002E-5</v>
          </cell>
          <cell r="AT180">
            <v>2.0000000000000002E-5</v>
          </cell>
          <cell r="AU180">
            <v>3.1000000000000001E-5</v>
          </cell>
          <cell r="AV180">
            <v>3.1000000000000001E-5</v>
          </cell>
          <cell r="AW180">
            <v>3.1000000000000001E-5</v>
          </cell>
          <cell r="AX180">
            <v>3.1000000000000001E-5</v>
          </cell>
          <cell r="AY180">
            <v>3.1000000000000001E-5</v>
          </cell>
          <cell r="AZ180">
            <v>4.1999999999999998E-5</v>
          </cell>
          <cell r="BA180">
            <v>4.1999999999999998E-5</v>
          </cell>
          <cell r="BB180">
            <v>4.1999999999999998E-5</v>
          </cell>
          <cell r="BC180">
            <v>4.1999999999999998E-5</v>
          </cell>
          <cell r="BD180">
            <v>4.1999999999999998E-5</v>
          </cell>
          <cell r="BE180">
            <v>5.3000000000000001E-5</v>
          </cell>
          <cell r="BF180">
            <v>5.3000000000000001E-5</v>
          </cell>
          <cell r="BG180">
            <v>5.3000000000000001E-5</v>
          </cell>
          <cell r="BH180">
            <v>5.3000000000000001E-5</v>
          </cell>
          <cell r="BI180">
            <v>5.3000000000000001E-5</v>
          </cell>
          <cell r="BJ180">
            <v>6.3999999999999997E-5</v>
          </cell>
          <cell r="BK180">
            <v>6.3999999999999997E-5</v>
          </cell>
          <cell r="BL180">
            <v>6.3999999999999997E-5</v>
          </cell>
          <cell r="BM180">
            <v>6.3999999999999997E-5</v>
          </cell>
          <cell r="BN180">
            <v>6.3999999999999997E-5</v>
          </cell>
          <cell r="BO180">
            <v>7.7999999999999999E-5</v>
          </cell>
          <cell r="BP180">
            <v>7.7999999999999999E-5</v>
          </cell>
          <cell r="BQ180">
            <v>7.7999999999999999E-5</v>
          </cell>
          <cell r="BR180">
            <v>7.7999999999999999E-5</v>
          </cell>
          <cell r="BS180">
            <v>7.7999999999999999E-5</v>
          </cell>
          <cell r="BT180">
            <v>9.2999999999999997E-5</v>
          </cell>
          <cell r="BU180">
            <v>9.2999999999999997E-5</v>
          </cell>
          <cell r="BV180">
            <v>9.2999999999999997E-5</v>
          </cell>
          <cell r="BW180">
            <v>9.2999999999999997E-5</v>
          </cell>
          <cell r="BX180">
            <v>9.2999999999999997E-5</v>
          </cell>
          <cell r="BY180">
            <v>1.07E-4</v>
          </cell>
          <cell r="BZ180">
            <v>1.07E-4</v>
          </cell>
          <cell r="CA180">
            <v>1.07E-4</v>
          </cell>
          <cell r="CB180">
            <v>1.07E-4</v>
          </cell>
          <cell r="CC180">
            <v>1.07E-4</v>
          </cell>
          <cell r="CD180">
            <v>1.07E-4</v>
          </cell>
          <cell r="CE180">
            <v>1.07E-4</v>
          </cell>
          <cell r="CF180">
            <v>1.07E-4</v>
          </cell>
          <cell r="CG180">
            <v>1.07E-4</v>
          </cell>
          <cell r="CH180">
            <v>1.07E-4</v>
          </cell>
          <cell r="CI180">
            <v>1.07E-4</v>
          </cell>
          <cell r="CJ180">
            <v>1.07E-4</v>
          </cell>
          <cell r="CK180">
            <v>1.07E-4</v>
          </cell>
          <cell r="CL180">
            <v>1.07E-4</v>
          </cell>
          <cell r="CM180">
            <v>1.07E-4</v>
          </cell>
          <cell r="CN180">
            <v>1.07E-4</v>
          </cell>
          <cell r="CO180">
            <v>1.07E-4</v>
          </cell>
          <cell r="CP180">
            <v>1.07E-4</v>
          </cell>
          <cell r="CQ180">
            <v>1.07E-4</v>
          </cell>
          <cell r="CR180">
            <v>1.07E-4</v>
          </cell>
          <cell r="CS180">
            <v>1.07E-4</v>
          </cell>
          <cell r="CT180">
            <v>1.07E-4</v>
          </cell>
          <cell r="CU180">
            <v>1.07E-4</v>
          </cell>
          <cell r="CV180">
            <v>1.07E-4</v>
          </cell>
          <cell r="CW180">
            <v>1.07E-4</v>
          </cell>
        </row>
        <row r="181">
          <cell r="A181" t="str">
            <v>TURKMENISTAN</v>
          </cell>
          <cell r="B181" t="e">
            <v>#VALUE!</v>
          </cell>
          <cell r="C181" t="e">
            <v>#VALUE!</v>
          </cell>
          <cell r="D181" t="e">
            <v>#VALUE!</v>
          </cell>
          <cell r="E181" t="e">
            <v>#VALUE!</v>
          </cell>
          <cell r="F181" t="e">
            <v>#VALUE!</v>
          </cell>
          <cell r="G181" t="e">
            <v>#VALUE!</v>
          </cell>
          <cell r="H181" t="e">
            <v>#VALUE!</v>
          </cell>
          <cell r="I181" t="e">
            <v>#VALUE!</v>
          </cell>
          <cell r="J181" t="e">
            <v>#VALUE!</v>
          </cell>
          <cell r="K181" t="e">
            <v>#VALUE!</v>
          </cell>
          <cell r="L181" t="e">
            <v>#VALUE!</v>
          </cell>
          <cell r="M181" t="e">
            <v>#VALUE!</v>
          </cell>
          <cell r="N181" t="e">
            <v>#VALUE!</v>
          </cell>
          <cell r="O181" t="e">
            <v>#VALUE!</v>
          </cell>
          <cell r="P181" t="e">
            <v>#VALUE!</v>
          </cell>
          <cell r="Q181">
            <v>1.2999999999999999E-5</v>
          </cell>
          <cell r="R181">
            <v>1.2999999999999999E-5</v>
          </cell>
          <cell r="S181">
            <v>1.2999999999999999E-5</v>
          </cell>
          <cell r="T181">
            <v>1.2999999999999999E-5</v>
          </cell>
          <cell r="U181">
            <v>1.2999999999999999E-5</v>
          </cell>
          <cell r="V181">
            <v>1.2999999999999999E-5</v>
          </cell>
          <cell r="W181">
            <v>1.2999999999999999E-5</v>
          </cell>
          <cell r="X181">
            <v>1.2999999999999999E-5</v>
          </cell>
          <cell r="Y181">
            <v>1.2999999999999999E-5</v>
          </cell>
          <cell r="Z181">
            <v>1.2999999999999999E-5</v>
          </cell>
          <cell r="AA181">
            <v>1.2999999999999999E-5</v>
          </cell>
          <cell r="AB181">
            <v>1.2999999999999999E-5</v>
          </cell>
          <cell r="AC181">
            <v>1.2999999999999999E-5</v>
          </cell>
          <cell r="AD181">
            <v>1.2999999999999999E-5</v>
          </cell>
          <cell r="AE181">
            <v>1.2999999999999999E-5</v>
          </cell>
          <cell r="AF181">
            <v>1.2999999999999999E-5</v>
          </cell>
          <cell r="AG181">
            <v>1.2999999999999999E-5</v>
          </cell>
          <cell r="AH181">
            <v>1.2999999999999999E-5</v>
          </cell>
          <cell r="AI181">
            <v>1.2999999999999999E-5</v>
          </cell>
          <cell r="AJ181">
            <v>1.2999999999999999E-5</v>
          </cell>
          <cell r="AK181">
            <v>1.2999999999999999E-5</v>
          </cell>
          <cell r="AL181">
            <v>1.2999999999999999E-5</v>
          </cell>
          <cell r="AM181">
            <v>1.2999999999999999E-5</v>
          </cell>
          <cell r="AN181">
            <v>1.2999999999999999E-5</v>
          </cell>
          <cell r="AO181">
            <v>1.2999999999999999E-5</v>
          </cell>
          <cell r="AP181">
            <v>6.3999999999999997E-5</v>
          </cell>
          <cell r="AQ181">
            <v>6.3999999999999997E-5</v>
          </cell>
          <cell r="AR181">
            <v>6.3999999999999997E-5</v>
          </cell>
          <cell r="AS181">
            <v>6.3999999999999997E-5</v>
          </cell>
          <cell r="AT181">
            <v>6.3999999999999997E-5</v>
          </cell>
          <cell r="AU181">
            <v>1.06E-4</v>
          </cell>
          <cell r="AV181">
            <v>1.06E-4</v>
          </cell>
          <cell r="AW181">
            <v>1.06E-4</v>
          </cell>
          <cell r="AX181">
            <v>1.06E-4</v>
          </cell>
          <cell r="AY181">
            <v>1.06E-4</v>
          </cell>
          <cell r="AZ181">
            <v>1.4799999999999999E-4</v>
          </cell>
          <cell r="BA181">
            <v>1.4799999999999999E-4</v>
          </cell>
          <cell r="BB181">
            <v>1.4799999999999999E-4</v>
          </cell>
          <cell r="BC181">
            <v>1.4799999999999999E-4</v>
          </cell>
          <cell r="BD181">
            <v>1.4799999999999999E-4</v>
          </cell>
          <cell r="BE181">
            <v>1.7100000000000001E-4</v>
          </cell>
          <cell r="BF181">
            <v>1.7100000000000001E-4</v>
          </cell>
          <cell r="BG181">
            <v>1.7100000000000001E-4</v>
          </cell>
          <cell r="BH181">
            <v>1.7100000000000001E-4</v>
          </cell>
          <cell r="BI181">
            <v>1.7100000000000001E-4</v>
          </cell>
          <cell r="BJ181">
            <v>2.04E-4</v>
          </cell>
          <cell r="BK181">
            <v>2.04E-4</v>
          </cell>
          <cell r="BL181">
            <v>2.04E-4</v>
          </cell>
          <cell r="BM181">
            <v>2.04E-4</v>
          </cell>
          <cell r="BN181">
            <v>2.04E-4</v>
          </cell>
          <cell r="BO181">
            <v>2.5399999999999999E-4</v>
          </cell>
          <cell r="BP181">
            <v>2.5399999999999999E-4</v>
          </cell>
          <cell r="BQ181">
            <v>2.5399999999999999E-4</v>
          </cell>
          <cell r="BR181">
            <v>2.5399999999999999E-4</v>
          </cell>
          <cell r="BS181">
            <v>2.5399999999999999E-4</v>
          </cell>
          <cell r="BT181">
            <v>2.9300000000000002E-4</v>
          </cell>
          <cell r="BU181">
            <v>2.9300000000000002E-4</v>
          </cell>
          <cell r="BV181">
            <v>2.9300000000000002E-4</v>
          </cell>
          <cell r="BW181">
            <v>2.9300000000000002E-4</v>
          </cell>
          <cell r="BX181">
            <v>2.9300000000000002E-4</v>
          </cell>
          <cell r="BY181">
            <v>3.4099999999999999E-4</v>
          </cell>
          <cell r="BZ181">
            <v>3.4099999999999999E-4</v>
          </cell>
          <cell r="CA181">
            <v>3.4099999999999999E-4</v>
          </cell>
          <cell r="CB181">
            <v>3.4099999999999999E-4</v>
          </cell>
          <cell r="CC181">
            <v>3.4099999999999999E-4</v>
          </cell>
          <cell r="CD181">
            <v>3.4099999999999999E-4</v>
          </cell>
          <cell r="CE181">
            <v>3.4099999999999999E-4</v>
          </cell>
          <cell r="CF181">
            <v>3.4099999999999999E-4</v>
          </cell>
          <cell r="CG181">
            <v>3.4099999999999999E-4</v>
          </cell>
          <cell r="CH181">
            <v>3.4099999999999999E-4</v>
          </cell>
          <cell r="CI181">
            <v>3.4099999999999999E-4</v>
          </cell>
          <cell r="CJ181">
            <v>3.4099999999999999E-4</v>
          </cell>
          <cell r="CK181">
            <v>3.4099999999999999E-4</v>
          </cell>
          <cell r="CL181">
            <v>3.4099999999999999E-4</v>
          </cell>
          <cell r="CM181">
            <v>3.4099999999999999E-4</v>
          </cell>
          <cell r="CN181">
            <v>3.4099999999999999E-4</v>
          </cell>
          <cell r="CO181">
            <v>3.4099999999999999E-4</v>
          </cell>
          <cell r="CP181">
            <v>3.4099999999999999E-4</v>
          </cell>
          <cell r="CQ181">
            <v>3.4099999999999999E-4</v>
          </cell>
          <cell r="CR181">
            <v>3.4099999999999999E-4</v>
          </cell>
          <cell r="CS181">
            <v>3.4099999999999999E-4</v>
          </cell>
          <cell r="CT181">
            <v>3.4099999999999999E-4</v>
          </cell>
          <cell r="CU181">
            <v>3.4099999999999999E-4</v>
          </cell>
          <cell r="CV181">
            <v>3.4099999999999999E-4</v>
          </cell>
          <cell r="CW181">
            <v>3.4099999999999999E-4</v>
          </cell>
        </row>
        <row r="182">
          <cell r="A182" t="str">
            <v>TUVALU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1.2999999999999999E-5</v>
          </cell>
          <cell r="R182">
            <v>1.2999999999999999E-5</v>
          </cell>
          <cell r="S182">
            <v>1.2999999999999999E-5</v>
          </cell>
          <cell r="T182">
            <v>1.2999999999999999E-5</v>
          </cell>
          <cell r="U182">
            <v>1.2999999999999999E-5</v>
          </cell>
          <cell r="V182">
            <v>1.2999999999999999E-5</v>
          </cell>
          <cell r="W182">
            <v>1.2999999999999999E-5</v>
          </cell>
          <cell r="X182">
            <v>1.2999999999999999E-5</v>
          </cell>
          <cell r="Y182">
            <v>1.2999999999999999E-5</v>
          </cell>
          <cell r="Z182">
            <v>1.2999999999999999E-5</v>
          </cell>
          <cell r="AA182">
            <v>1.2999999999999999E-5</v>
          </cell>
          <cell r="AB182">
            <v>1.2999999999999999E-5</v>
          </cell>
          <cell r="AC182">
            <v>1.2999999999999999E-5</v>
          </cell>
          <cell r="AD182">
            <v>1.2999999999999999E-5</v>
          </cell>
          <cell r="AE182">
            <v>1.2999999999999999E-5</v>
          </cell>
          <cell r="AF182">
            <v>1.2999999999999999E-5</v>
          </cell>
          <cell r="AG182">
            <v>1.2999999999999999E-5</v>
          </cell>
          <cell r="AH182">
            <v>1.2999999999999999E-5</v>
          </cell>
          <cell r="AI182">
            <v>1.2999999999999999E-5</v>
          </cell>
          <cell r="AJ182">
            <v>1.2999999999999999E-5</v>
          </cell>
          <cell r="AK182">
            <v>1.2999999999999999E-5</v>
          </cell>
          <cell r="AL182">
            <v>1.2999999999999999E-5</v>
          </cell>
          <cell r="AM182">
            <v>1.2999999999999999E-5</v>
          </cell>
          <cell r="AN182">
            <v>1.2999999999999999E-5</v>
          </cell>
          <cell r="AO182">
            <v>1.2999999999999999E-5</v>
          </cell>
          <cell r="AP182">
            <v>5.1E-5</v>
          </cell>
          <cell r="AQ182">
            <v>5.1E-5</v>
          </cell>
          <cell r="AR182">
            <v>5.1E-5</v>
          </cell>
          <cell r="AS182">
            <v>5.1E-5</v>
          </cell>
          <cell r="AT182">
            <v>5.1E-5</v>
          </cell>
          <cell r="AU182">
            <v>6.9999999999999994E-5</v>
          </cell>
          <cell r="AV182">
            <v>6.9999999999999994E-5</v>
          </cell>
          <cell r="AW182">
            <v>6.9999999999999994E-5</v>
          </cell>
          <cell r="AX182">
            <v>6.9999999999999994E-5</v>
          </cell>
          <cell r="AY182">
            <v>6.9999999999999994E-5</v>
          </cell>
          <cell r="AZ182">
            <v>8.7999999999999998E-5</v>
          </cell>
          <cell r="BA182">
            <v>8.7999999999999998E-5</v>
          </cell>
          <cell r="BB182">
            <v>8.7999999999999998E-5</v>
          </cell>
          <cell r="BC182">
            <v>8.7999999999999998E-5</v>
          </cell>
          <cell r="BD182">
            <v>8.7999999999999998E-5</v>
          </cell>
          <cell r="BE182">
            <v>9.7E-5</v>
          </cell>
          <cell r="BF182">
            <v>9.7E-5</v>
          </cell>
          <cell r="BG182">
            <v>9.7E-5</v>
          </cell>
          <cell r="BH182">
            <v>9.7E-5</v>
          </cell>
          <cell r="BI182">
            <v>9.7E-5</v>
          </cell>
          <cell r="BJ182">
            <v>1.06E-4</v>
          </cell>
          <cell r="BK182">
            <v>1.06E-4</v>
          </cell>
          <cell r="BL182">
            <v>1.06E-4</v>
          </cell>
          <cell r="BM182">
            <v>1.06E-4</v>
          </cell>
          <cell r="BN182">
            <v>1.06E-4</v>
          </cell>
          <cell r="BO182">
            <v>1.2E-4</v>
          </cell>
          <cell r="BP182">
            <v>1.2E-4</v>
          </cell>
          <cell r="BQ182">
            <v>1.2E-4</v>
          </cell>
          <cell r="BR182">
            <v>1.2E-4</v>
          </cell>
          <cell r="BS182">
            <v>1.2E-4</v>
          </cell>
          <cell r="BT182">
            <v>1.4300000000000001E-4</v>
          </cell>
          <cell r="BU182">
            <v>1.4300000000000001E-4</v>
          </cell>
          <cell r="BV182">
            <v>1.4300000000000001E-4</v>
          </cell>
          <cell r="BW182">
            <v>1.4300000000000001E-4</v>
          </cell>
          <cell r="BX182">
            <v>1.4300000000000001E-4</v>
          </cell>
          <cell r="BY182">
            <v>2.2100000000000001E-4</v>
          </cell>
          <cell r="BZ182">
            <v>2.2100000000000001E-4</v>
          </cell>
          <cell r="CA182">
            <v>2.2100000000000001E-4</v>
          </cell>
          <cell r="CB182">
            <v>2.2100000000000001E-4</v>
          </cell>
          <cell r="CC182">
            <v>2.2100000000000001E-4</v>
          </cell>
          <cell r="CD182">
            <v>2.2100000000000001E-4</v>
          </cell>
          <cell r="CE182">
            <v>2.2100000000000001E-4</v>
          </cell>
          <cell r="CF182">
            <v>2.2100000000000001E-4</v>
          </cell>
          <cell r="CG182">
            <v>2.2100000000000001E-4</v>
          </cell>
          <cell r="CH182">
            <v>2.2100000000000001E-4</v>
          </cell>
          <cell r="CI182">
            <v>2.2100000000000001E-4</v>
          </cell>
          <cell r="CJ182">
            <v>2.2100000000000001E-4</v>
          </cell>
          <cell r="CK182">
            <v>2.2100000000000001E-4</v>
          </cell>
          <cell r="CL182">
            <v>2.2100000000000001E-4</v>
          </cell>
          <cell r="CM182">
            <v>2.2100000000000001E-4</v>
          </cell>
          <cell r="CN182">
            <v>2.2100000000000001E-4</v>
          </cell>
          <cell r="CO182">
            <v>2.2100000000000001E-4</v>
          </cell>
          <cell r="CP182">
            <v>2.2100000000000001E-4</v>
          </cell>
          <cell r="CQ182">
            <v>2.2100000000000001E-4</v>
          </cell>
          <cell r="CR182">
            <v>2.2100000000000001E-4</v>
          </cell>
          <cell r="CS182">
            <v>2.2100000000000001E-4</v>
          </cell>
          <cell r="CT182">
            <v>2.2100000000000001E-4</v>
          </cell>
          <cell r="CU182">
            <v>2.2100000000000001E-4</v>
          </cell>
          <cell r="CV182">
            <v>2.2100000000000001E-4</v>
          </cell>
          <cell r="CW182">
            <v>2.2100000000000001E-4</v>
          </cell>
        </row>
        <row r="183">
          <cell r="A183" t="str">
            <v>UGANDA</v>
          </cell>
          <cell r="B183" t="e">
            <v>#VALUE!</v>
          </cell>
          <cell r="C183" t="e">
            <v>#VALUE!</v>
          </cell>
          <cell r="D183" t="e">
            <v>#VALUE!</v>
          </cell>
          <cell r="E183" t="e">
            <v>#VALUE!</v>
          </cell>
          <cell r="F183" t="e">
            <v>#VALUE!</v>
          </cell>
          <cell r="G183" t="e">
            <v>#VALUE!</v>
          </cell>
          <cell r="H183" t="e">
            <v>#VALUE!</v>
          </cell>
          <cell r="I183" t="e">
            <v>#VALUE!</v>
          </cell>
          <cell r="J183" t="e">
            <v>#VALUE!</v>
          </cell>
          <cell r="K183" t="e">
            <v>#VALUE!</v>
          </cell>
          <cell r="L183" t="e">
            <v>#VALUE!</v>
          </cell>
          <cell r="M183" t="e">
            <v>#VALUE!</v>
          </cell>
          <cell r="N183" t="e">
            <v>#VALUE!</v>
          </cell>
          <cell r="O183" t="e">
            <v>#VALUE!</v>
          </cell>
          <cell r="P183" t="e">
            <v>#VALUE!</v>
          </cell>
          <cell r="Q183">
            <v>6.0999999999999999E-5</v>
          </cell>
          <cell r="R183">
            <v>6.0999999999999999E-5</v>
          </cell>
          <cell r="S183">
            <v>6.0999999999999999E-5</v>
          </cell>
          <cell r="T183">
            <v>6.0999999999999999E-5</v>
          </cell>
          <cell r="U183">
            <v>6.0999999999999999E-5</v>
          </cell>
          <cell r="V183">
            <v>6.0999999999999999E-5</v>
          </cell>
          <cell r="W183">
            <v>6.0999999999999999E-5</v>
          </cell>
          <cell r="X183">
            <v>6.0999999999999999E-5</v>
          </cell>
          <cell r="Y183">
            <v>6.0999999999999999E-5</v>
          </cell>
          <cell r="Z183">
            <v>6.0999999999999999E-5</v>
          </cell>
          <cell r="AA183">
            <v>6.0999999999999999E-5</v>
          </cell>
          <cell r="AB183">
            <v>6.0999999999999999E-5</v>
          </cell>
          <cell r="AC183">
            <v>6.0999999999999999E-5</v>
          </cell>
          <cell r="AD183">
            <v>6.0999999999999999E-5</v>
          </cell>
          <cell r="AE183">
            <v>6.0999999999999999E-5</v>
          </cell>
          <cell r="AF183">
            <v>6.0999999999999999E-5</v>
          </cell>
          <cell r="AG183">
            <v>6.0999999999999999E-5</v>
          </cell>
          <cell r="AH183">
            <v>6.0999999999999999E-5</v>
          </cell>
          <cell r="AI183">
            <v>6.0999999999999999E-5</v>
          </cell>
          <cell r="AJ183">
            <v>6.0999999999999999E-5</v>
          </cell>
          <cell r="AK183">
            <v>6.0999999999999999E-5</v>
          </cell>
          <cell r="AL183">
            <v>6.0999999999999999E-5</v>
          </cell>
          <cell r="AM183">
            <v>6.0999999999999999E-5</v>
          </cell>
          <cell r="AN183">
            <v>6.0999999999999999E-5</v>
          </cell>
          <cell r="AO183">
            <v>6.0999999999999999E-5</v>
          </cell>
          <cell r="AP183">
            <v>3.8900000000000002E-4</v>
          </cell>
          <cell r="AQ183">
            <v>3.8900000000000002E-4</v>
          </cell>
          <cell r="AR183">
            <v>3.8900000000000002E-4</v>
          </cell>
          <cell r="AS183">
            <v>3.8900000000000002E-4</v>
          </cell>
          <cell r="AT183">
            <v>3.8900000000000002E-4</v>
          </cell>
          <cell r="AU183">
            <v>5.6700000000000001E-4</v>
          </cell>
          <cell r="AV183">
            <v>5.6700000000000001E-4</v>
          </cell>
          <cell r="AW183">
            <v>5.6700000000000001E-4</v>
          </cell>
          <cell r="AX183">
            <v>5.6700000000000001E-4</v>
          </cell>
          <cell r="AY183">
            <v>5.6700000000000001E-4</v>
          </cell>
          <cell r="AZ183">
            <v>7.3499999999999998E-4</v>
          </cell>
          <cell r="BA183">
            <v>7.3499999999999998E-4</v>
          </cell>
          <cell r="BB183">
            <v>7.3499999999999998E-4</v>
          </cell>
          <cell r="BC183">
            <v>7.3499999999999998E-4</v>
          </cell>
          <cell r="BD183">
            <v>7.3499999999999998E-4</v>
          </cell>
          <cell r="BE183">
            <v>8.7900000000000001E-4</v>
          </cell>
          <cell r="BF183">
            <v>8.7900000000000001E-4</v>
          </cell>
          <cell r="BG183">
            <v>8.7900000000000001E-4</v>
          </cell>
          <cell r="BH183">
            <v>8.7900000000000001E-4</v>
          </cell>
          <cell r="BI183">
            <v>8.7900000000000001E-4</v>
          </cell>
          <cell r="BJ183">
            <v>1.0070000000000001E-3</v>
          </cell>
          <cell r="BK183">
            <v>1.0070000000000001E-3</v>
          </cell>
          <cell r="BL183">
            <v>1.0070000000000001E-3</v>
          </cell>
          <cell r="BM183">
            <v>1.0070000000000001E-3</v>
          </cell>
          <cell r="BN183">
            <v>1.0070000000000001E-3</v>
          </cell>
          <cell r="BO183">
            <v>1.0989999999999999E-3</v>
          </cell>
          <cell r="BP183">
            <v>1.0989999999999999E-3</v>
          </cell>
          <cell r="BQ183">
            <v>1.0989999999999999E-3</v>
          </cell>
          <cell r="BR183">
            <v>1.0989999999999999E-3</v>
          </cell>
          <cell r="BS183">
            <v>1.0989999999999999E-3</v>
          </cell>
          <cell r="BT183">
            <v>1.16E-3</v>
          </cell>
          <cell r="BU183">
            <v>1.16E-3</v>
          </cell>
          <cell r="BV183">
            <v>1.16E-3</v>
          </cell>
          <cell r="BW183">
            <v>1.16E-3</v>
          </cell>
          <cell r="BX183">
            <v>1.16E-3</v>
          </cell>
          <cell r="BY183">
            <v>1.189E-3</v>
          </cell>
          <cell r="BZ183">
            <v>1.189E-3</v>
          </cell>
          <cell r="CA183">
            <v>1.189E-3</v>
          </cell>
          <cell r="CB183">
            <v>1.189E-3</v>
          </cell>
          <cell r="CC183">
            <v>1.189E-3</v>
          </cell>
          <cell r="CD183">
            <v>1.189E-3</v>
          </cell>
          <cell r="CE183">
            <v>1.189E-3</v>
          </cell>
          <cell r="CF183">
            <v>1.189E-3</v>
          </cell>
          <cell r="CG183">
            <v>1.189E-3</v>
          </cell>
          <cell r="CH183">
            <v>1.189E-3</v>
          </cell>
          <cell r="CI183">
            <v>1.189E-3</v>
          </cell>
          <cell r="CJ183">
            <v>1.189E-3</v>
          </cell>
          <cell r="CK183">
            <v>1.189E-3</v>
          </cell>
          <cell r="CL183">
            <v>1.189E-3</v>
          </cell>
          <cell r="CM183">
            <v>1.189E-3</v>
          </cell>
          <cell r="CN183">
            <v>1.189E-3</v>
          </cell>
          <cell r="CO183">
            <v>1.189E-3</v>
          </cell>
          <cell r="CP183">
            <v>1.189E-3</v>
          </cell>
          <cell r="CQ183">
            <v>1.189E-3</v>
          </cell>
          <cell r="CR183">
            <v>1.189E-3</v>
          </cell>
          <cell r="CS183">
            <v>1.189E-3</v>
          </cell>
          <cell r="CT183">
            <v>1.189E-3</v>
          </cell>
          <cell r="CU183">
            <v>1.189E-3</v>
          </cell>
          <cell r="CV183">
            <v>1.189E-3</v>
          </cell>
          <cell r="CW183">
            <v>1.189E-3</v>
          </cell>
        </row>
        <row r="184">
          <cell r="A184" t="str">
            <v>UKRAINE</v>
          </cell>
          <cell r="B184" t="e">
            <v>#VALUE!</v>
          </cell>
          <cell r="C184" t="e">
            <v>#VALUE!</v>
          </cell>
          <cell r="D184" t="e">
            <v>#VALUE!</v>
          </cell>
          <cell r="E184" t="e">
            <v>#VALUE!</v>
          </cell>
          <cell r="F184" t="e">
            <v>#VALUE!</v>
          </cell>
          <cell r="G184" t="e">
            <v>#VALUE!</v>
          </cell>
          <cell r="H184" t="e">
            <v>#VALUE!</v>
          </cell>
          <cell r="I184" t="e">
            <v>#VALUE!</v>
          </cell>
          <cell r="J184" t="e">
            <v>#VALUE!</v>
          </cell>
          <cell r="K184" t="e">
            <v>#VALUE!</v>
          </cell>
          <cell r="L184" t="e">
            <v>#VALUE!</v>
          </cell>
          <cell r="M184" t="e">
            <v>#VALUE!</v>
          </cell>
          <cell r="N184" t="e">
            <v>#VALUE!</v>
          </cell>
          <cell r="O184" t="e">
            <v>#VALUE!</v>
          </cell>
          <cell r="P184" t="e">
            <v>#VALUE!</v>
          </cell>
          <cell r="Q184">
            <v>4.5000000000000003E-5</v>
          </cell>
          <cell r="R184">
            <v>4.5000000000000003E-5</v>
          </cell>
          <cell r="S184">
            <v>4.5000000000000003E-5</v>
          </cell>
          <cell r="T184">
            <v>4.5000000000000003E-5</v>
          </cell>
          <cell r="U184">
            <v>4.5000000000000003E-5</v>
          </cell>
          <cell r="V184">
            <v>4.5000000000000003E-5</v>
          </cell>
          <cell r="W184">
            <v>4.5000000000000003E-5</v>
          </cell>
          <cell r="X184">
            <v>4.5000000000000003E-5</v>
          </cell>
          <cell r="Y184">
            <v>4.5000000000000003E-5</v>
          </cell>
          <cell r="Z184">
            <v>4.5000000000000003E-5</v>
          </cell>
          <cell r="AA184">
            <v>4.5000000000000003E-5</v>
          </cell>
          <cell r="AB184">
            <v>4.5000000000000003E-5</v>
          </cell>
          <cell r="AC184">
            <v>4.5000000000000003E-5</v>
          </cell>
          <cell r="AD184">
            <v>4.5000000000000003E-5</v>
          </cell>
          <cell r="AE184">
            <v>4.5000000000000003E-5</v>
          </cell>
          <cell r="AF184">
            <v>4.5000000000000003E-5</v>
          </cell>
          <cell r="AG184">
            <v>4.5000000000000003E-5</v>
          </cell>
          <cell r="AH184">
            <v>4.5000000000000003E-5</v>
          </cell>
          <cell r="AI184">
            <v>4.5000000000000003E-5</v>
          </cell>
          <cell r="AJ184">
            <v>4.5000000000000003E-5</v>
          </cell>
          <cell r="AK184">
            <v>4.5000000000000003E-5</v>
          </cell>
          <cell r="AL184">
            <v>4.5000000000000003E-5</v>
          </cell>
          <cell r="AM184">
            <v>4.5000000000000003E-5</v>
          </cell>
          <cell r="AN184">
            <v>4.5000000000000003E-5</v>
          </cell>
          <cell r="AO184">
            <v>4.5000000000000003E-5</v>
          </cell>
          <cell r="AP184">
            <v>1.2999999999999999E-4</v>
          </cell>
          <cell r="AQ184">
            <v>1.2999999999999999E-4</v>
          </cell>
          <cell r="AR184">
            <v>1.2999999999999999E-4</v>
          </cell>
          <cell r="AS184">
            <v>1.2999999999999999E-4</v>
          </cell>
          <cell r="AT184">
            <v>1.2999999999999999E-4</v>
          </cell>
          <cell r="AU184">
            <v>1.47E-4</v>
          </cell>
          <cell r="AV184">
            <v>1.47E-4</v>
          </cell>
          <cell r="AW184">
            <v>1.47E-4</v>
          </cell>
          <cell r="AX184">
            <v>1.47E-4</v>
          </cell>
          <cell r="AY184">
            <v>1.47E-4</v>
          </cell>
          <cell r="AZ184">
            <v>1.5100000000000001E-4</v>
          </cell>
          <cell r="BA184">
            <v>1.5100000000000001E-4</v>
          </cell>
          <cell r="BB184">
            <v>1.5100000000000001E-4</v>
          </cell>
          <cell r="BC184">
            <v>1.5100000000000001E-4</v>
          </cell>
          <cell r="BD184">
            <v>1.5100000000000001E-4</v>
          </cell>
          <cell r="BE184">
            <v>1.5100000000000001E-4</v>
          </cell>
          <cell r="BF184">
            <v>1.5100000000000001E-4</v>
          </cell>
          <cell r="BG184">
            <v>1.5100000000000001E-4</v>
          </cell>
          <cell r="BH184">
            <v>1.5100000000000001E-4</v>
          </cell>
          <cell r="BI184">
            <v>1.5100000000000001E-4</v>
          </cell>
          <cell r="BJ184">
            <v>1.4899999999999999E-4</v>
          </cell>
          <cell r="BK184">
            <v>1.4899999999999999E-4</v>
          </cell>
          <cell r="BL184">
            <v>1.4899999999999999E-4</v>
          </cell>
          <cell r="BM184">
            <v>1.4899999999999999E-4</v>
          </cell>
          <cell r="BN184">
            <v>1.4899999999999999E-4</v>
          </cell>
          <cell r="BO184">
            <v>1.55E-4</v>
          </cell>
          <cell r="BP184">
            <v>1.55E-4</v>
          </cell>
          <cell r="BQ184">
            <v>1.55E-4</v>
          </cell>
          <cell r="BR184">
            <v>1.55E-4</v>
          </cell>
          <cell r="BS184">
            <v>1.55E-4</v>
          </cell>
          <cell r="BT184">
            <v>1.5699999999999999E-4</v>
          </cell>
          <cell r="BU184">
            <v>1.5699999999999999E-4</v>
          </cell>
          <cell r="BV184">
            <v>1.5699999999999999E-4</v>
          </cell>
          <cell r="BW184">
            <v>1.5699999999999999E-4</v>
          </cell>
          <cell r="BX184">
            <v>1.5699999999999999E-4</v>
          </cell>
          <cell r="BY184">
            <v>1.36E-4</v>
          </cell>
          <cell r="BZ184">
            <v>1.36E-4</v>
          </cell>
          <cell r="CA184">
            <v>1.36E-4</v>
          </cell>
          <cell r="CB184">
            <v>1.36E-4</v>
          </cell>
          <cell r="CC184">
            <v>1.36E-4</v>
          </cell>
          <cell r="CD184">
            <v>1.36E-4</v>
          </cell>
          <cell r="CE184">
            <v>1.36E-4</v>
          </cell>
          <cell r="CF184">
            <v>1.36E-4</v>
          </cell>
          <cell r="CG184">
            <v>1.36E-4</v>
          </cell>
          <cell r="CH184">
            <v>1.36E-4</v>
          </cell>
          <cell r="CI184">
            <v>1.36E-4</v>
          </cell>
          <cell r="CJ184">
            <v>1.36E-4</v>
          </cell>
          <cell r="CK184">
            <v>1.36E-4</v>
          </cell>
          <cell r="CL184">
            <v>1.36E-4</v>
          </cell>
          <cell r="CM184">
            <v>1.36E-4</v>
          </cell>
          <cell r="CN184">
            <v>1.36E-4</v>
          </cell>
          <cell r="CO184">
            <v>1.36E-4</v>
          </cell>
          <cell r="CP184">
            <v>1.36E-4</v>
          </cell>
          <cell r="CQ184">
            <v>1.36E-4</v>
          </cell>
          <cell r="CR184">
            <v>1.36E-4</v>
          </cell>
          <cell r="CS184">
            <v>1.36E-4</v>
          </cell>
          <cell r="CT184">
            <v>1.36E-4</v>
          </cell>
          <cell r="CU184">
            <v>1.36E-4</v>
          </cell>
          <cell r="CV184">
            <v>1.36E-4</v>
          </cell>
          <cell r="CW184">
            <v>1.36E-4</v>
          </cell>
        </row>
        <row r="185">
          <cell r="A185" t="str">
            <v>UNITED ARAB EMIRATES</v>
          </cell>
          <cell r="B185" t="e">
            <v>#VALUE!</v>
          </cell>
          <cell r="C185" t="e">
            <v>#VALUE!</v>
          </cell>
          <cell r="D185" t="e">
            <v>#VALUE!</v>
          </cell>
          <cell r="E185" t="e">
            <v>#VALUE!</v>
          </cell>
          <cell r="F185" t="e">
            <v>#VALUE!</v>
          </cell>
          <cell r="G185" t="e">
            <v>#VALUE!</v>
          </cell>
          <cell r="H185" t="e">
            <v>#VALUE!</v>
          </cell>
          <cell r="I185" t="e">
            <v>#VALUE!</v>
          </cell>
          <cell r="J185" t="e">
            <v>#VALUE!</v>
          </cell>
          <cell r="K185" t="e">
            <v>#VALUE!</v>
          </cell>
          <cell r="L185" t="e">
            <v>#VALUE!</v>
          </cell>
          <cell r="M185" t="e">
            <v>#VALUE!</v>
          </cell>
          <cell r="N185" t="e">
            <v>#VALUE!</v>
          </cell>
          <cell r="O185" t="e">
            <v>#VALUE!</v>
          </cell>
          <cell r="P185" t="e">
            <v>#VALUE!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2.1999999999999999E-5</v>
          </cell>
          <cell r="AQ185">
            <v>2.1999999999999999E-5</v>
          </cell>
          <cell r="AR185">
            <v>2.1999999999999999E-5</v>
          </cell>
          <cell r="AS185">
            <v>2.1999999999999999E-5</v>
          </cell>
          <cell r="AT185">
            <v>2.1999999999999999E-5</v>
          </cell>
          <cell r="AU185">
            <v>4.1999999999999998E-5</v>
          </cell>
          <cell r="AV185">
            <v>4.1999999999999998E-5</v>
          </cell>
          <cell r="AW185">
            <v>4.1999999999999998E-5</v>
          </cell>
          <cell r="AX185">
            <v>4.1999999999999998E-5</v>
          </cell>
          <cell r="AY185">
            <v>4.1999999999999998E-5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>
            <v>0</v>
          </cell>
          <cell r="BO185">
            <v>0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0</v>
          </cell>
          <cell r="BV185">
            <v>0</v>
          </cell>
          <cell r="BW185">
            <v>0</v>
          </cell>
          <cell r="BX185">
            <v>0</v>
          </cell>
          <cell r="BY185">
            <v>0</v>
          </cell>
          <cell r="BZ185">
            <v>0</v>
          </cell>
          <cell r="CA185">
            <v>0</v>
          </cell>
          <cell r="CB185">
            <v>0</v>
          </cell>
          <cell r="CC185">
            <v>0</v>
          </cell>
          <cell r="CD185">
            <v>0</v>
          </cell>
          <cell r="CE185">
            <v>0</v>
          </cell>
          <cell r="CF185">
            <v>0</v>
          </cell>
          <cell r="CG185">
            <v>0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0</v>
          </cell>
          <cell r="CN185">
            <v>0</v>
          </cell>
          <cell r="CO185">
            <v>0</v>
          </cell>
          <cell r="CP185">
            <v>0</v>
          </cell>
          <cell r="CQ185">
            <v>0</v>
          </cell>
          <cell r="CR185">
            <v>0</v>
          </cell>
          <cell r="CS185">
            <v>0</v>
          </cell>
          <cell r="CT185">
            <v>0</v>
          </cell>
          <cell r="CU185">
            <v>0</v>
          </cell>
          <cell r="CV185">
            <v>0</v>
          </cell>
          <cell r="CW185">
            <v>0</v>
          </cell>
        </row>
        <row r="186">
          <cell r="A186" t="str">
            <v>UNITED KINGDOM</v>
          </cell>
          <cell r="B186" t="e">
            <v>#VALUE!</v>
          </cell>
          <cell r="C186" t="e">
            <v>#VALUE!</v>
          </cell>
          <cell r="D186" t="e">
            <v>#VALUE!</v>
          </cell>
          <cell r="E186" t="e">
            <v>#VALUE!</v>
          </cell>
          <cell r="F186" t="e">
            <v>#VALUE!</v>
          </cell>
          <cell r="G186" t="e">
            <v>#VALUE!</v>
          </cell>
          <cell r="H186" t="e">
            <v>#VALUE!</v>
          </cell>
          <cell r="I186" t="e">
            <v>#VALUE!</v>
          </cell>
          <cell r="J186" t="e">
            <v>#VALUE!</v>
          </cell>
          <cell r="K186" t="e">
            <v>#VALUE!</v>
          </cell>
          <cell r="L186" t="e">
            <v>#VALUE!</v>
          </cell>
          <cell r="M186" t="e">
            <v>#VALUE!</v>
          </cell>
          <cell r="N186" t="e">
            <v>#VALUE!</v>
          </cell>
          <cell r="O186" t="e">
            <v>#VALUE!</v>
          </cell>
          <cell r="P186" t="e">
            <v>#VALUE!</v>
          </cell>
          <cell r="Q186">
            <v>1.0000000000000001E-5</v>
          </cell>
          <cell r="R186">
            <v>1.0000000000000001E-5</v>
          </cell>
          <cell r="S186">
            <v>1.0000000000000001E-5</v>
          </cell>
          <cell r="T186">
            <v>1.0000000000000001E-5</v>
          </cell>
          <cell r="U186">
            <v>1.0000000000000001E-5</v>
          </cell>
          <cell r="V186">
            <v>1.0000000000000001E-5</v>
          </cell>
          <cell r="W186">
            <v>1.0000000000000001E-5</v>
          </cell>
          <cell r="X186">
            <v>1.0000000000000001E-5</v>
          </cell>
          <cell r="Y186">
            <v>1.0000000000000001E-5</v>
          </cell>
          <cell r="Z186">
            <v>1.0000000000000001E-5</v>
          </cell>
          <cell r="AA186">
            <v>1.0000000000000001E-5</v>
          </cell>
          <cell r="AB186">
            <v>1.0000000000000001E-5</v>
          </cell>
          <cell r="AC186">
            <v>1.0000000000000001E-5</v>
          </cell>
          <cell r="AD186">
            <v>1.0000000000000001E-5</v>
          </cell>
          <cell r="AE186">
            <v>1.0000000000000001E-5</v>
          </cell>
          <cell r="AF186">
            <v>1.0000000000000001E-5</v>
          </cell>
          <cell r="AG186">
            <v>1.0000000000000001E-5</v>
          </cell>
          <cell r="AH186">
            <v>1.0000000000000001E-5</v>
          </cell>
          <cell r="AI186">
            <v>1.0000000000000001E-5</v>
          </cell>
          <cell r="AJ186">
            <v>1.0000000000000001E-5</v>
          </cell>
          <cell r="AK186">
            <v>1.0000000000000001E-5</v>
          </cell>
          <cell r="AL186">
            <v>1.0000000000000001E-5</v>
          </cell>
          <cell r="AM186">
            <v>1.0000000000000001E-5</v>
          </cell>
          <cell r="AN186">
            <v>1.0000000000000001E-5</v>
          </cell>
          <cell r="AO186">
            <v>1.0000000000000001E-5</v>
          </cell>
          <cell r="AP186">
            <v>2.5999999999999998E-5</v>
          </cell>
          <cell r="AQ186">
            <v>2.5999999999999998E-5</v>
          </cell>
          <cell r="AR186">
            <v>2.5999999999999998E-5</v>
          </cell>
          <cell r="AS186">
            <v>2.5999999999999998E-5</v>
          </cell>
          <cell r="AT186">
            <v>2.5999999999999998E-5</v>
          </cell>
          <cell r="AU186">
            <v>2.9E-5</v>
          </cell>
          <cell r="AV186">
            <v>2.9E-5</v>
          </cell>
          <cell r="AW186">
            <v>2.9E-5</v>
          </cell>
          <cell r="AX186">
            <v>2.9E-5</v>
          </cell>
          <cell r="AY186">
            <v>2.9E-5</v>
          </cell>
          <cell r="AZ186">
            <v>3.6000000000000001E-5</v>
          </cell>
          <cell r="BA186">
            <v>3.6000000000000001E-5</v>
          </cell>
          <cell r="BB186">
            <v>3.6000000000000001E-5</v>
          </cell>
          <cell r="BC186">
            <v>3.6000000000000001E-5</v>
          </cell>
          <cell r="BD186">
            <v>3.6000000000000001E-5</v>
          </cell>
          <cell r="BE186">
            <v>4.3000000000000002E-5</v>
          </cell>
          <cell r="BF186">
            <v>4.3000000000000002E-5</v>
          </cell>
          <cell r="BG186">
            <v>4.3000000000000002E-5</v>
          </cell>
          <cell r="BH186">
            <v>4.3000000000000002E-5</v>
          </cell>
          <cell r="BI186">
            <v>4.3000000000000002E-5</v>
          </cell>
          <cell r="BJ186">
            <v>5.0000000000000002E-5</v>
          </cell>
          <cell r="BK186">
            <v>5.0000000000000002E-5</v>
          </cell>
          <cell r="BL186">
            <v>5.0000000000000002E-5</v>
          </cell>
          <cell r="BM186">
            <v>5.0000000000000002E-5</v>
          </cell>
          <cell r="BN186">
            <v>5.0000000000000002E-5</v>
          </cell>
          <cell r="BO186">
            <v>5.7000000000000003E-5</v>
          </cell>
          <cell r="BP186">
            <v>5.7000000000000003E-5</v>
          </cell>
          <cell r="BQ186">
            <v>5.7000000000000003E-5</v>
          </cell>
          <cell r="BR186">
            <v>5.7000000000000003E-5</v>
          </cell>
          <cell r="BS186">
            <v>5.7000000000000003E-5</v>
          </cell>
          <cell r="BT186">
            <v>6.8999999999999997E-5</v>
          </cell>
          <cell r="BU186">
            <v>6.8999999999999997E-5</v>
          </cell>
          <cell r="BV186">
            <v>6.8999999999999997E-5</v>
          </cell>
          <cell r="BW186">
            <v>6.8999999999999997E-5</v>
          </cell>
          <cell r="BX186">
            <v>6.8999999999999997E-5</v>
          </cell>
          <cell r="BY186">
            <v>1.0399999999999999E-4</v>
          </cell>
          <cell r="BZ186">
            <v>1.0399999999999999E-4</v>
          </cell>
          <cell r="CA186">
            <v>1.0399999999999999E-4</v>
          </cell>
          <cell r="CB186">
            <v>1.0399999999999999E-4</v>
          </cell>
          <cell r="CC186">
            <v>1.0399999999999999E-4</v>
          </cell>
          <cell r="CD186">
            <v>1.0399999999999999E-4</v>
          </cell>
          <cell r="CE186">
            <v>1.0399999999999999E-4</v>
          </cell>
          <cell r="CF186">
            <v>1.0399999999999999E-4</v>
          </cell>
          <cell r="CG186">
            <v>1.0399999999999999E-4</v>
          </cell>
          <cell r="CH186">
            <v>1.0399999999999999E-4</v>
          </cell>
          <cell r="CI186">
            <v>1.0399999999999999E-4</v>
          </cell>
          <cell r="CJ186">
            <v>1.0399999999999999E-4</v>
          </cell>
          <cell r="CK186">
            <v>1.0399999999999999E-4</v>
          </cell>
          <cell r="CL186">
            <v>1.0399999999999999E-4</v>
          </cell>
          <cell r="CM186">
            <v>1.0399999999999999E-4</v>
          </cell>
          <cell r="CN186">
            <v>1.0399999999999999E-4</v>
          </cell>
          <cell r="CO186">
            <v>1.0399999999999999E-4</v>
          </cell>
          <cell r="CP186">
            <v>1.0399999999999999E-4</v>
          </cell>
          <cell r="CQ186">
            <v>1.0399999999999999E-4</v>
          </cell>
          <cell r="CR186">
            <v>1.0399999999999999E-4</v>
          </cell>
          <cell r="CS186">
            <v>1.0399999999999999E-4</v>
          </cell>
          <cell r="CT186">
            <v>1.0399999999999999E-4</v>
          </cell>
          <cell r="CU186">
            <v>1.0399999999999999E-4</v>
          </cell>
          <cell r="CV186">
            <v>1.0399999999999999E-4</v>
          </cell>
          <cell r="CW186">
            <v>1.0399999999999999E-4</v>
          </cell>
        </row>
        <row r="187">
          <cell r="A187" t="str">
            <v>UNITED STATES</v>
          </cell>
          <cell r="B187" t="e">
            <v>#VALUE!</v>
          </cell>
          <cell r="C187" t="e">
            <v>#VALUE!</v>
          </cell>
          <cell r="D187" t="e">
            <v>#VALUE!</v>
          </cell>
          <cell r="E187" t="e">
            <v>#VALUE!</v>
          </cell>
          <cell r="F187" t="e">
            <v>#VALUE!</v>
          </cell>
          <cell r="G187" t="e">
            <v>#VALUE!</v>
          </cell>
          <cell r="H187" t="e">
            <v>#VALUE!</v>
          </cell>
          <cell r="I187" t="e">
            <v>#VALUE!</v>
          </cell>
          <cell r="J187" t="e">
            <v>#VALUE!</v>
          </cell>
          <cell r="K187" t="e">
            <v>#VALUE!</v>
          </cell>
          <cell r="L187" t="e">
            <v>#VALUE!</v>
          </cell>
          <cell r="M187" t="e">
            <v>#VALUE!</v>
          </cell>
          <cell r="N187" t="e">
            <v>#VALUE!</v>
          </cell>
          <cell r="O187" t="e">
            <v>#VALUE!</v>
          </cell>
          <cell r="P187" t="e">
            <v>#VALUE!</v>
          </cell>
          <cell r="Q187">
            <v>1.0000000000000001E-5</v>
          </cell>
          <cell r="R187">
            <v>1.0000000000000001E-5</v>
          </cell>
          <cell r="S187">
            <v>1.0000000000000001E-5</v>
          </cell>
          <cell r="T187">
            <v>1.0000000000000001E-5</v>
          </cell>
          <cell r="U187">
            <v>1.0000000000000001E-5</v>
          </cell>
          <cell r="V187">
            <v>1.0000000000000001E-5</v>
          </cell>
          <cell r="W187">
            <v>1.0000000000000001E-5</v>
          </cell>
          <cell r="X187">
            <v>1.0000000000000001E-5</v>
          </cell>
          <cell r="Y187">
            <v>1.0000000000000001E-5</v>
          </cell>
          <cell r="Z187">
            <v>1.0000000000000001E-5</v>
          </cell>
          <cell r="AA187">
            <v>1.0000000000000001E-5</v>
          </cell>
          <cell r="AB187">
            <v>1.0000000000000001E-5</v>
          </cell>
          <cell r="AC187">
            <v>1.0000000000000001E-5</v>
          </cell>
          <cell r="AD187">
            <v>1.0000000000000001E-5</v>
          </cell>
          <cell r="AE187">
            <v>1.0000000000000001E-5</v>
          </cell>
          <cell r="AF187">
            <v>1.0000000000000001E-5</v>
          </cell>
          <cell r="AG187">
            <v>1.0000000000000001E-5</v>
          </cell>
          <cell r="AH187">
            <v>1.0000000000000001E-5</v>
          </cell>
          <cell r="AI187">
            <v>1.0000000000000001E-5</v>
          </cell>
          <cell r="AJ187">
            <v>1.0000000000000001E-5</v>
          </cell>
          <cell r="AK187">
            <v>1.0000000000000001E-5</v>
          </cell>
          <cell r="AL187">
            <v>1.0000000000000001E-5</v>
          </cell>
          <cell r="AM187">
            <v>1.0000000000000001E-5</v>
          </cell>
          <cell r="AN187">
            <v>1.0000000000000001E-5</v>
          </cell>
          <cell r="AO187">
            <v>1.0000000000000001E-5</v>
          </cell>
          <cell r="AP187">
            <v>4.0000000000000003E-5</v>
          </cell>
          <cell r="AQ187">
            <v>4.0000000000000003E-5</v>
          </cell>
          <cell r="AR187">
            <v>4.0000000000000003E-5</v>
          </cell>
          <cell r="AS187">
            <v>4.0000000000000003E-5</v>
          </cell>
          <cell r="AT187">
            <v>4.0000000000000003E-5</v>
          </cell>
          <cell r="AU187">
            <v>5.3999999999999998E-5</v>
          </cell>
          <cell r="AV187">
            <v>5.3999999999999998E-5</v>
          </cell>
          <cell r="AW187">
            <v>5.3999999999999998E-5</v>
          </cell>
          <cell r="AX187">
            <v>5.3999999999999998E-5</v>
          </cell>
          <cell r="AY187">
            <v>5.3999999999999998E-5</v>
          </cell>
          <cell r="AZ187">
            <v>6.6000000000000005E-5</v>
          </cell>
          <cell r="BA187">
            <v>6.6000000000000005E-5</v>
          </cell>
          <cell r="BB187">
            <v>6.6000000000000005E-5</v>
          </cell>
          <cell r="BC187">
            <v>6.6000000000000005E-5</v>
          </cell>
          <cell r="BD187">
            <v>6.6000000000000005E-5</v>
          </cell>
          <cell r="BE187">
            <v>7.7999999999999999E-5</v>
          </cell>
          <cell r="BF187">
            <v>7.7999999999999999E-5</v>
          </cell>
          <cell r="BG187">
            <v>7.7999999999999999E-5</v>
          </cell>
          <cell r="BH187">
            <v>7.7999999999999999E-5</v>
          </cell>
          <cell r="BI187">
            <v>7.7999999999999999E-5</v>
          </cell>
          <cell r="BJ187">
            <v>8.8999999999999995E-5</v>
          </cell>
          <cell r="BK187">
            <v>8.8999999999999995E-5</v>
          </cell>
          <cell r="BL187">
            <v>8.8999999999999995E-5</v>
          </cell>
          <cell r="BM187">
            <v>8.8999999999999995E-5</v>
          </cell>
          <cell r="BN187">
            <v>8.8999999999999995E-5</v>
          </cell>
          <cell r="BO187">
            <v>9.8999999999999994E-5</v>
          </cell>
          <cell r="BP187">
            <v>9.8999999999999994E-5</v>
          </cell>
          <cell r="BQ187">
            <v>9.8999999999999994E-5</v>
          </cell>
          <cell r="BR187">
            <v>9.8999999999999994E-5</v>
          </cell>
          <cell r="BS187">
            <v>9.8999999999999994E-5</v>
          </cell>
          <cell r="BT187">
            <v>1.0399999999999999E-4</v>
          </cell>
          <cell r="BU187">
            <v>1.0399999999999999E-4</v>
          </cell>
          <cell r="BV187">
            <v>1.0399999999999999E-4</v>
          </cell>
          <cell r="BW187">
            <v>1.0399999999999999E-4</v>
          </cell>
          <cell r="BX187">
            <v>1.0399999999999999E-4</v>
          </cell>
          <cell r="BY187">
            <v>1.18E-4</v>
          </cell>
          <cell r="BZ187">
            <v>1.18E-4</v>
          </cell>
          <cell r="CA187">
            <v>1.18E-4</v>
          </cell>
          <cell r="CB187">
            <v>1.18E-4</v>
          </cell>
          <cell r="CC187">
            <v>1.18E-4</v>
          </cell>
          <cell r="CD187">
            <v>1.18E-4</v>
          </cell>
          <cell r="CE187">
            <v>1.18E-4</v>
          </cell>
          <cell r="CF187">
            <v>1.18E-4</v>
          </cell>
          <cell r="CG187">
            <v>1.18E-4</v>
          </cell>
          <cell r="CH187">
            <v>1.18E-4</v>
          </cell>
          <cell r="CI187">
            <v>1.18E-4</v>
          </cell>
          <cell r="CJ187">
            <v>1.18E-4</v>
          </cell>
          <cell r="CK187">
            <v>1.18E-4</v>
          </cell>
          <cell r="CL187">
            <v>1.18E-4</v>
          </cell>
          <cell r="CM187">
            <v>1.18E-4</v>
          </cell>
          <cell r="CN187">
            <v>1.18E-4</v>
          </cell>
          <cell r="CO187">
            <v>1.18E-4</v>
          </cell>
          <cell r="CP187">
            <v>1.18E-4</v>
          </cell>
          <cell r="CQ187">
            <v>1.18E-4</v>
          </cell>
          <cell r="CR187">
            <v>1.18E-4</v>
          </cell>
          <cell r="CS187">
            <v>1.18E-4</v>
          </cell>
          <cell r="CT187">
            <v>1.18E-4</v>
          </cell>
          <cell r="CU187">
            <v>1.18E-4</v>
          </cell>
          <cell r="CV187">
            <v>1.18E-4</v>
          </cell>
          <cell r="CW187">
            <v>1.18E-4</v>
          </cell>
        </row>
        <row r="188">
          <cell r="A188" t="str">
            <v>URUGUAY</v>
          </cell>
          <cell r="B188" t="e">
            <v>#VALUE!</v>
          </cell>
          <cell r="C188" t="e">
            <v>#VALUE!</v>
          </cell>
          <cell r="D188" t="e">
            <v>#VALUE!</v>
          </cell>
          <cell r="E188" t="e">
            <v>#VALUE!</v>
          </cell>
          <cell r="F188" t="e">
            <v>#VALUE!</v>
          </cell>
          <cell r="G188" t="e">
            <v>#VALUE!</v>
          </cell>
          <cell r="H188" t="e">
            <v>#VALUE!</v>
          </cell>
          <cell r="I188" t="e">
            <v>#VALUE!</v>
          </cell>
          <cell r="J188" t="e">
            <v>#VALUE!</v>
          </cell>
          <cell r="K188" t="e">
            <v>#VALUE!</v>
          </cell>
          <cell r="L188" t="e">
            <v>#VALUE!</v>
          </cell>
          <cell r="M188" t="e">
            <v>#VALUE!</v>
          </cell>
          <cell r="N188" t="e">
            <v>#VALUE!</v>
          </cell>
          <cell r="O188" t="e">
            <v>#VALUE!</v>
          </cell>
          <cell r="P188" t="e">
            <v>#VALUE!</v>
          </cell>
          <cell r="Q188">
            <v>3.4999999999999997E-5</v>
          </cell>
          <cell r="R188">
            <v>3.4999999999999997E-5</v>
          </cell>
          <cell r="S188">
            <v>3.4999999999999997E-5</v>
          </cell>
          <cell r="T188">
            <v>3.4999999999999997E-5</v>
          </cell>
          <cell r="U188">
            <v>3.4999999999999997E-5</v>
          </cell>
          <cell r="V188">
            <v>3.4999999999999997E-5</v>
          </cell>
          <cell r="W188">
            <v>3.4999999999999997E-5</v>
          </cell>
          <cell r="X188">
            <v>3.4999999999999997E-5</v>
          </cell>
          <cell r="Y188">
            <v>3.4999999999999997E-5</v>
          </cell>
          <cell r="Z188">
            <v>3.4999999999999997E-5</v>
          </cell>
          <cell r="AA188">
            <v>3.4999999999999997E-5</v>
          </cell>
          <cell r="AB188">
            <v>3.4999999999999997E-5</v>
          </cell>
          <cell r="AC188">
            <v>3.4999999999999997E-5</v>
          </cell>
          <cell r="AD188">
            <v>3.4999999999999997E-5</v>
          </cell>
          <cell r="AE188">
            <v>3.4999999999999997E-5</v>
          </cell>
          <cell r="AF188">
            <v>3.4999999999999997E-5</v>
          </cell>
          <cell r="AG188">
            <v>3.4999999999999997E-5</v>
          </cell>
          <cell r="AH188">
            <v>3.4999999999999997E-5</v>
          </cell>
          <cell r="AI188">
            <v>3.4999999999999997E-5</v>
          </cell>
          <cell r="AJ188">
            <v>3.4999999999999997E-5</v>
          </cell>
          <cell r="AK188">
            <v>3.4999999999999997E-5</v>
          </cell>
          <cell r="AL188">
            <v>3.4999999999999997E-5</v>
          </cell>
          <cell r="AM188">
            <v>3.4999999999999997E-5</v>
          </cell>
          <cell r="AN188">
            <v>3.4999999999999997E-5</v>
          </cell>
          <cell r="AO188">
            <v>3.4999999999999997E-5</v>
          </cell>
          <cell r="AP188">
            <v>1.2999999999999999E-4</v>
          </cell>
          <cell r="AQ188">
            <v>1.2999999999999999E-4</v>
          </cell>
          <cell r="AR188">
            <v>1.2999999999999999E-4</v>
          </cell>
          <cell r="AS188">
            <v>1.2999999999999999E-4</v>
          </cell>
          <cell r="AT188">
            <v>1.2999999999999999E-4</v>
          </cell>
          <cell r="AU188">
            <v>1.6200000000000001E-4</v>
          </cell>
          <cell r="AV188">
            <v>1.6200000000000001E-4</v>
          </cell>
          <cell r="AW188">
            <v>1.6200000000000001E-4</v>
          </cell>
          <cell r="AX188">
            <v>1.6200000000000001E-4</v>
          </cell>
          <cell r="AY188">
            <v>1.6200000000000001E-4</v>
          </cell>
          <cell r="AZ188">
            <v>1.7200000000000001E-4</v>
          </cell>
          <cell r="BA188">
            <v>1.7200000000000001E-4</v>
          </cell>
          <cell r="BB188">
            <v>1.7200000000000001E-4</v>
          </cell>
          <cell r="BC188">
            <v>1.7200000000000001E-4</v>
          </cell>
          <cell r="BD188">
            <v>1.7200000000000001E-4</v>
          </cell>
          <cell r="BE188">
            <v>1.92E-4</v>
          </cell>
          <cell r="BF188">
            <v>1.92E-4</v>
          </cell>
          <cell r="BG188">
            <v>1.92E-4</v>
          </cell>
          <cell r="BH188">
            <v>1.92E-4</v>
          </cell>
          <cell r="BI188">
            <v>1.92E-4</v>
          </cell>
          <cell r="BJ188">
            <v>2.03E-4</v>
          </cell>
          <cell r="BK188">
            <v>2.03E-4</v>
          </cell>
          <cell r="BL188">
            <v>2.03E-4</v>
          </cell>
          <cell r="BM188">
            <v>2.03E-4</v>
          </cell>
          <cell r="BN188">
            <v>2.03E-4</v>
          </cell>
          <cell r="BO188">
            <v>2.12E-4</v>
          </cell>
          <cell r="BP188">
            <v>2.12E-4</v>
          </cell>
          <cell r="BQ188">
            <v>2.12E-4</v>
          </cell>
          <cell r="BR188">
            <v>2.12E-4</v>
          </cell>
          <cell r="BS188">
            <v>2.12E-4</v>
          </cell>
          <cell r="BT188">
            <v>2.2599999999999999E-4</v>
          </cell>
          <cell r="BU188">
            <v>2.2599999999999999E-4</v>
          </cell>
          <cell r="BV188">
            <v>2.2599999999999999E-4</v>
          </cell>
          <cell r="BW188">
            <v>2.2599999999999999E-4</v>
          </cell>
          <cell r="BX188">
            <v>2.2599999999999999E-4</v>
          </cell>
          <cell r="BY188">
            <v>2.6899999999999998E-4</v>
          </cell>
          <cell r="BZ188">
            <v>2.6899999999999998E-4</v>
          </cell>
          <cell r="CA188">
            <v>2.6899999999999998E-4</v>
          </cell>
          <cell r="CB188">
            <v>2.6899999999999998E-4</v>
          </cell>
          <cell r="CC188">
            <v>2.6899999999999998E-4</v>
          </cell>
          <cell r="CD188">
            <v>2.6899999999999998E-4</v>
          </cell>
          <cell r="CE188">
            <v>2.6899999999999998E-4</v>
          </cell>
          <cell r="CF188">
            <v>2.6899999999999998E-4</v>
          </cell>
          <cell r="CG188">
            <v>2.6899999999999998E-4</v>
          </cell>
          <cell r="CH188">
            <v>2.6899999999999998E-4</v>
          </cell>
          <cell r="CI188">
            <v>2.6899999999999998E-4</v>
          </cell>
          <cell r="CJ188">
            <v>2.6899999999999998E-4</v>
          </cell>
          <cell r="CK188">
            <v>2.6899999999999998E-4</v>
          </cell>
          <cell r="CL188">
            <v>2.6899999999999998E-4</v>
          </cell>
          <cell r="CM188">
            <v>2.6899999999999998E-4</v>
          </cell>
          <cell r="CN188">
            <v>2.6899999999999998E-4</v>
          </cell>
          <cell r="CO188">
            <v>2.6899999999999998E-4</v>
          </cell>
          <cell r="CP188">
            <v>2.6899999999999998E-4</v>
          </cell>
          <cell r="CQ188">
            <v>2.6899999999999998E-4</v>
          </cell>
          <cell r="CR188">
            <v>2.6899999999999998E-4</v>
          </cell>
          <cell r="CS188">
            <v>2.6899999999999998E-4</v>
          </cell>
          <cell r="CT188">
            <v>2.6899999999999998E-4</v>
          </cell>
          <cell r="CU188">
            <v>2.6899999999999998E-4</v>
          </cell>
          <cell r="CV188">
            <v>2.6899999999999998E-4</v>
          </cell>
          <cell r="CW188">
            <v>2.6899999999999998E-4</v>
          </cell>
        </row>
        <row r="189">
          <cell r="A189" t="str">
            <v>UZBEKISTAN</v>
          </cell>
          <cell r="B189">
            <v>9.9999999999999995E-7</v>
          </cell>
          <cell r="C189">
            <v>9.9999999999999995E-7</v>
          </cell>
          <cell r="D189">
            <v>9.9999999999999995E-7</v>
          </cell>
          <cell r="E189">
            <v>9.9999999999999995E-7</v>
          </cell>
          <cell r="F189">
            <v>9.9999999999999995E-7</v>
          </cell>
          <cell r="G189">
            <v>9.9999999999999995E-7</v>
          </cell>
          <cell r="H189">
            <v>9.9999999999999995E-7</v>
          </cell>
          <cell r="I189">
            <v>9.9999999999999995E-7</v>
          </cell>
          <cell r="J189">
            <v>9.9999999999999995E-7</v>
          </cell>
          <cell r="K189">
            <v>9.9999999999999995E-7</v>
          </cell>
          <cell r="L189">
            <v>9.9999999999999995E-7</v>
          </cell>
          <cell r="M189">
            <v>9.9999999999999995E-7</v>
          </cell>
          <cell r="N189">
            <v>9.9999999999999995E-7</v>
          </cell>
          <cell r="O189">
            <v>9.9999999999999995E-7</v>
          </cell>
          <cell r="P189">
            <v>9.9999999999999995E-7</v>
          </cell>
          <cell r="Q189">
            <v>1.5999999999999999E-5</v>
          </cell>
          <cell r="R189">
            <v>1.5999999999999999E-5</v>
          </cell>
          <cell r="S189">
            <v>1.5999999999999999E-5</v>
          </cell>
          <cell r="T189">
            <v>1.5999999999999999E-5</v>
          </cell>
          <cell r="U189">
            <v>1.5999999999999999E-5</v>
          </cell>
          <cell r="V189">
            <v>1.5999999999999999E-5</v>
          </cell>
          <cell r="W189">
            <v>1.5999999999999999E-5</v>
          </cell>
          <cell r="X189">
            <v>1.5999999999999999E-5</v>
          </cell>
          <cell r="Y189">
            <v>1.5999999999999999E-5</v>
          </cell>
          <cell r="Z189">
            <v>1.5999999999999999E-5</v>
          </cell>
          <cell r="AA189">
            <v>1.5999999999999999E-5</v>
          </cell>
          <cell r="AB189">
            <v>1.5999999999999999E-5</v>
          </cell>
          <cell r="AC189">
            <v>1.5999999999999999E-5</v>
          </cell>
          <cell r="AD189">
            <v>1.5999999999999999E-5</v>
          </cell>
          <cell r="AE189">
            <v>1.5999999999999999E-5</v>
          </cell>
          <cell r="AF189">
            <v>1.5999999999999999E-5</v>
          </cell>
          <cell r="AG189">
            <v>1.5999999999999999E-5</v>
          </cell>
          <cell r="AH189">
            <v>1.5999999999999999E-5</v>
          </cell>
          <cell r="AI189">
            <v>1.5999999999999999E-5</v>
          </cell>
          <cell r="AJ189">
            <v>1.5999999999999999E-5</v>
          </cell>
          <cell r="AK189">
            <v>1.5999999999999999E-5</v>
          </cell>
          <cell r="AL189">
            <v>1.5999999999999999E-5</v>
          </cell>
          <cell r="AM189">
            <v>1.5999999999999999E-5</v>
          </cell>
          <cell r="AN189">
            <v>1.5999999999999999E-5</v>
          </cell>
          <cell r="AO189">
            <v>1.5999999999999999E-5</v>
          </cell>
          <cell r="AP189">
            <v>9.3999999999999994E-5</v>
          </cell>
          <cell r="AQ189">
            <v>9.3999999999999994E-5</v>
          </cell>
          <cell r="AR189">
            <v>9.3999999999999994E-5</v>
          </cell>
          <cell r="AS189">
            <v>9.3999999999999994E-5</v>
          </cell>
          <cell r="AT189">
            <v>9.3999999999999994E-5</v>
          </cell>
          <cell r="AU189">
            <v>1.3999999999999999E-4</v>
          </cell>
          <cell r="AV189">
            <v>1.3999999999999999E-4</v>
          </cell>
          <cell r="AW189">
            <v>1.3999999999999999E-4</v>
          </cell>
          <cell r="AX189">
            <v>1.3999999999999999E-4</v>
          </cell>
          <cell r="AY189">
            <v>1.3999999999999999E-4</v>
          </cell>
          <cell r="AZ189">
            <v>1.85E-4</v>
          </cell>
          <cell r="BA189">
            <v>1.85E-4</v>
          </cell>
          <cell r="BB189">
            <v>1.85E-4</v>
          </cell>
          <cell r="BC189">
            <v>1.85E-4</v>
          </cell>
          <cell r="BD189">
            <v>1.85E-4</v>
          </cell>
          <cell r="BE189">
            <v>2.1800000000000001E-4</v>
          </cell>
          <cell r="BF189">
            <v>2.1800000000000001E-4</v>
          </cell>
          <cell r="BG189">
            <v>2.1800000000000001E-4</v>
          </cell>
          <cell r="BH189">
            <v>2.1800000000000001E-4</v>
          </cell>
          <cell r="BI189">
            <v>2.1800000000000001E-4</v>
          </cell>
          <cell r="BJ189">
            <v>2.3699999999999999E-4</v>
          </cell>
          <cell r="BK189">
            <v>2.3699999999999999E-4</v>
          </cell>
          <cell r="BL189">
            <v>2.3699999999999999E-4</v>
          </cell>
          <cell r="BM189">
            <v>2.3699999999999999E-4</v>
          </cell>
          <cell r="BN189">
            <v>2.3699999999999999E-4</v>
          </cell>
          <cell r="BO189">
            <v>2.42E-4</v>
          </cell>
          <cell r="BP189">
            <v>2.42E-4</v>
          </cell>
          <cell r="BQ189">
            <v>2.42E-4</v>
          </cell>
          <cell r="BR189">
            <v>2.42E-4</v>
          </cell>
          <cell r="BS189">
            <v>2.42E-4</v>
          </cell>
          <cell r="BT189">
            <v>2.34E-4</v>
          </cell>
          <cell r="BU189">
            <v>2.34E-4</v>
          </cell>
          <cell r="BV189">
            <v>2.34E-4</v>
          </cell>
          <cell r="BW189">
            <v>2.34E-4</v>
          </cell>
          <cell r="BX189">
            <v>2.34E-4</v>
          </cell>
          <cell r="BY189">
            <v>2.1100000000000001E-4</v>
          </cell>
          <cell r="BZ189">
            <v>2.1100000000000001E-4</v>
          </cell>
          <cell r="CA189">
            <v>2.1100000000000001E-4</v>
          </cell>
          <cell r="CB189">
            <v>2.1100000000000001E-4</v>
          </cell>
          <cell r="CC189">
            <v>2.1100000000000001E-4</v>
          </cell>
          <cell r="CD189">
            <v>2.1100000000000001E-4</v>
          </cell>
          <cell r="CE189">
            <v>2.1100000000000001E-4</v>
          </cell>
          <cell r="CF189">
            <v>2.1100000000000001E-4</v>
          </cell>
          <cell r="CG189">
            <v>2.1100000000000001E-4</v>
          </cell>
          <cell r="CH189">
            <v>2.1100000000000001E-4</v>
          </cell>
          <cell r="CI189">
            <v>2.1100000000000001E-4</v>
          </cell>
          <cell r="CJ189">
            <v>2.1100000000000001E-4</v>
          </cell>
          <cell r="CK189">
            <v>2.1100000000000001E-4</v>
          </cell>
          <cell r="CL189">
            <v>2.1100000000000001E-4</v>
          </cell>
          <cell r="CM189">
            <v>2.1100000000000001E-4</v>
          </cell>
          <cell r="CN189">
            <v>2.1100000000000001E-4</v>
          </cell>
          <cell r="CO189">
            <v>2.1100000000000001E-4</v>
          </cell>
          <cell r="CP189">
            <v>2.1100000000000001E-4</v>
          </cell>
          <cell r="CQ189">
            <v>2.1100000000000001E-4</v>
          </cell>
          <cell r="CR189">
            <v>2.1100000000000001E-4</v>
          </cell>
          <cell r="CS189">
            <v>2.1100000000000001E-4</v>
          </cell>
          <cell r="CT189">
            <v>2.1100000000000001E-4</v>
          </cell>
          <cell r="CU189">
            <v>2.1100000000000001E-4</v>
          </cell>
          <cell r="CV189">
            <v>2.1100000000000001E-4</v>
          </cell>
          <cell r="CW189">
            <v>2.1100000000000001E-4</v>
          </cell>
        </row>
        <row r="190">
          <cell r="A190" t="str">
            <v>VANUATU</v>
          </cell>
          <cell r="B190" t="e">
            <v>#VALUE!</v>
          </cell>
          <cell r="C190" t="e">
            <v>#VALUE!</v>
          </cell>
          <cell r="D190" t="e">
            <v>#VALUE!</v>
          </cell>
          <cell r="E190" t="e">
            <v>#VALUE!</v>
          </cell>
          <cell r="F190" t="e">
            <v>#VALUE!</v>
          </cell>
          <cell r="G190" t="e">
            <v>#VALUE!</v>
          </cell>
          <cell r="H190" t="e">
            <v>#VALUE!</v>
          </cell>
          <cell r="I190" t="e">
            <v>#VALUE!</v>
          </cell>
          <cell r="J190" t="e">
            <v>#VALUE!</v>
          </cell>
          <cell r="K190" t="e">
            <v>#VALUE!</v>
          </cell>
          <cell r="L190" t="e">
            <v>#VALUE!</v>
          </cell>
          <cell r="M190" t="e">
            <v>#VALUE!</v>
          </cell>
          <cell r="N190" t="e">
            <v>#VALUE!</v>
          </cell>
          <cell r="O190" t="e">
            <v>#VALUE!</v>
          </cell>
          <cell r="P190" t="e">
            <v>#VALUE!</v>
          </cell>
          <cell r="Q190">
            <v>2.0000000000000002E-5</v>
          </cell>
          <cell r="R190">
            <v>2.0000000000000002E-5</v>
          </cell>
          <cell r="S190">
            <v>2.0000000000000002E-5</v>
          </cell>
          <cell r="T190">
            <v>2.0000000000000002E-5</v>
          </cell>
          <cell r="U190">
            <v>2.0000000000000002E-5</v>
          </cell>
          <cell r="V190">
            <v>2.0000000000000002E-5</v>
          </cell>
          <cell r="W190">
            <v>2.0000000000000002E-5</v>
          </cell>
          <cell r="X190">
            <v>2.0000000000000002E-5</v>
          </cell>
          <cell r="Y190">
            <v>2.0000000000000002E-5</v>
          </cell>
          <cell r="Z190">
            <v>2.0000000000000002E-5</v>
          </cell>
          <cell r="AA190">
            <v>2.0000000000000002E-5</v>
          </cell>
          <cell r="AB190">
            <v>2.0000000000000002E-5</v>
          </cell>
          <cell r="AC190">
            <v>2.0000000000000002E-5</v>
          </cell>
          <cell r="AD190">
            <v>2.0000000000000002E-5</v>
          </cell>
          <cell r="AE190">
            <v>2.0000000000000002E-5</v>
          </cell>
          <cell r="AF190">
            <v>2.0000000000000002E-5</v>
          </cell>
          <cell r="AG190">
            <v>2.0000000000000002E-5</v>
          </cell>
          <cell r="AH190">
            <v>2.0000000000000002E-5</v>
          </cell>
          <cell r="AI190">
            <v>2.0000000000000002E-5</v>
          </cell>
          <cell r="AJ190">
            <v>2.0000000000000002E-5</v>
          </cell>
          <cell r="AK190">
            <v>2.0000000000000002E-5</v>
          </cell>
          <cell r="AL190">
            <v>2.0000000000000002E-5</v>
          </cell>
          <cell r="AM190">
            <v>2.0000000000000002E-5</v>
          </cell>
          <cell r="AN190">
            <v>2.0000000000000002E-5</v>
          </cell>
          <cell r="AO190">
            <v>2.0000000000000002E-5</v>
          </cell>
          <cell r="AP190">
            <v>1.54E-4</v>
          </cell>
          <cell r="AQ190">
            <v>1.54E-4</v>
          </cell>
          <cell r="AR190">
            <v>1.54E-4</v>
          </cell>
          <cell r="AS190">
            <v>1.54E-4</v>
          </cell>
          <cell r="AT190">
            <v>1.54E-4</v>
          </cell>
          <cell r="AU190">
            <v>1.74E-4</v>
          </cell>
          <cell r="AV190">
            <v>1.74E-4</v>
          </cell>
          <cell r="AW190">
            <v>1.74E-4</v>
          </cell>
          <cell r="AX190">
            <v>1.74E-4</v>
          </cell>
          <cell r="AY190">
            <v>1.74E-4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2.9300000000000002E-4</v>
          </cell>
          <cell r="BF190">
            <v>2.9300000000000002E-4</v>
          </cell>
          <cell r="BG190">
            <v>2.9300000000000002E-4</v>
          </cell>
          <cell r="BH190">
            <v>2.9300000000000002E-4</v>
          </cell>
          <cell r="BI190">
            <v>2.9300000000000002E-4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 t="e">
            <v>#VALUE!</v>
          </cell>
          <cell r="BU190" t="e">
            <v>#VALUE!</v>
          </cell>
          <cell r="BV190" t="e">
            <v>#VALUE!</v>
          </cell>
          <cell r="BW190" t="e">
            <v>#VALUE!</v>
          </cell>
          <cell r="BX190" t="e">
            <v>#VALUE!</v>
          </cell>
          <cell r="BY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0</v>
          </cell>
          <cell r="CN190">
            <v>0</v>
          </cell>
          <cell r="CO190">
            <v>0</v>
          </cell>
          <cell r="CP190">
            <v>0</v>
          </cell>
          <cell r="CQ190">
            <v>0</v>
          </cell>
          <cell r="CR190">
            <v>0</v>
          </cell>
          <cell r="CS190">
            <v>0</v>
          </cell>
          <cell r="CT190">
            <v>0</v>
          </cell>
          <cell r="CU190">
            <v>0</v>
          </cell>
          <cell r="CV190">
            <v>0</v>
          </cell>
          <cell r="CW190">
            <v>0</v>
          </cell>
        </row>
        <row r="191">
          <cell r="A191" t="str">
            <v>VENEZUELA</v>
          </cell>
          <cell r="B191" t="e">
            <v>#VALUE!</v>
          </cell>
          <cell r="C191" t="e">
            <v>#VALUE!</v>
          </cell>
          <cell r="D191" t="e">
            <v>#VALUE!</v>
          </cell>
          <cell r="E191" t="e">
            <v>#VALUE!</v>
          </cell>
          <cell r="F191" t="e">
            <v>#VALUE!</v>
          </cell>
          <cell r="G191" t="e">
            <v>#VALUE!</v>
          </cell>
          <cell r="H191" t="e">
            <v>#VALUE!</v>
          </cell>
          <cell r="I191" t="e">
            <v>#VALUE!</v>
          </cell>
          <cell r="J191" t="e">
            <v>#VALUE!</v>
          </cell>
          <cell r="K191" t="e">
            <v>#VALUE!</v>
          </cell>
          <cell r="L191" t="e">
            <v>#VALUE!</v>
          </cell>
          <cell r="M191" t="e">
            <v>#VALUE!</v>
          </cell>
          <cell r="N191" t="e">
            <v>#VALUE!</v>
          </cell>
          <cell r="O191" t="e">
            <v>#VALUE!</v>
          </cell>
          <cell r="P191" t="e">
            <v>#VALUE!</v>
          </cell>
          <cell r="Q191">
            <v>4.6E-5</v>
          </cell>
          <cell r="R191">
            <v>4.6E-5</v>
          </cell>
          <cell r="S191">
            <v>4.6E-5</v>
          </cell>
          <cell r="T191">
            <v>4.6E-5</v>
          </cell>
          <cell r="U191">
            <v>4.6E-5</v>
          </cell>
          <cell r="V191">
            <v>4.6E-5</v>
          </cell>
          <cell r="W191">
            <v>4.6E-5</v>
          </cell>
          <cell r="X191">
            <v>4.6E-5</v>
          </cell>
          <cell r="Y191">
            <v>4.6E-5</v>
          </cell>
          <cell r="Z191">
            <v>4.6E-5</v>
          </cell>
          <cell r="AA191">
            <v>4.6E-5</v>
          </cell>
          <cell r="AB191">
            <v>4.6E-5</v>
          </cell>
          <cell r="AC191">
            <v>4.6E-5</v>
          </cell>
          <cell r="AD191">
            <v>4.6E-5</v>
          </cell>
          <cell r="AE191">
            <v>4.6E-5</v>
          </cell>
          <cell r="AF191">
            <v>4.6E-5</v>
          </cell>
          <cell r="AG191">
            <v>4.6E-5</v>
          </cell>
          <cell r="AH191">
            <v>4.6E-5</v>
          </cell>
          <cell r="AI191">
            <v>4.6E-5</v>
          </cell>
          <cell r="AJ191">
            <v>4.6E-5</v>
          </cell>
          <cell r="AK191">
            <v>4.6E-5</v>
          </cell>
          <cell r="AL191">
            <v>4.6E-5</v>
          </cell>
          <cell r="AM191">
            <v>4.6E-5</v>
          </cell>
          <cell r="AN191">
            <v>4.6E-5</v>
          </cell>
          <cell r="AO191">
            <v>4.6E-5</v>
          </cell>
          <cell r="AP191">
            <v>1.8699999999999999E-4</v>
          </cell>
          <cell r="AQ191">
            <v>1.8699999999999999E-4</v>
          </cell>
          <cell r="AR191">
            <v>1.8699999999999999E-4</v>
          </cell>
          <cell r="AS191">
            <v>1.8699999999999999E-4</v>
          </cell>
          <cell r="AT191">
            <v>1.8699999999999999E-4</v>
          </cell>
          <cell r="AU191">
            <v>2.4600000000000002E-4</v>
          </cell>
          <cell r="AV191">
            <v>2.4600000000000002E-4</v>
          </cell>
          <cell r="AW191">
            <v>2.4600000000000002E-4</v>
          </cell>
          <cell r="AX191">
            <v>2.4600000000000002E-4</v>
          </cell>
          <cell r="AY191">
            <v>2.4600000000000002E-4</v>
          </cell>
          <cell r="AZ191">
            <v>2.8600000000000001E-4</v>
          </cell>
          <cell r="BA191">
            <v>2.8600000000000001E-4</v>
          </cell>
          <cell r="BB191">
            <v>2.8600000000000001E-4</v>
          </cell>
          <cell r="BC191">
            <v>2.8600000000000001E-4</v>
          </cell>
          <cell r="BD191">
            <v>2.8600000000000001E-4</v>
          </cell>
          <cell r="BE191">
            <v>3.1599999999999998E-4</v>
          </cell>
          <cell r="BF191">
            <v>3.1599999999999998E-4</v>
          </cell>
          <cell r="BG191">
            <v>3.1599999999999998E-4</v>
          </cell>
          <cell r="BH191">
            <v>3.1599999999999998E-4</v>
          </cell>
          <cell r="BI191">
            <v>3.1599999999999998E-4</v>
          </cell>
          <cell r="BJ191">
            <v>3.5300000000000002E-4</v>
          </cell>
          <cell r="BK191">
            <v>3.5300000000000002E-4</v>
          </cell>
          <cell r="BL191">
            <v>3.5300000000000002E-4</v>
          </cell>
          <cell r="BM191">
            <v>3.5300000000000002E-4</v>
          </cell>
          <cell r="BN191">
            <v>3.5300000000000002E-4</v>
          </cell>
          <cell r="BO191">
            <v>4.3399999999999998E-4</v>
          </cell>
          <cell r="BP191">
            <v>4.3399999999999998E-4</v>
          </cell>
          <cell r="BQ191">
            <v>4.3399999999999998E-4</v>
          </cell>
          <cell r="BR191">
            <v>4.3399999999999998E-4</v>
          </cell>
          <cell r="BS191">
            <v>4.3399999999999998E-4</v>
          </cell>
          <cell r="BT191">
            <v>5.5500000000000005E-4</v>
          </cell>
          <cell r="BU191">
            <v>5.5500000000000005E-4</v>
          </cell>
          <cell r="BV191">
            <v>5.5500000000000005E-4</v>
          </cell>
          <cell r="BW191">
            <v>5.5500000000000005E-4</v>
          </cell>
          <cell r="BX191">
            <v>5.5500000000000005E-4</v>
          </cell>
          <cell r="BY191">
            <v>7.1100000000000004E-4</v>
          </cell>
          <cell r="BZ191">
            <v>7.1100000000000004E-4</v>
          </cell>
          <cell r="CA191">
            <v>7.1100000000000004E-4</v>
          </cell>
          <cell r="CB191">
            <v>7.1100000000000004E-4</v>
          </cell>
          <cell r="CC191">
            <v>7.1100000000000004E-4</v>
          </cell>
          <cell r="CD191">
            <v>7.1100000000000004E-4</v>
          </cell>
          <cell r="CE191">
            <v>7.1100000000000004E-4</v>
          </cell>
          <cell r="CF191">
            <v>7.1100000000000004E-4</v>
          </cell>
          <cell r="CG191">
            <v>7.1100000000000004E-4</v>
          </cell>
          <cell r="CH191">
            <v>7.1100000000000004E-4</v>
          </cell>
          <cell r="CI191">
            <v>7.1100000000000004E-4</v>
          </cell>
          <cell r="CJ191">
            <v>7.1100000000000004E-4</v>
          </cell>
          <cell r="CK191">
            <v>7.1100000000000004E-4</v>
          </cell>
          <cell r="CL191">
            <v>7.1100000000000004E-4</v>
          </cell>
          <cell r="CM191">
            <v>7.1100000000000004E-4</v>
          </cell>
          <cell r="CN191">
            <v>7.1100000000000004E-4</v>
          </cell>
          <cell r="CO191">
            <v>7.1100000000000004E-4</v>
          </cell>
          <cell r="CP191">
            <v>7.1100000000000004E-4</v>
          </cell>
          <cell r="CQ191">
            <v>7.1100000000000004E-4</v>
          </cell>
          <cell r="CR191">
            <v>7.1100000000000004E-4</v>
          </cell>
          <cell r="CS191">
            <v>7.1100000000000004E-4</v>
          </cell>
          <cell r="CT191">
            <v>7.1100000000000004E-4</v>
          </cell>
          <cell r="CU191">
            <v>7.1100000000000004E-4</v>
          </cell>
          <cell r="CV191">
            <v>7.1100000000000004E-4</v>
          </cell>
          <cell r="CW191">
            <v>7.1100000000000004E-4</v>
          </cell>
        </row>
        <row r="192">
          <cell r="A192" t="str">
            <v>VIET NAM</v>
          </cell>
          <cell r="B192">
            <v>0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1.1E-5</v>
          </cell>
          <cell r="R192">
            <v>1.1E-5</v>
          </cell>
          <cell r="S192">
            <v>1.1E-5</v>
          </cell>
          <cell r="T192">
            <v>1.1E-5</v>
          </cell>
          <cell r="U192">
            <v>1.1E-5</v>
          </cell>
          <cell r="V192">
            <v>1.1E-5</v>
          </cell>
          <cell r="W192">
            <v>1.1E-5</v>
          </cell>
          <cell r="X192">
            <v>1.1E-5</v>
          </cell>
          <cell r="Y192">
            <v>1.1E-5</v>
          </cell>
          <cell r="Z192">
            <v>1.1E-5</v>
          </cell>
          <cell r="AA192">
            <v>1.1E-5</v>
          </cell>
          <cell r="AB192">
            <v>1.1E-5</v>
          </cell>
          <cell r="AC192">
            <v>1.1E-5</v>
          </cell>
          <cell r="AD192">
            <v>1.1E-5</v>
          </cell>
          <cell r="AE192">
            <v>1.1E-5</v>
          </cell>
          <cell r="AF192">
            <v>1.1E-5</v>
          </cell>
          <cell r="AG192">
            <v>1.1E-5</v>
          </cell>
          <cell r="AH192">
            <v>1.1E-5</v>
          </cell>
          <cell r="AI192">
            <v>1.1E-5</v>
          </cell>
          <cell r="AJ192">
            <v>1.1E-5</v>
          </cell>
          <cell r="AK192">
            <v>1.1E-5</v>
          </cell>
          <cell r="AL192">
            <v>1.1E-5</v>
          </cell>
          <cell r="AM192">
            <v>1.1E-5</v>
          </cell>
          <cell r="AN192">
            <v>1.1E-5</v>
          </cell>
          <cell r="AO192">
            <v>1.1E-5</v>
          </cell>
          <cell r="AP192">
            <v>6.4999999999999994E-5</v>
          </cell>
          <cell r="AQ192">
            <v>6.4999999999999994E-5</v>
          </cell>
          <cell r="AR192">
            <v>6.4999999999999994E-5</v>
          </cell>
          <cell r="AS192">
            <v>6.4999999999999994E-5</v>
          </cell>
          <cell r="AT192">
            <v>6.4999999999999994E-5</v>
          </cell>
          <cell r="AU192">
            <v>1.07E-4</v>
          </cell>
          <cell r="AV192">
            <v>1.07E-4</v>
          </cell>
          <cell r="AW192">
            <v>1.07E-4</v>
          </cell>
          <cell r="AX192">
            <v>1.07E-4</v>
          </cell>
          <cell r="AY192">
            <v>1.07E-4</v>
          </cell>
          <cell r="AZ192">
            <v>1.5100000000000001E-4</v>
          </cell>
          <cell r="BA192">
            <v>1.5100000000000001E-4</v>
          </cell>
          <cell r="BB192">
            <v>1.5100000000000001E-4</v>
          </cell>
          <cell r="BC192">
            <v>1.5100000000000001E-4</v>
          </cell>
          <cell r="BD192">
            <v>1.5100000000000001E-4</v>
          </cell>
          <cell r="BE192">
            <v>1.8799999999999999E-4</v>
          </cell>
          <cell r="BF192">
            <v>1.8799999999999999E-4</v>
          </cell>
          <cell r="BG192">
            <v>1.8799999999999999E-4</v>
          </cell>
          <cell r="BH192">
            <v>1.8799999999999999E-4</v>
          </cell>
          <cell r="BI192">
            <v>1.8799999999999999E-4</v>
          </cell>
          <cell r="BJ192">
            <v>2.13E-4</v>
          </cell>
          <cell r="BK192">
            <v>2.13E-4</v>
          </cell>
          <cell r="BL192">
            <v>2.13E-4</v>
          </cell>
          <cell r="BM192">
            <v>2.13E-4</v>
          </cell>
          <cell r="BN192">
            <v>2.13E-4</v>
          </cell>
          <cell r="BO192">
            <v>2.1800000000000001E-4</v>
          </cell>
          <cell r="BP192">
            <v>2.1800000000000001E-4</v>
          </cell>
          <cell r="BQ192">
            <v>2.1800000000000001E-4</v>
          </cell>
          <cell r="BR192">
            <v>2.1800000000000001E-4</v>
          </cell>
          <cell r="BS192">
            <v>2.1800000000000001E-4</v>
          </cell>
          <cell r="BT192">
            <v>2.0000000000000001E-4</v>
          </cell>
          <cell r="BU192">
            <v>2.0000000000000001E-4</v>
          </cell>
          <cell r="BV192">
            <v>2.0000000000000001E-4</v>
          </cell>
          <cell r="BW192">
            <v>2.0000000000000001E-4</v>
          </cell>
          <cell r="BX192">
            <v>2.0000000000000001E-4</v>
          </cell>
          <cell r="BY192">
            <v>1.6100000000000001E-4</v>
          </cell>
          <cell r="BZ192">
            <v>1.6100000000000001E-4</v>
          </cell>
          <cell r="CA192">
            <v>1.6100000000000001E-4</v>
          </cell>
          <cell r="CB192">
            <v>1.6100000000000001E-4</v>
          </cell>
          <cell r="CC192">
            <v>1.6100000000000001E-4</v>
          </cell>
          <cell r="CD192">
            <v>1.6100000000000001E-4</v>
          </cell>
          <cell r="CE192">
            <v>1.6100000000000001E-4</v>
          </cell>
          <cell r="CF192">
            <v>1.6100000000000001E-4</v>
          </cell>
          <cell r="CG192">
            <v>1.6100000000000001E-4</v>
          </cell>
          <cell r="CH192">
            <v>1.6100000000000001E-4</v>
          </cell>
          <cell r="CI192">
            <v>1.6100000000000001E-4</v>
          </cell>
          <cell r="CJ192">
            <v>1.6100000000000001E-4</v>
          </cell>
          <cell r="CK192">
            <v>1.6100000000000001E-4</v>
          </cell>
          <cell r="CL192">
            <v>1.6100000000000001E-4</v>
          </cell>
          <cell r="CM192">
            <v>1.6100000000000001E-4</v>
          </cell>
          <cell r="CN192">
            <v>1.6100000000000001E-4</v>
          </cell>
          <cell r="CO192">
            <v>1.6100000000000001E-4</v>
          </cell>
          <cell r="CP192">
            <v>1.6100000000000001E-4</v>
          </cell>
          <cell r="CQ192">
            <v>1.6100000000000001E-4</v>
          </cell>
          <cell r="CR192">
            <v>1.6100000000000001E-4</v>
          </cell>
          <cell r="CS192">
            <v>1.6100000000000001E-4</v>
          </cell>
          <cell r="CT192">
            <v>1.6100000000000001E-4</v>
          </cell>
          <cell r="CU192">
            <v>1.6100000000000001E-4</v>
          </cell>
          <cell r="CV192">
            <v>1.6100000000000001E-4</v>
          </cell>
          <cell r="CW192">
            <v>1.6100000000000001E-4</v>
          </cell>
        </row>
        <row r="193">
          <cell r="A193" t="str">
            <v>YEMEN</v>
          </cell>
          <cell r="B193" t="e">
            <v>#VALUE!</v>
          </cell>
          <cell r="C193" t="e">
            <v>#VALUE!</v>
          </cell>
          <cell r="D193" t="e">
            <v>#VALUE!</v>
          </cell>
          <cell r="E193" t="e">
            <v>#VALUE!</v>
          </cell>
          <cell r="F193" t="e">
            <v>#VALUE!</v>
          </cell>
          <cell r="G193" t="e">
            <v>#VALUE!</v>
          </cell>
          <cell r="H193" t="e">
            <v>#VALUE!</v>
          </cell>
          <cell r="I193" t="e">
            <v>#VALUE!</v>
          </cell>
          <cell r="J193" t="e">
            <v>#VALUE!</v>
          </cell>
          <cell r="K193" t="e">
            <v>#VALUE!</v>
          </cell>
          <cell r="L193" t="e">
            <v>#VALUE!</v>
          </cell>
          <cell r="M193" t="e">
            <v>#VALUE!</v>
          </cell>
          <cell r="N193" t="e">
            <v>#VALUE!</v>
          </cell>
          <cell r="O193" t="e">
            <v>#VALUE!</v>
          </cell>
          <cell r="P193" t="e">
            <v>#VALUE!</v>
          </cell>
          <cell r="Q193">
            <v>9.9999999999999995E-7</v>
          </cell>
          <cell r="R193">
            <v>9.9999999999999995E-7</v>
          </cell>
          <cell r="S193">
            <v>9.9999999999999995E-7</v>
          </cell>
          <cell r="T193">
            <v>9.9999999999999995E-7</v>
          </cell>
          <cell r="U193">
            <v>9.9999999999999995E-7</v>
          </cell>
          <cell r="V193">
            <v>9.9999999999999995E-7</v>
          </cell>
          <cell r="W193">
            <v>9.9999999999999995E-7</v>
          </cell>
          <cell r="X193">
            <v>9.9999999999999995E-7</v>
          </cell>
          <cell r="Y193">
            <v>9.9999999999999995E-7</v>
          </cell>
          <cell r="Z193">
            <v>9.9999999999999995E-7</v>
          </cell>
          <cell r="AA193">
            <v>9.9999999999999995E-7</v>
          </cell>
          <cell r="AB193">
            <v>9.9999999999999995E-7</v>
          </cell>
          <cell r="AC193">
            <v>9.9999999999999995E-7</v>
          </cell>
          <cell r="AD193">
            <v>9.9999999999999995E-7</v>
          </cell>
          <cell r="AE193">
            <v>9.9999999999999995E-7</v>
          </cell>
          <cell r="AF193">
            <v>9.9999999999999995E-7</v>
          </cell>
          <cell r="AG193">
            <v>9.9999999999999995E-7</v>
          </cell>
          <cell r="AH193">
            <v>9.9999999999999995E-7</v>
          </cell>
          <cell r="AI193">
            <v>9.9999999999999995E-7</v>
          </cell>
          <cell r="AJ193">
            <v>9.9999999999999995E-7</v>
          </cell>
          <cell r="AK193">
            <v>9.9999999999999995E-7</v>
          </cell>
          <cell r="AL193">
            <v>9.9999999999999995E-7</v>
          </cell>
          <cell r="AM193">
            <v>9.9999999999999995E-7</v>
          </cell>
          <cell r="AN193">
            <v>9.9999999999999995E-7</v>
          </cell>
          <cell r="AO193">
            <v>9.9999999999999995E-7</v>
          </cell>
          <cell r="AP193">
            <v>1.5999999999999999E-5</v>
          </cell>
          <cell r="AQ193">
            <v>1.5999999999999999E-5</v>
          </cell>
          <cell r="AR193">
            <v>1.5999999999999999E-5</v>
          </cell>
          <cell r="AS193">
            <v>1.5999999999999999E-5</v>
          </cell>
          <cell r="AT193">
            <v>1.5999999999999999E-5</v>
          </cell>
          <cell r="AU193">
            <v>3.0000000000000001E-5</v>
          </cell>
          <cell r="AV193">
            <v>3.0000000000000001E-5</v>
          </cell>
          <cell r="AW193">
            <v>3.0000000000000001E-5</v>
          </cell>
          <cell r="AX193">
            <v>3.0000000000000001E-5</v>
          </cell>
          <cell r="AY193">
            <v>3.0000000000000001E-5</v>
          </cell>
          <cell r="AZ193">
            <v>4.5000000000000003E-5</v>
          </cell>
          <cell r="BA193">
            <v>4.5000000000000003E-5</v>
          </cell>
          <cell r="BB193">
            <v>4.5000000000000003E-5</v>
          </cell>
          <cell r="BC193">
            <v>4.5000000000000003E-5</v>
          </cell>
          <cell r="BD193">
            <v>4.5000000000000003E-5</v>
          </cell>
          <cell r="BE193">
            <v>5.3999999999999998E-5</v>
          </cell>
          <cell r="BF193">
            <v>5.3999999999999998E-5</v>
          </cell>
          <cell r="BG193">
            <v>5.3999999999999998E-5</v>
          </cell>
          <cell r="BH193">
            <v>5.3999999999999998E-5</v>
          </cell>
          <cell r="BI193">
            <v>5.3999999999999998E-5</v>
          </cell>
          <cell r="BJ193">
            <v>6.7999999999999999E-5</v>
          </cell>
          <cell r="BK193">
            <v>6.7999999999999999E-5</v>
          </cell>
          <cell r="BL193">
            <v>6.7999999999999999E-5</v>
          </cell>
          <cell r="BM193">
            <v>6.7999999999999999E-5</v>
          </cell>
          <cell r="BN193">
            <v>6.7999999999999999E-5</v>
          </cell>
          <cell r="BO193">
            <v>9.7E-5</v>
          </cell>
          <cell r="BP193">
            <v>9.7E-5</v>
          </cell>
          <cell r="BQ193">
            <v>9.7E-5</v>
          </cell>
          <cell r="BR193">
            <v>9.7E-5</v>
          </cell>
          <cell r="BS193">
            <v>9.7E-5</v>
          </cell>
          <cell r="BT193">
            <v>1.46E-4</v>
          </cell>
          <cell r="BU193">
            <v>1.46E-4</v>
          </cell>
          <cell r="BV193">
            <v>1.46E-4</v>
          </cell>
          <cell r="BW193">
            <v>1.46E-4</v>
          </cell>
          <cell r="BX193">
            <v>1.46E-4</v>
          </cell>
          <cell r="BY193">
            <v>2.0599999999999999E-4</v>
          </cell>
          <cell r="BZ193">
            <v>2.0599999999999999E-4</v>
          </cell>
          <cell r="CA193">
            <v>2.0599999999999999E-4</v>
          </cell>
          <cell r="CB193">
            <v>2.0599999999999999E-4</v>
          </cell>
          <cell r="CC193">
            <v>2.0599999999999999E-4</v>
          </cell>
          <cell r="CD193">
            <v>2.0599999999999999E-4</v>
          </cell>
          <cell r="CE193">
            <v>2.0599999999999999E-4</v>
          </cell>
          <cell r="CF193">
            <v>2.0599999999999999E-4</v>
          </cell>
          <cell r="CG193">
            <v>2.0599999999999999E-4</v>
          </cell>
          <cell r="CH193">
            <v>2.0599999999999999E-4</v>
          </cell>
          <cell r="CI193">
            <v>2.0599999999999999E-4</v>
          </cell>
          <cell r="CJ193">
            <v>2.0599999999999999E-4</v>
          </cell>
          <cell r="CK193">
            <v>2.0599999999999999E-4</v>
          </cell>
          <cell r="CL193">
            <v>2.0599999999999999E-4</v>
          </cell>
          <cell r="CM193">
            <v>2.0599999999999999E-4</v>
          </cell>
          <cell r="CN193">
            <v>2.0599999999999999E-4</v>
          </cell>
          <cell r="CO193">
            <v>2.0599999999999999E-4</v>
          </cell>
          <cell r="CP193">
            <v>2.0599999999999999E-4</v>
          </cell>
          <cell r="CQ193">
            <v>2.0599999999999999E-4</v>
          </cell>
          <cell r="CR193">
            <v>2.0599999999999999E-4</v>
          </cell>
          <cell r="CS193">
            <v>2.0599999999999999E-4</v>
          </cell>
          <cell r="CT193">
            <v>2.0599999999999999E-4</v>
          </cell>
          <cell r="CU193">
            <v>2.0599999999999999E-4</v>
          </cell>
          <cell r="CV193">
            <v>2.0599999999999999E-4</v>
          </cell>
          <cell r="CW193">
            <v>2.0599999999999999E-4</v>
          </cell>
        </row>
        <row r="194">
          <cell r="A194" t="str">
            <v>ZAMBIA</v>
          </cell>
          <cell r="B194" t="e">
            <v>#VALUE!</v>
          </cell>
          <cell r="C194" t="e">
            <v>#VALUE!</v>
          </cell>
          <cell r="D194" t="e">
            <v>#VALUE!</v>
          </cell>
          <cell r="E194" t="e">
            <v>#VALUE!</v>
          </cell>
          <cell r="F194" t="e">
            <v>#VALUE!</v>
          </cell>
          <cell r="G194" t="e">
            <v>#VALUE!</v>
          </cell>
          <cell r="H194" t="e">
            <v>#VALUE!</v>
          </cell>
          <cell r="I194" t="e">
            <v>#VALUE!</v>
          </cell>
          <cell r="J194" t="e">
            <v>#VALUE!</v>
          </cell>
          <cell r="K194" t="e">
            <v>#VALUE!</v>
          </cell>
          <cell r="L194" t="e">
            <v>#VALUE!</v>
          </cell>
          <cell r="M194" t="e">
            <v>#VALUE!</v>
          </cell>
          <cell r="N194" t="e">
            <v>#VALUE!</v>
          </cell>
          <cell r="O194" t="e">
            <v>#VALUE!</v>
          </cell>
          <cell r="P194" t="e">
            <v>#VALUE!</v>
          </cell>
          <cell r="Q194">
            <v>1.4100000000000001E-4</v>
          </cell>
          <cell r="R194">
            <v>1.4100000000000001E-4</v>
          </cell>
          <cell r="S194">
            <v>1.4100000000000001E-4</v>
          </cell>
          <cell r="T194">
            <v>1.4100000000000001E-4</v>
          </cell>
          <cell r="U194">
            <v>1.4100000000000001E-4</v>
          </cell>
          <cell r="V194">
            <v>1.4100000000000001E-4</v>
          </cell>
          <cell r="W194">
            <v>1.4100000000000001E-4</v>
          </cell>
          <cell r="X194">
            <v>1.4100000000000001E-4</v>
          </cell>
          <cell r="Y194">
            <v>1.4100000000000001E-4</v>
          </cell>
          <cell r="Z194">
            <v>1.4100000000000001E-4</v>
          </cell>
          <cell r="AA194">
            <v>1.4100000000000001E-4</v>
          </cell>
          <cell r="AB194">
            <v>1.4100000000000001E-4</v>
          </cell>
          <cell r="AC194">
            <v>1.4100000000000001E-4</v>
          </cell>
          <cell r="AD194">
            <v>1.4100000000000001E-4</v>
          </cell>
          <cell r="AE194">
            <v>1.4100000000000001E-4</v>
          </cell>
          <cell r="AF194">
            <v>1.4100000000000001E-4</v>
          </cell>
          <cell r="AG194">
            <v>1.4100000000000001E-4</v>
          </cell>
          <cell r="AH194">
            <v>1.4100000000000001E-4</v>
          </cell>
          <cell r="AI194">
            <v>1.4100000000000001E-4</v>
          </cell>
          <cell r="AJ194">
            <v>1.4100000000000001E-4</v>
          </cell>
          <cell r="AK194">
            <v>1.4100000000000001E-4</v>
          </cell>
          <cell r="AL194">
            <v>1.4100000000000001E-4</v>
          </cell>
          <cell r="AM194">
            <v>1.4100000000000001E-4</v>
          </cell>
          <cell r="AN194">
            <v>1.4100000000000001E-4</v>
          </cell>
          <cell r="AO194">
            <v>1.4100000000000001E-4</v>
          </cell>
          <cell r="AP194">
            <v>4.8999999999999998E-4</v>
          </cell>
          <cell r="AQ194">
            <v>4.8999999999999998E-4</v>
          </cell>
          <cell r="AR194">
            <v>4.8999999999999998E-4</v>
          </cell>
          <cell r="AS194">
            <v>4.8999999999999998E-4</v>
          </cell>
          <cell r="AT194">
            <v>4.8999999999999998E-4</v>
          </cell>
          <cell r="AU194">
            <v>6.4400000000000004E-4</v>
          </cell>
          <cell r="AV194">
            <v>6.4400000000000004E-4</v>
          </cell>
          <cell r="AW194">
            <v>6.4400000000000004E-4</v>
          </cell>
          <cell r="AX194">
            <v>6.4400000000000004E-4</v>
          </cell>
          <cell r="AY194">
            <v>6.4400000000000004E-4</v>
          </cell>
          <cell r="AZ194">
            <v>7.7800000000000005E-4</v>
          </cell>
          <cell r="BA194">
            <v>7.7800000000000005E-4</v>
          </cell>
          <cell r="BB194">
            <v>7.7800000000000005E-4</v>
          </cell>
          <cell r="BC194">
            <v>7.7800000000000005E-4</v>
          </cell>
          <cell r="BD194">
            <v>7.7800000000000005E-4</v>
          </cell>
          <cell r="BE194">
            <v>9.0399999999999996E-4</v>
          </cell>
          <cell r="BF194">
            <v>9.0399999999999996E-4</v>
          </cell>
          <cell r="BG194">
            <v>9.0399999999999996E-4</v>
          </cell>
          <cell r="BH194">
            <v>9.0399999999999996E-4</v>
          </cell>
          <cell r="BI194">
            <v>9.0399999999999996E-4</v>
          </cell>
          <cell r="BJ194">
            <v>1.073E-3</v>
          </cell>
          <cell r="BK194">
            <v>1.073E-3</v>
          </cell>
          <cell r="BL194">
            <v>1.073E-3</v>
          </cell>
          <cell r="BM194">
            <v>1.073E-3</v>
          </cell>
          <cell r="BN194">
            <v>1.073E-3</v>
          </cell>
          <cell r="BO194">
            <v>1.3730000000000001E-3</v>
          </cell>
          <cell r="BP194">
            <v>1.3730000000000001E-3</v>
          </cell>
          <cell r="BQ194">
            <v>1.3730000000000001E-3</v>
          </cell>
          <cell r="BR194">
            <v>1.3730000000000001E-3</v>
          </cell>
          <cell r="BS194">
            <v>1.3730000000000001E-3</v>
          </cell>
          <cell r="BT194">
            <v>1.7930000000000001E-3</v>
          </cell>
          <cell r="BU194">
            <v>1.7930000000000001E-3</v>
          </cell>
          <cell r="BV194">
            <v>1.7930000000000001E-3</v>
          </cell>
          <cell r="BW194">
            <v>1.7930000000000001E-3</v>
          </cell>
          <cell r="BX194">
            <v>1.7930000000000001E-3</v>
          </cell>
          <cell r="BY194">
            <v>2.3389999999999999E-3</v>
          </cell>
          <cell r="BZ194">
            <v>2.3389999999999999E-3</v>
          </cell>
          <cell r="CA194">
            <v>2.3389999999999999E-3</v>
          </cell>
          <cell r="CB194">
            <v>2.3389999999999999E-3</v>
          </cell>
          <cell r="CC194">
            <v>2.3389999999999999E-3</v>
          </cell>
          <cell r="CD194">
            <v>2.3389999999999999E-3</v>
          </cell>
          <cell r="CE194">
            <v>2.3389999999999999E-3</v>
          </cell>
          <cell r="CF194">
            <v>2.3389999999999999E-3</v>
          </cell>
          <cell r="CG194">
            <v>2.3389999999999999E-3</v>
          </cell>
          <cell r="CH194">
            <v>2.3389999999999999E-3</v>
          </cell>
          <cell r="CI194">
            <v>2.3389999999999999E-3</v>
          </cell>
          <cell r="CJ194">
            <v>2.3389999999999999E-3</v>
          </cell>
          <cell r="CK194">
            <v>2.3389999999999999E-3</v>
          </cell>
          <cell r="CL194">
            <v>2.3389999999999999E-3</v>
          </cell>
          <cell r="CM194">
            <v>2.3389999999999999E-3</v>
          </cell>
          <cell r="CN194">
            <v>2.3389999999999999E-3</v>
          </cell>
          <cell r="CO194">
            <v>2.3389999999999999E-3</v>
          </cell>
          <cell r="CP194">
            <v>2.3389999999999999E-3</v>
          </cell>
          <cell r="CQ194">
            <v>2.3389999999999999E-3</v>
          </cell>
          <cell r="CR194">
            <v>2.3389999999999999E-3</v>
          </cell>
          <cell r="CS194">
            <v>2.3389999999999999E-3</v>
          </cell>
          <cell r="CT194">
            <v>2.3389999999999999E-3</v>
          </cell>
          <cell r="CU194">
            <v>2.3389999999999999E-3</v>
          </cell>
          <cell r="CV194">
            <v>2.3389999999999999E-3</v>
          </cell>
          <cell r="CW194">
            <v>2.3389999999999999E-3</v>
          </cell>
        </row>
        <row r="195">
          <cell r="A195" t="str">
            <v>ZIMBABWE</v>
          </cell>
          <cell r="B195" t="e">
            <v>#VALUE!</v>
          </cell>
          <cell r="C195" t="e">
            <v>#VALUE!</v>
          </cell>
          <cell r="D195" t="e">
            <v>#VALUE!</v>
          </cell>
          <cell r="E195" t="e">
            <v>#VALUE!</v>
          </cell>
          <cell r="F195" t="e">
            <v>#VALUE!</v>
          </cell>
          <cell r="G195" t="e">
            <v>#VALUE!</v>
          </cell>
          <cell r="H195" t="e">
            <v>#VALUE!</v>
          </cell>
          <cell r="I195" t="e">
            <v>#VALUE!</v>
          </cell>
          <cell r="J195" t="e">
            <v>#VALUE!</v>
          </cell>
          <cell r="K195" t="e">
            <v>#VALUE!</v>
          </cell>
          <cell r="L195" t="e">
            <v>#VALUE!</v>
          </cell>
          <cell r="M195" t="e">
            <v>#VALUE!</v>
          </cell>
          <cell r="N195" t="e">
            <v>#VALUE!</v>
          </cell>
          <cell r="O195" t="e">
            <v>#VALUE!</v>
          </cell>
          <cell r="P195" t="e">
            <v>#VALUE!</v>
          </cell>
          <cell r="Q195">
            <v>3.0000000000000001E-5</v>
          </cell>
          <cell r="R195">
            <v>3.0000000000000001E-5</v>
          </cell>
          <cell r="S195">
            <v>3.0000000000000001E-5</v>
          </cell>
          <cell r="T195">
            <v>3.0000000000000001E-5</v>
          </cell>
          <cell r="U195">
            <v>3.0000000000000001E-5</v>
          </cell>
          <cell r="V195">
            <v>3.0000000000000001E-5</v>
          </cell>
          <cell r="W195">
            <v>3.0000000000000001E-5</v>
          </cell>
          <cell r="X195">
            <v>3.0000000000000001E-5</v>
          </cell>
          <cell r="Y195">
            <v>3.0000000000000001E-5</v>
          </cell>
          <cell r="Z195">
            <v>3.0000000000000001E-5</v>
          </cell>
          <cell r="AA195">
            <v>3.0000000000000001E-5</v>
          </cell>
          <cell r="AB195">
            <v>3.0000000000000001E-5</v>
          </cell>
          <cell r="AC195">
            <v>3.0000000000000001E-5</v>
          </cell>
          <cell r="AD195">
            <v>3.0000000000000001E-5</v>
          </cell>
          <cell r="AE195">
            <v>3.0000000000000001E-5</v>
          </cell>
          <cell r="AF195">
            <v>3.0000000000000001E-5</v>
          </cell>
          <cell r="AG195">
            <v>3.0000000000000001E-5</v>
          </cell>
          <cell r="AH195">
            <v>3.0000000000000001E-5</v>
          </cell>
          <cell r="AI195">
            <v>3.0000000000000001E-5</v>
          </cell>
          <cell r="AJ195">
            <v>3.0000000000000001E-5</v>
          </cell>
          <cell r="AK195">
            <v>3.0000000000000001E-5</v>
          </cell>
          <cell r="AL195">
            <v>3.0000000000000001E-5</v>
          </cell>
          <cell r="AM195">
            <v>3.0000000000000001E-5</v>
          </cell>
          <cell r="AN195">
            <v>3.0000000000000001E-5</v>
          </cell>
          <cell r="AO195">
            <v>3.0000000000000001E-5</v>
          </cell>
          <cell r="AP195">
            <v>2.92E-4</v>
          </cell>
          <cell r="AQ195">
            <v>2.92E-4</v>
          </cell>
          <cell r="AR195">
            <v>2.92E-4</v>
          </cell>
          <cell r="AS195">
            <v>2.92E-4</v>
          </cell>
          <cell r="AT195">
            <v>2.92E-4</v>
          </cell>
          <cell r="AU195">
            <v>4.6900000000000002E-4</v>
          </cell>
          <cell r="AV195">
            <v>4.6900000000000002E-4</v>
          </cell>
          <cell r="AW195">
            <v>4.6900000000000002E-4</v>
          </cell>
          <cell r="AX195">
            <v>4.6900000000000002E-4</v>
          </cell>
          <cell r="AY195">
            <v>4.6900000000000002E-4</v>
          </cell>
          <cell r="AZ195">
            <v>6.9399999999999996E-4</v>
          </cell>
          <cell r="BA195">
            <v>6.9399999999999996E-4</v>
          </cell>
          <cell r="BB195">
            <v>6.9399999999999996E-4</v>
          </cell>
          <cell r="BC195">
            <v>6.9399999999999996E-4</v>
          </cell>
          <cell r="BD195">
            <v>6.9399999999999996E-4</v>
          </cell>
          <cell r="BE195">
            <v>1.0009999999999999E-3</v>
          </cell>
          <cell r="BF195">
            <v>1.0009999999999999E-3</v>
          </cell>
          <cell r="BG195">
            <v>1.0009999999999999E-3</v>
          </cell>
          <cell r="BH195">
            <v>1.0009999999999999E-3</v>
          </cell>
          <cell r="BI195">
            <v>1.0009999999999999E-3</v>
          </cell>
          <cell r="BJ195">
            <v>1.4059999999999999E-3</v>
          </cell>
          <cell r="BK195">
            <v>1.4059999999999999E-3</v>
          </cell>
          <cell r="BL195">
            <v>1.4059999999999999E-3</v>
          </cell>
          <cell r="BM195">
            <v>1.4059999999999999E-3</v>
          </cell>
          <cell r="BN195">
            <v>1.4059999999999999E-3</v>
          </cell>
          <cell r="BO195">
            <v>1.8829999999999999E-3</v>
          </cell>
          <cell r="BP195">
            <v>1.8829999999999999E-3</v>
          </cell>
          <cell r="BQ195">
            <v>1.8829999999999999E-3</v>
          </cell>
          <cell r="BR195">
            <v>1.8829999999999999E-3</v>
          </cell>
          <cell r="BS195">
            <v>1.8829999999999999E-3</v>
          </cell>
          <cell r="BT195">
            <v>2.4199999999999998E-3</v>
          </cell>
          <cell r="BU195">
            <v>2.4199999999999998E-3</v>
          </cell>
          <cell r="BV195">
            <v>2.4199999999999998E-3</v>
          </cell>
          <cell r="BW195">
            <v>2.4199999999999998E-3</v>
          </cell>
          <cell r="BX195">
            <v>2.4199999999999998E-3</v>
          </cell>
          <cell r="BY195">
            <v>3.039E-3</v>
          </cell>
          <cell r="BZ195">
            <v>3.039E-3</v>
          </cell>
          <cell r="CA195">
            <v>3.039E-3</v>
          </cell>
          <cell r="CB195">
            <v>3.039E-3</v>
          </cell>
          <cell r="CC195">
            <v>3.039E-3</v>
          </cell>
          <cell r="CD195">
            <v>3.039E-3</v>
          </cell>
          <cell r="CE195">
            <v>3.039E-3</v>
          </cell>
          <cell r="CF195">
            <v>3.039E-3</v>
          </cell>
          <cell r="CG195">
            <v>3.039E-3</v>
          </cell>
          <cell r="CH195">
            <v>3.039E-3</v>
          </cell>
          <cell r="CI195">
            <v>3.039E-3</v>
          </cell>
          <cell r="CJ195">
            <v>3.039E-3</v>
          </cell>
          <cell r="CK195">
            <v>3.039E-3</v>
          </cell>
          <cell r="CL195">
            <v>3.039E-3</v>
          </cell>
          <cell r="CM195">
            <v>3.039E-3</v>
          </cell>
          <cell r="CN195">
            <v>3.039E-3</v>
          </cell>
          <cell r="CO195">
            <v>3.039E-3</v>
          </cell>
          <cell r="CP195">
            <v>3.039E-3</v>
          </cell>
          <cell r="CQ195">
            <v>3.039E-3</v>
          </cell>
          <cell r="CR195">
            <v>3.039E-3</v>
          </cell>
          <cell r="CS195">
            <v>3.039E-3</v>
          </cell>
          <cell r="CT195">
            <v>3.039E-3</v>
          </cell>
          <cell r="CU195">
            <v>3.039E-3</v>
          </cell>
          <cell r="CV195">
            <v>3.039E-3</v>
          </cell>
          <cell r="CW195">
            <v>3.039E-3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46"/>
  <sheetViews>
    <sheetView workbookViewId="0">
      <pane xSplit="8" ySplit="3" topLeftCell="I34" activePane="bottomRight" state="frozen"/>
      <selection pane="topRight" activeCell="I1" sqref="I1"/>
      <selection pane="bottomLeft" activeCell="A4" sqref="A4"/>
      <selection pane="bottomRight" activeCell="G5" sqref="G5"/>
    </sheetView>
  </sheetViews>
  <sheetFormatPr defaultRowHeight="15" x14ac:dyDescent="0.25"/>
  <cols>
    <col min="1" max="1" width="53.28515625" customWidth="1"/>
    <col min="6" max="6" width="33.42578125" customWidth="1"/>
  </cols>
  <sheetData>
    <row r="1" spans="1:9" ht="60" x14ac:dyDescent="0.25">
      <c r="A1" s="9" t="s">
        <v>88</v>
      </c>
      <c r="F1" s="9"/>
    </row>
    <row r="2" spans="1:9" x14ac:dyDescent="0.25">
      <c r="A2" s="10" t="s">
        <v>89</v>
      </c>
      <c r="B2" s="9"/>
      <c r="C2" s="9"/>
      <c r="D2" s="9"/>
      <c r="E2" s="9"/>
      <c r="F2" s="9"/>
      <c r="G2" s="9"/>
      <c r="H2" s="9"/>
    </row>
    <row r="3" spans="1:9" x14ac:dyDescent="0.25">
      <c r="A3" t="s">
        <v>82</v>
      </c>
      <c r="B3" t="s">
        <v>85</v>
      </c>
      <c r="C3" t="s">
        <v>86</v>
      </c>
      <c r="F3" s="54" t="s">
        <v>93</v>
      </c>
      <c r="G3">
        <v>10</v>
      </c>
      <c r="H3">
        <v>0</v>
      </c>
    </row>
    <row r="4" spans="1:9" x14ac:dyDescent="0.25">
      <c r="A4" t="s">
        <v>9</v>
      </c>
      <c r="F4" s="54"/>
      <c r="G4">
        <v>13</v>
      </c>
      <c r="H4">
        <v>0.01</v>
      </c>
      <c r="I4">
        <f t="shared" ref="I4:I18" si="0">-LN(1-H4)</f>
        <v>1.0050335853501451E-2</v>
      </c>
    </row>
    <row r="5" spans="1:9" x14ac:dyDescent="0.25">
      <c r="A5" t="s">
        <v>72</v>
      </c>
      <c r="B5">
        <v>0.9</v>
      </c>
      <c r="C5" t="s">
        <v>73</v>
      </c>
      <c r="F5" s="54"/>
      <c r="G5">
        <v>14</v>
      </c>
      <c r="H5">
        <v>0.05</v>
      </c>
      <c r="I5">
        <f t="shared" si="0"/>
        <v>5.1293294387550578E-2</v>
      </c>
    </row>
    <row r="6" spans="1:9" x14ac:dyDescent="0.25">
      <c r="A6" t="s">
        <v>39</v>
      </c>
      <c r="B6">
        <v>0.15</v>
      </c>
      <c r="C6" t="s">
        <v>77</v>
      </c>
      <c r="F6" s="54"/>
      <c r="G6">
        <v>15</v>
      </c>
      <c r="H6">
        <v>0.1</v>
      </c>
      <c r="I6">
        <f t="shared" si="0"/>
        <v>0.10536051565782628</v>
      </c>
    </row>
    <row r="7" spans="1:9" x14ac:dyDescent="0.25">
      <c r="A7" t="s">
        <v>10</v>
      </c>
      <c r="F7" s="54"/>
      <c r="G7">
        <v>16</v>
      </c>
      <c r="H7">
        <v>0.1</v>
      </c>
      <c r="I7">
        <f t="shared" si="0"/>
        <v>0.10536051565782628</v>
      </c>
    </row>
    <row r="8" spans="1:9" x14ac:dyDescent="0.25">
      <c r="A8" t="s">
        <v>72</v>
      </c>
      <c r="B8">
        <v>0.9</v>
      </c>
      <c r="C8" t="s">
        <v>74</v>
      </c>
      <c r="F8" s="54"/>
      <c r="G8">
        <v>17</v>
      </c>
      <c r="H8">
        <v>0.12</v>
      </c>
      <c r="I8">
        <f t="shared" si="0"/>
        <v>0.12783337150988489</v>
      </c>
    </row>
    <row r="9" spans="1:9" x14ac:dyDescent="0.25">
      <c r="A9" t="s">
        <v>39</v>
      </c>
      <c r="B9">
        <v>0.22500000000000001</v>
      </c>
      <c r="C9" t="s">
        <v>77</v>
      </c>
      <c r="F9" s="54"/>
      <c r="G9">
        <v>18</v>
      </c>
      <c r="H9">
        <v>0.15</v>
      </c>
      <c r="I9">
        <f t="shared" si="0"/>
        <v>0.16251892949777494</v>
      </c>
    </row>
    <row r="10" spans="1:9" x14ac:dyDescent="0.25">
      <c r="A10" t="s">
        <v>11</v>
      </c>
      <c r="F10" s="54"/>
      <c r="G10">
        <v>19</v>
      </c>
      <c r="H10">
        <v>0.17</v>
      </c>
      <c r="I10">
        <f t="shared" si="0"/>
        <v>0.18632957819149348</v>
      </c>
    </row>
    <row r="11" spans="1:9" x14ac:dyDescent="0.25">
      <c r="A11" t="s">
        <v>72</v>
      </c>
      <c r="B11">
        <v>0.9</v>
      </c>
      <c r="C11" t="s">
        <v>75</v>
      </c>
      <c r="F11" s="54"/>
      <c r="G11">
        <v>20</v>
      </c>
      <c r="H11">
        <v>0.15</v>
      </c>
      <c r="I11">
        <f t="shared" si="0"/>
        <v>0.16251892949777494</v>
      </c>
    </row>
    <row r="12" spans="1:9" x14ac:dyDescent="0.25">
      <c r="A12" t="s">
        <v>39</v>
      </c>
      <c r="B12">
        <v>0.6</v>
      </c>
      <c r="C12" t="s">
        <v>77</v>
      </c>
      <c r="F12" s="54"/>
      <c r="G12">
        <v>24</v>
      </c>
      <c r="H12">
        <v>0.1</v>
      </c>
      <c r="I12">
        <f t="shared" si="0"/>
        <v>0.10536051565782628</v>
      </c>
    </row>
    <row r="13" spans="1:9" x14ac:dyDescent="0.25">
      <c r="A13" t="s">
        <v>83</v>
      </c>
      <c r="F13" s="54"/>
      <c r="G13">
        <v>30</v>
      </c>
      <c r="H13">
        <v>0.05</v>
      </c>
      <c r="I13">
        <f t="shared" si="0"/>
        <v>5.1293294387550578E-2</v>
      </c>
    </row>
    <row r="14" spans="1:9" x14ac:dyDescent="0.25">
      <c r="A14" t="s">
        <v>39</v>
      </c>
      <c r="B14">
        <v>0.9</v>
      </c>
      <c r="C14" t="s">
        <v>77</v>
      </c>
      <c r="F14" s="54"/>
      <c r="G14">
        <v>50</v>
      </c>
      <c r="H14">
        <v>0.03</v>
      </c>
      <c r="I14">
        <f t="shared" si="0"/>
        <v>3.0459207484708574E-2</v>
      </c>
    </row>
    <row r="15" spans="1:9" x14ac:dyDescent="0.25">
      <c r="A15" t="s">
        <v>9</v>
      </c>
      <c r="F15" s="54" t="s">
        <v>94</v>
      </c>
      <c r="G15">
        <v>15</v>
      </c>
      <c r="H15">
        <v>0.37</v>
      </c>
      <c r="I15">
        <f t="shared" si="0"/>
        <v>0.46203545959655867</v>
      </c>
    </row>
    <row r="16" spans="1:9" x14ac:dyDescent="0.25">
      <c r="A16" t="s">
        <v>76</v>
      </c>
      <c r="B16">
        <v>0.98599999999999999</v>
      </c>
      <c r="C16" t="s">
        <v>77</v>
      </c>
      <c r="F16" s="54"/>
      <c r="G16">
        <v>25</v>
      </c>
      <c r="H16">
        <v>0.37</v>
      </c>
      <c r="I16">
        <f t="shared" si="0"/>
        <v>0.46203545959655867</v>
      </c>
    </row>
    <row r="17" spans="1:9" x14ac:dyDescent="0.25">
      <c r="A17" t="s">
        <v>78</v>
      </c>
      <c r="B17">
        <v>0.95799999999999996</v>
      </c>
      <c r="C17" t="s">
        <v>77</v>
      </c>
      <c r="F17" s="54"/>
      <c r="G17">
        <v>35</v>
      </c>
      <c r="H17">
        <v>0.23</v>
      </c>
      <c r="I17">
        <f t="shared" si="0"/>
        <v>0.26136476413440751</v>
      </c>
    </row>
    <row r="18" spans="1:9" ht="30" x14ac:dyDescent="0.25">
      <c r="A18" t="s">
        <v>79</v>
      </c>
      <c r="B18">
        <v>0.93799999999999994</v>
      </c>
      <c r="C18" t="s">
        <v>77</v>
      </c>
      <c r="F18" s="9" t="s">
        <v>95</v>
      </c>
      <c r="G18" t="s">
        <v>100</v>
      </c>
      <c r="H18">
        <v>9.5000000000000001E-2</v>
      </c>
      <c r="I18">
        <f t="shared" si="0"/>
        <v>9.9820335282210904E-2</v>
      </c>
    </row>
    <row r="19" spans="1:9" x14ac:dyDescent="0.25">
      <c r="F19" s="9"/>
    </row>
    <row r="20" spans="1:9" x14ac:dyDescent="0.25">
      <c r="A20" t="s">
        <v>80</v>
      </c>
      <c r="B20">
        <v>0.92900000000000005</v>
      </c>
      <c r="C20" t="s">
        <v>77</v>
      </c>
      <c r="F20" s="54" t="s">
        <v>96</v>
      </c>
      <c r="G20">
        <v>12</v>
      </c>
      <c r="H20">
        <v>0.9</v>
      </c>
    </row>
    <row r="21" spans="1:9" x14ac:dyDescent="0.25">
      <c r="A21" t="s">
        <v>81</v>
      </c>
      <c r="B21">
        <v>0.91300000000000003</v>
      </c>
      <c r="C21" t="s">
        <v>77</v>
      </c>
      <c r="F21" s="54"/>
      <c r="G21">
        <v>25</v>
      </c>
      <c r="H21">
        <v>0.5</v>
      </c>
    </row>
    <row r="22" spans="1:9" x14ac:dyDescent="0.25">
      <c r="A22" t="s">
        <v>84</v>
      </c>
      <c r="F22" s="54" t="s">
        <v>97</v>
      </c>
      <c r="G22">
        <v>12</v>
      </c>
      <c r="H22">
        <v>0.1</v>
      </c>
    </row>
    <row r="23" spans="1:9" x14ac:dyDescent="0.25">
      <c r="A23" t="s">
        <v>76</v>
      </c>
      <c r="B23">
        <v>0.86199999999999999</v>
      </c>
      <c r="C23" t="s">
        <v>77</v>
      </c>
      <c r="F23" s="54"/>
      <c r="G23">
        <v>25</v>
      </c>
      <c r="H23">
        <v>0.5</v>
      </c>
    </row>
    <row r="24" spans="1:9" x14ac:dyDescent="0.25">
      <c r="A24" t="s">
        <v>78</v>
      </c>
      <c r="B24">
        <v>0.70799999999999996</v>
      </c>
      <c r="C24" t="s">
        <v>77</v>
      </c>
      <c r="F24" s="54" t="s">
        <v>98</v>
      </c>
      <c r="G24">
        <v>12</v>
      </c>
      <c r="H24">
        <v>0.31</v>
      </c>
      <c r="I24">
        <f t="shared" ref="I24:I34" si="1">-LN(1-H24)</f>
        <v>0.37106368139083207</v>
      </c>
    </row>
    <row r="25" spans="1:9" x14ac:dyDescent="0.25">
      <c r="A25" t="s">
        <v>79</v>
      </c>
      <c r="B25">
        <v>0.621</v>
      </c>
      <c r="C25" t="s">
        <v>77</v>
      </c>
      <c r="F25" s="54"/>
      <c r="G25">
        <v>25</v>
      </c>
      <c r="H25">
        <v>0.12</v>
      </c>
      <c r="I25">
        <f t="shared" si="1"/>
        <v>0.12783337150988489</v>
      </c>
    </row>
    <row r="26" spans="1:9" x14ac:dyDescent="0.25">
      <c r="A26" t="s">
        <v>80</v>
      </c>
      <c r="B26">
        <v>0.56200000000000006</v>
      </c>
      <c r="C26" t="s">
        <v>77</v>
      </c>
      <c r="F26" s="54"/>
      <c r="G26">
        <v>30</v>
      </c>
      <c r="H26">
        <v>0.06</v>
      </c>
      <c r="I26">
        <f t="shared" si="1"/>
        <v>6.1875403718087529E-2</v>
      </c>
    </row>
    <row r="27" spans="1:9" x14ac:dyDescent="0.25">
      <c r="A27" t="s">
        <v>81</v>
      </c>
      <c r="B27">
        <v>0.53600000000000003</v>
      </c>
      <c r="C27" t="s">
        <v>77</v>
      </c>
      <c r="F27" s="54" t="s">
        <v>108</v>
      </c>
      <c r="G27">
        <v>15</v>
      </c>
      <c r="H27">
        <v>0.01</v>
      </c>
      <c r="I27">
        <f t="shared" si="1"/>
        <v>1.0050335853501451E-2</v>
      </c>
    </row>
    <row r="28" spans="1:9" x14ac:dyDescent="0.25">
      <c r="A28" t="s">
        <v>83</v>
      </c>
      <c r="F28" s="54"/>
      <c r="G28">
        <v>20</v>
      </c>
      <c r="H28">
        <v>0.02</v>
      </c>
      <c r="I28">
        <f t="shared" si="1"/>
        <v>2.0202707317519466E-2</v>
      </c>
    </row>
    <row r="29" spans="1:9" x14ac:dyDescent="0.25">
      <c r="A29" t="s">
        <v>76</v>
      </c>
      <c r="B29">
        <v>0.51600000000000001</v>
      </c>
      <c r="C29" t="s">
        <v>77</v>
      </c>
      <c r="F29" s="54"/>
      <c r="G29">
        <v>35</v>
      </c>
      <c r="H29">
        <v>0.06</v>
      </c>
      <c r="I29">
        <f t="shared" si="1"/>
        <v>6.1875403718087529E-2</v>
      </c>
    </row>
    <row r="30" spans="1:9" x14ac:dyDescent="0.25">
      <c r="A30" t="s">
        <v>78</v>
      </c>
      <c r="B30">
        <v>0.30199999999999999</v>
      </c>
      <c r="C30" t="s">
        <v>77</v>
      </c>
      <c r="F30" s="54" t="s">
        <v>110</v>
      </c>
      <c r="G30">
        <v>12</v>
      </c>
      <c r="H30">
        <v>0.22</v>
      </c>
      <c r="I30">
        <f t="shared" si="1"/>
        <v>0.24846135929849961</v>
      </c>
    </row>
    <row r="31" spans="1:9" x14ac:dyDescent="0.25">
      <c r="A31" t="s">
        <v>79</v>
      </c>
      <c r="B31">
        <v>0.22</v>
      </c>
      <c r="C31" t="s">
        <v>77</v>
      </c>
      <c r="F31" s="54"/>
      <c r="G31">
        <v>30</v>
      </c>
      <c r="H31">
        <v>0.12</v>
      </c>
      <c r="I31">
        <f t="shared" si="1"/>
        <v>0.12783337150988489</v>
      </c>
    </row>
    <row r="32" spans="1:9" x14ac:dyDescent="0.25">
      <c r="A32" t="s">
        <v>80</v>
      </c>
      <c r="B32">
        <v>0.16600000000000001</v>
      </c>
      <c r="C32" t="s">
        <v>77</v>
      </c>
      <c r="F32" s="54"/>
      <c r="G32">
        <v>40</v>
      </c>
      <c r="H32">
        <v>0.01</v>
      </c>
      <c r="I32">
        <f t="shared" si="1"/>
        <v>1.0050335853501451E-2</v>
      </c>
    </row>
    <row r="33" spans="1:102" x14ac:dyDescent="0.25">
      <c r="A33" t="s">
        <v>81</v>
      </c>
      <c r="B33">
        <v>0.158</v>
      </c>
      <c r="C33" t="s">
        <v>77</v>
      </c>
      <c r="F33" s="54" t="s">
        <v>111</v>
      </c>
      <c r="G33">
        <v>12</v>
      </c>
      <c r="H33">
        <v>0.01</v>
      </c>
      <c r="I33">
        <f t="shared" si="1"/>
        <v>1.0050335853501451E-2</v>
      </c>
    </row>
    <row r="34" spans="1:102" x14ac:dyDescent="0.25">
      <c r="F34" s="54"/>
      <c r="G34">
        <v>30</v>
      </c>
      <c r="H34">
        <v>0.04</v>
      </c>
      <c r="I34">
        <f t="shared" si="1"/>
        <v>4.0821994520255166E-2</v>
      </c>
    </row>
    <row r="36" spans="1:102" x14ac:dyDescent="0.25">
      <c r="A36" s="1" t="s">
        <v>144</v>
      </c>
      <c r="B36">
        <v>0</v>
      </c>
      <c r="C36">
        <f>1+B36</f>
        <v>1</v>
      </c>
      <c r="D36">
        <f t="shared" ref="D36:BO36" si="2">1+C36</f>
        <v>2</v>
      </c>
      <c r="E36">
        <f t="shared" si="2"/>
        <v>3</v>
      </c>
      <c r="F36">
        <f t="shared" si="2"/>
        <v>4</v>
      </c>
      <c r="G36">
        <f t="shared" si="2"/>
        <v>5</v>
      </c>
      <c r="H36">
        <f t="shared" si="2"/>
        <v>6</v>
      </c>
      <c r="I36">
        <f t="shared" si="2"/>
        <v>7</v>
      </c>
      <c r="J36">
        <f t="shared" si="2"/>
        <v>8</v>
      </c>
      <c r="K36">
        <f t="shared" si="2"/>
        <v>9</v>
      </c>
      <c r="L36">
        <f t="shared" si="2"/>
        <v>10</v>
      </c>
      <c r="M36">
        <f t="shared" si="2"/>
        <v>11</v>
      </c>
      <c r="N36">
        <f t="shared" si="2"/>
        <v>12</v>
      </c>
      <c r="O36">
        <f t="shared" si="2"/>
        <v>13</v>
      </c>
      <c r="P36">
        <f t="shared" si="2"/>
        <v>14</v>
      </c>
      <c r="Q36">
        <f t="shared" si="2"/>
        <v>15</v>
      </c>
      <c r="R36">
        <f t="shared" si="2"/>
        <v>16</v>
      </c>
      <c r="S36">
        <f t="shared" si="2"/>
        <v>17</v>
      </c>
      <c r="T36">
        <f t="shared" si="2"/>
        <v>18</v>
      </c>
      <c r="U36">
        <f t="shared" si="2"/>
        <v>19</v>
      </c>
      <c r="V36">
        <f t="shared" si="2"/>
        <v>20</v>
      </c>
      <c r="W36">
        <f t="shared" si="2"/>
        <v>21</v>
      </c>
      <c r="X36">
        <f t="shared" si="2"/>
        <v>22</v>
      </c>
      <c r="Y36">
        <f t="shared" si="2"/>
        <v>23</v>
      </c>
      <c r="Z36">
        <f t="shared" si="2"/>
        <v>24</v>
      </c>
      <c r="AA36">
        <f t="shared" si="2"/>
        <v>25</v>
      </c>
      <c r="AB36">
        <f t="shared" si="2"/>
        <v>26</v>
      </c>
      <c r="AC36">
        <f t="shared" si="2"/>
        <v>27</v>
      </c>
      <c r="AD36">
        <f t="shared" si="2"/>
        <v>28</v>
      </c>
      <c r="AE36">
        <f t="shared" si="2"/>
        <v>29</v>
      </c>
      <c r="AF36">
        <f t="shared" si="2"/>
        <v>30</v>
      </c>
      <c r="AG36">
        <f t="shared" si="2"/>
        <v>31</v>
      </c>
      <c r="AH36">
        <f t="shared" si="2"/>
        <v>32</v>
      </c>
      <c r="AI36">
        <f t="shared" si="2"/>
        <v>33</v>
      </c>
      <c r="AJ36">
        <f t="shared" si="2"/>
        <v>34</v>
      </c>
      <c r="AK36">
        <f t="shared" si="2"/>
        <v>35</v>
      </c>
      <c r="AL36">
        <f t="shared" si="2"/>
        <v>36</v>
      </c>
      <c r="AM36">
        <f t="shared" si="2"/>
        <v>37</v>
      </c>
      <c r="AN36">
        <f t="shared" si="2"/>
        <v>38</v>
      </c>
      <c r="AO36">
        <f t="shared" si="2"/>
        <v>39</v>
      </c>
      <c r="AP36">
        <f t="shared" si="2"/>
        <v>40</v>
      </c>
      <c r="AQ36">
        <f t="shared" si="2"/>
        <v>41</v>
      </c>
      <c r="AR36">
        <f t="shared" si="2"/>
        <v>42</v>
      </c>
      <c r="AS36">
        <f t="shared" si="2"/>
        <v>43</v>
      </c>
      <c r="AT36">
        <f t="shared" si="2"/>
        <v>44</v>
      </c>
      <c r="AU36">
        <f t="shared" si="2"/>
        <v>45</v>
      </c>
      <c r="AV36">
        <f t="shared" si="2"/>
        <v>46</v>
      </c>
      <c r="AW36">
        <f t="shared" si="2"/>
        <v>47</v>
      </c>
      <c r="AX36">
        <f t="shared" si="2"/>
        <v>48</v>
      </c>
      <c r="AY36">
        <f t="shared" si="2"/>
        <v>49</v>
      </c>
      <c r="AZ36">
        <f t="shared" si="2"/>
        <v>50</v>
      </c>
      <c r="BA36">
        <f t="shared" si="2"/>
        <v>51</v>
      </c>
      <c r="BB36">
        <f t="shared" si="2"/>
        <v>52</v>
      </c>
      <c r="BC36">
        <f t="shared" si="2"/>
        <v>53</v>
      </c>
      <c r="BD36">
        <f t="shared" si="2"/>
        <v>54</v>
      </c>
      <c r="BE36">
        <f t="shared" si="2"/>
        <v>55</v>
      </c>
      <c r="BF36">
        <f t="shared" si="2"/>
        <v>56</v>
      </c>
      <c r="BG36">
        <f t="shared" si="2"/>
        <v>57</v>
      </c>
      <c r="BH36">
        <f t="shared" si="2"/>
        <v>58</v>
      </c>
      <c r="BI36">
        <f t="shared" si="2"/>
        <v>59</v>
      </c>
      <c r="BJ36">
        <f t="shared" si="2"/>
        <v>60</v>
      </c>
      <c r="BK36">
        <f t="shared" si="2"/>
        <v>61</v>
      </c>
      <c r="BL36">
        <f t="shared" si="2"/>
        <v>62</v>
      </c>
      <c r="BM36">
        <f t="shared" si="2"/>
        <v>63</v>
      </c>
      <c r="BN36">
        <f t="shared" si="2"/>
        <v>64</v>
      </c>
      <c r="BO36">
        <f t="shared" si="2"/>
        <v>65</v>
      </c>
      <c r="BP36">
        <f t="shared" ref="BP36:CL36" si="3">1+BO36</f>
        <v>66</v>
      </c>
      <c r="BQ36">
        <f t="shared" si="3"/>
        <v>67</v>
      </c>
      <c r="BR36">
        <f t="shared" si="3"/>
        <v>68</v>
      </c>
      <c r="BS36">
        <f t="shared" si="3"/>
        <v>69</v>
      </c>
      <c r="BT36">
        <f t="shared" si="3"/>
        <v>70</v>
      </c>
      <c r="BU36">
        <f t="shared" si="3"/>
        <v>71</v>
      </c>
      <c r="BV36">
        <f t="shared" si="3"/>
        <v>72</v>
      </c>
      <c r="BW36">
        <f t="shared" si="3"/>
        <v>73</v>
      </c>
      <c r="BX36">
        <f t="shared" si="3"/>
        <v>74</v>
      </c>
      <c r="BY36">
        <f t="shared" si="3"/>
        <v>75</v>
      </c>
      <c r="BZ36">
        <f t="shared" si="3"/>
        <v>76</v>
      </c>
      <c r="CA36">
        <f t="shared" si="3"/>
        <v>77</v>
      </c>
      <c r="CB36">
        <f t="shared" si="3"/>
        <v>78</v>
      </c>
      <c r="CC36">
        <f t="shared" si="3"/>
        <v>79</v>
      </c>
      <c r="CD36">
        <f t="shared" si="3"/>
        <v>80</v>
      </c>
      <c r="CE36">
        <f t="shared" si="3"/>
        <v>81</v>
      </c>
      <c r="CF36">
        <f t="shared" si="3"/>
        <v>82</v>
      </c>
      <c r="CG36">
        <f t="shared" si="3"/>
        <v>83</v>
      </c>
      <c r="CH36">
        <f t="shared" si="3"/>
        <v>84</v>
      </c>
      <c r="CI36">
        <f t="shared" si="3"/>
        <v>85</v>
      </c>
      <c r="CJ36">
        <f t="shared" si="3"/>
        <v>86</v>
      </c>
      <c r="CK36">
        <f t="shared" si="3"/>
        <v>87</v>
      </c>
      <c r="CL36">
        <f t="shared" si="3"/>
        <v>88</v>
      </c>
      <c r="CM36">
        <f>1+CL36</f>
        <v>89</v>
      </c>
      <c r="CN36">
        <f t="shared" ref="CN36:CX36" si="4">1+CM36</f>
        <v>90</v>
      </c>
      <c r="CO36">
        <f t="shared" si="4"/>
        <v>91</v>
      </c>
      <c r="CP36">
        <f t="shared" si="4"/>
        <v>92</v>
      </c>
      <c r="CQ36">
        <f t="shared" si="4"/>
        <v>93</v>
      </c>
      <c r="CR36">
        <f t="shared" si="4"/>
        <v>94</v>
      </c>
      <c r="CS36">
        <f t="shared" si="4"/>
        <v>95</v>
      </c>
      <c r="CT36">
        <f t="shared" si="4"/>
        <v>96</v>
      </c>
      <c r="CU36">
        <f t="shared" si="4"/>
        <v>97</v>
      </c>
      <c r="CV36">
        <f t="shared" si="4"/>
        <v>98</v>
      </c>
      <c r="CW36">
        <f t="shared" si="4"/>
        <v>99</v>
      </c>
      <c r="CX36">
        <f t="shared" si="4"/>
        <v>100</v>
      </c>
    </row>
    <row r="37" spans="1:102" x14ac:dyDescent="0.25">
      <c r="A37" t="s">
        <v>141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f>$I$18*VLOOKUP(R$36,$G$20:$H$21,2)</f>
        <v>8.983830175398981E-2</v>
      </c>
      <c r="S37">
        <f t="shared" ref="S37:CD37" si="5">$I$18*VLOOKUP(S$36,$G$20:$H$21,2)</f>
        <v>8.983830175398981E-2</v>
      </c>
      <c r="T37">
        <f t="shared" si="5"/>
        <v>8.983830175398981E-2</v>
      </c>
      <c r="U37">
        <f t="shared" si="5"/>
        <v>8.983830175398981E-2</v>
      </c>
      <c r="V37">
        <f t="shared" si="5"/>
        <v>8.983830175398981E-2</v>
      </c>
      <c r="W37">
        <f t="shared" si="5"/>
        <v>8.983830175398981E-2</v>
      </c>
      <c r="X37">
        <f t="shared" si="5"/>
        <v>8.983830175398981E-2</v>
      </c>
      <c r="Y37">
        <f t="shared" si="5"/>
        <v>8.983830175398981E-2</v>
      </c>
      <c r="Z37">
        <f t="shared" si="5"/>
        <v>8.983830175398981E-2</v>
      </c>
      <c r="AA37">
        <f t="shared" si="5"/>
        <v>4.9910167641105452E-2</v>
      </c>
      <c r="AB37">
        <f t="shared" si="5"/>
        <v>4.9910167641105452E-2</v>
      </c>
      <c r="AC37">
        <f t="shared" si="5"/>
        <v>4.9910167641105452E-2</v>
      </c>
      <c r="AD37">
        <f t="shared" si="5"/>
        <v>4.9910167641105452E-2</v>
      </c>
      <c r="AE37">
        <f t="shared" si="5"/>
        <v>4.9910167641105452E-2</v>
      </c>
      <c r="AF37">
        <f t="shared" si="5"/>
        <v>4.9910167641105452E-2</v>
      </c>
      <c r="AG37">
        <f t="shared" si="5"/>
        <v>4.9910167641105452E-2</v>
      </c>
      <c r="AH37">
        <f t="shared" si="5"/>
        <v>4.9910167641105452E-2</v>
      </c>
      <c r="AI37">
        <f t="shared" si="5"/>
        <v>4.9910167641105452E-2</v>
      </c>
      <c r="AJ37">
        <f t="shared" si="5"/>
        <v>4.9910167641105452E-2</v>
      </c>
      <c r="AK37">
        <f t="shared" si="5"/>
        <v>4.9910167641105452E-2</v>
      </c>
      <c r="AL37">
        <f t="shared" si="5"/>
        <v>4.9910167641105452E-2</v>
      </c>
      <c r="AM37">
        <f t="shared" si="5"/>
        <v>4.9910167641105452E-2</v>
      </c>
      <c r="AN37">
        <f t="shared" si="5"/>
        <v>4.9910167641105452E-2</v>
      </c>
      <c r="AO37">
        <f t="shared" si="5"/>
        <v>4.9910167641105452E-2</v>
      </c>
      <c r="AP37">
        <f t="shared" si="5"/>
        <v>4.9910167641105452E-2</v>
      </c>
      <c r="AQ37">
        <f t="shared" si="5"/>
        <v>4.9910167641105452E-2</v>
      </c>
      <c r="AR37">
        <f t="shared" si="5"/>
        <v>4.9910167641105452E-2</v>
      </c>
      <c r="AS37">
        <f t="shared" si="5"/>
        <v>4.9910167641105452E-2</v>
      </c>
      <c r="AT37">
        <f t="shared" si="5"/>
        <v>4.9910167641105452E-2</v>
      </c>
      <c r="AU37">
        <f t="shared" si="5"/>
        <v>4.9910167641105452E-2</v>
      </c>
      <c r="AV37">
        <f t="shared" si="5"/>
        <v>4.9910167641105452E-2</v>
      </c>
      <c r="AW37">
        <f t="shared" si="5"/>
        <v>4.9910167641105452E-2</v>
      </c>
      <c r="AX37">
        <f t="shared" si="5"/>
        <v>4.9910167641105452E-2</v>
      </c>
      <c r="AY37">
        <f t="shared" si="5"/>
        <v>4.9910167641105452E-2</v>
      </c>
      <c r="AZ37">
        <f t="shared" si="5"/>
        <v>4.9910167641105452E-2</v>
      </c>
      <c r="BA37">
        <f t="shared" si="5"/>
        <v>4.9910167641105452E-2</v>
      </c>
      <c r="BB37">
        <f t="shared" si="5"/>
        <v>4.9910167641105452E-2</v>
      </c>
      <c r="BC37">
        <f t="shared" si="5"/>
        <v>4.9910167641105452E-2</v>
      </c>
      <c r="BD37">
        <f t="shared" si="5"/>
        <v>4.9910167641105452E-2</v>
      </c>
      <c r="BE37">
        <f t="shared" si="5"/>
        <v>4.9910167641105452E-2</v>
      </c>
      <c r="BF37">
        <f t="shared" si="5"/>
        <v>4.9910167641105452E-2</v>
      </c>
      <c r="BG37">
        <f t="shared" si="5"/>
        <v>4.9910167641105452E-2</v>
      </c>
      <c r="BH37">
        <f t="shared" si="5"/>
        <v>4.9910167641105452E-2</v>
      </c>
      <c r="BI37">
        <f t="shared" si="5"/>
        <v>4.9910167641105452E-2</v>
      </c>
      <c r="BJ37">
        <f t="shared" si="5"/>
        <v>4.9910167641105452E-2</v>
      </c>
      <c r="BK37">
        <f t="shared" si="5"/>
        <v>4.9910167641105452E-2</v>
      </c>
      <c r="BL37">
        <f t="shared" si="5"/>
        <v>4.9910167641105452E-2</v>
      </c>
      <c r="BM37">
        <f t="shared" si="5"/>
        <v>4.9910167641105452E-2</v>
      </c>
      <c r="BN37">
        <f t="shared" si="5"/>
        <v>4.9910167641105452E-2</v>
      </c>
      <c r="BO37">
        <f t="shared" si="5"/>
        <v>4.9910167641105452E-2</v>
      </c>
      <c r="BP37">
        <f t="shared" si="5"/>
        <v>4.9910167641105452E-2</v>
      </c>
      <c r="BQ37">
        <f t="shared" si="5"/>
        <v>4.9910167641105452E-2</v>
      </c>
      <c r="BR37">
        <f t="shared" si="5"/>
        <v>4.9910167641105452E-2</v>
      </c>
      <c r="BS37">
        <f t="shared" si="5"/>
        <v>4.9910167641105452E-2</v>
      </c>
      <c r="BT37">
        <f t="shared" si="5"/>
        <v>4.9910167641105452E-2</v>
      </c>
      <c r="BU37">
        <f t="shared" si="5"/>
        <v>4.9910167641105452E-2</v>
      </c>
      <c r="BV37">
        <f t="shared" si="5"/>
        <v>4.9910167641105452E-2</v>
      </c>
      <c r="BW37">
        <f t="shared" si="5"/>
        <v>4.9910167641105452E-2</v>
      </c>
      <c r="BX37">
        <f t="shared" si="5"/>
        <v>4.9910167641105452E-2</v>
      </c>
      <c r="BY37">
        <f t="shared" si="5"/>
        <v>4.9910167641105452E-2</v>
      </c>
      <c r="BZ37">
        <f t="shared" si="5"/>
        <v>4.9910167641105452E-2</v>
      </c>
      <c r="CA37">
        <f t="shared" si="5"/>
        <v>4.9910167641105452E-2</v>
      </c>
      <c r="CB37">
        <f t="shared" si="5"/>
        <v>4.9910167641105452E-2</v>
      </c>
      <c r="CC37">
        <f t="shared" si="5"/>
        <v>4.9910167641105452E-2</v>
      </c>
      <c r="CD37">
        <f t="shared" si="5"/>
        <v>4.9910167641105452E-2</v>
      </c>
      <c r="CE37">
        <f t="shared" ref="CE37:CX37" si="6">$I$18*VLOOKUP(CE$36,$G$20:$H$21,2)</f>
        <v>4.9910167641105452E-2</v>
      </c>
      <c r="CF37">
        <f t="shared" si="6"/>
        <v>4.9910167641105452E-2</v>
      </c>
      <c r="CG37">
        <f t="shared" si="6"/>
        <v>4.9910167641105452E-2</v>
      </c>
      <c r="CH37">
        <f t="shared" si="6"/>
        <v>4.9910167641105452E-2</v>
      </c>
      <c r="CI37">
        <f t="shared" si="6"/>
        <v>4.9910167641105452E-2</v>
      </c>
      <c r="CJ37">
        <f t="shared" si="6"/>
        <v>4.9910167641105452E-2</v>
      </c>
      <c r="CK37">
        <f t="shared" si="6"/>
        <v>4.9910167641105452E-2</v>
      </c>
      <c r="CL37">
        <f t="shared" si="6"/>
        <v>4.9910167641105452E-2</v>
      </c>
      <c r="CM37">
        <f t="shared" si="6"/>
        <v>4.9910167641105452E-2</v>
      </c>
      <c r="CN37">
        <f t="shared" si="6"/>
        <v>4.9910167641105452E-2</v>
      </c>
      <c r="CO37">
        <f t="shared" si="6"/>
        <v>4.9910167641105452E-2</v>
      </c>
      <c r="CP37">
        <f t="shared" si="6"/>
        <v>4.9910167641105452E-2</v>
      </c>
      <c r="CQ37">
        <f t="shared" si="6"/>
        <v>4.9910167641105452E-2</v>
      </c>
      <c r="CR37">
        <f t="shared" si="6"/>
        <v>4.9910167641105452E-2</v>
      </c>
      <c r="CS37">
        <f t="shared" si="6"/>
        <v>4.9910167641105452E-2</v>
      </c>
      <c r="CT37">
        <f t="shared" si="6"/>
        <v>4.9910167641105452E-2</v>
      </c>
      <c r="CU37">
        <f t="shared" si="6"/>
        <v>4.9910167641105452E-2</v>
      </c>
      <c r="CV37">
        <f t="shared" si="6"/>
        <v>4.9910167641105452E-2</v>
      </c>
      <c r="CW37">
        <f t="shared" si="6"/>
        <v>4.9910167641105452E-2</v>
      </c>
      <c r="CX37">
        <f t="shared" si="6"/>
        <v>4.9910167641105452E-2</v>
      </c>
    </row>
    <row r="38" spans="1:102" x14ac:dyDescent="0.25">
      <c r="A38" t="s">
        <v>153</v>
      </c>
      <c r="R38">
        <f>$I$18*VLOOKUP(R$36,$G$22:$H$23,2)</f>
        <v>9.9820335282210914E-3</v>
      </c>
      <c r="S38">
        <f t="shared" ref="S38:CD38" si="7">$I$18*VLOOKUP(S$36,$G$22:$H$23,2)</f>
        <v>9.9820335282210914E-3</v>
      </c>
      <c r="T38">
        <f t="shared" si="7"/>
        <v>9.9820335282210914E-3</v>
      </c>
      <c r="U38">
        <f t="shared" si="7"/>
        <v>9.9820335282210914E-3</v>
      </c>
      <c r="V38">
        <f t="shared" si="7"/>
        <v>9.9820335282210914E-3</v>
      </c>
      <c r="W38">
        <f t="shared" si="7"/>
        <v>9.9820335282210914E-3</v>
      </c>
      <c r="X38">
        <f t="shared" si="7"/>
        <v>9.9820335282210914E-3</v>
      </c>
      <c r="Y38">
        <f t="shared" si="7"/>
        <v>9.9820335282210914E-3</v>
      </c>
      <c r="Z38">
        <f t="shared" si="7"/>
        <v>9.9820335282210914E-3</v>
      </c>
      <c r="AA38">
        <f t="shared" si="7"/>
        <v>4.9910167641105452E-2</v>
      </c>
      <c r="AB38">
        <f t="shared" si="7"/>
        <v>4.9910167641105452E-2</v>
      </c>
      <c r="AC38">
        <f t="shared" si="7"/>
        <v>4.9910167641105452E-2</v>
      </c>
      <c r="AD38">
        <f t="shared" si="7"/>
        <v>4.9910167641105452E-2</v>
      </c>
      <c r="AE38">
        <f t="shared" si="7"/>
        <v>4.9910167641105452E-2</v>
      </c>
      <c r="AF38">
        <f t="shared" si="7"/>
        <v>4.9910167641105452E-2</v>
      </c>
      <c r="AG38">
        <f t="shared" si="7"/>
        <v>4.9910167641105452E-2</v>
      </c>
      <c r="AH38">
        <f t="shared" si="7"/>
        <v>4.9910167641105452E-2</v>
      </c>
      <c r="AI38">
        <f t="shared" si="7"/>
        <v>4.9910167641105452E-2</v>
      </c>
      <c r="AJ38">
        <f t="shared" si="7"/>
        <v>4.9910167641105452E-2</v>
      </c>
      <c r="AK38">
        <f t="shared" si="7"/>
        <v>4.9910167641105452E-2</v>
      </c>
      <c r="AL38">
        <f t="shared" si="7"/>
        <v>4.9910167641105452E-2</v>
      </c>
      <c r="AM38">
        <f t="shared" si="7"/>
        <v>4.9910167641105452E-2</v>
      </c>
      <c r="AN38">
        <f t="shared" si="7"/>
        <v>4.9910167641105452E-2</v>
      </c>
      <c r="AO38">
        <f t="shared" si="7"/>
        <v>4.9910167641105452E-2</v>
      </c>
      <c r="AP38">
        <f t="shared" si="7"/>
        <v>4.9910167641105452E-2</v>
      </c>
      <c r="AQ38">
        <f t="shared" si="7"/>
        <v>4.9910167641105452E-2</v>
      </c>
      <c r="AR38">
        <f t="shared" si="7"/>
        <v>4.9910167641105452E-2</v>
      </c>
      <c r="AS38">
        <f t="shared" si="7"/>
        <v>4.9910167641105452E-2</v>
      </c>
      <c r="AT38">
        <f t="shared" si="7"/>
        <v>4.9910167641105452E-2</v>
      </c>
      <c r="AU38">
        <f t="shared" si="7"/>
        <v>4.9910167641105452E-2</v>
      </c>
      <c r="AV38">
        <f t="shared" si="7"/>
        <v>4.9910167641105452E-2</v>
      </c>
      <c r="AW38">
        <f t="shared" si="7"/>
        <v>4.9910167641105452E-2</v>
      </c>
      <c r="AX38">
        <f t="shared" si="7"/>
        <v>4.9910167641105452E-2</v>
      </c>
      <c r="AY38">
        <f t="shared" si="7"/>
        <v>4.9910167641105452E-2</v>
      </c>
      <c r="AZ38">
        <f t="shared" si="7"/>
        <v>4.9910167641105452E-2</v>
      </c>
      <c r="BA38">
        <f t="shared" si="7"/>
        <v>4.9910167641105452E-2</v>
      </c>
      <c r="BB38">
        <f t="shared" si="7"/>
        <v>4.9910167641105452E-2</v>
      </c>
      <c r="BC38">
        <f t="shared" si="7"/>
        <v>4.9910167641105452E-2</v>
      </c>
      <c r="BD38">
        <f t="shared" si="7"/>
        <v>4.9910167641105452E-2</v>
      </c>
      <c r="BE38">
        <f t="shared" si="7"/>
        <v>4.9910167641105452E-2</v>
      </c>
      <c r="BF38">
        <f t="shared" si="7"/>
        <v>4.9910167641105452E-2</v>
      </c>
      <c r="BG38">
        <f t="shared" si="7"/>
        <v>4.9910167641105452E-2</v>
      </c>
      <c r="BH38">
        <f t="shared" si="7"/>
        <v>4.9910167641105452E-2</v>
      </c>
      <c r="BI38">
        <f t="shared" si="7"/>
        <v>4.9910167641105452E-2</v>
      </c>
      <c r="BJ38">
        <f t="shared" si="7"/>
        <v>4.9910167641105452E-2</v>
      </c>
      <c r="BK38">
        <f t="shared" si="7"/>
        <v>4.9910167641105452E-2</v>
      </c>
      <c r="BL38">
        <f t="shared" si="7"/>
        <v>4.9910167641105452E-2</v>
      </c>
      <c r="BM38">
        <f t="shared" si="7"/>
        <v>4.9910167641105452E-2</v>
      </c>
      <c r="BN38">
        <f t="shared" si="7"/>
        <v>4.9910167641105452E-2</v>
      </c>
      <c r="BO38">
        <f t="shared" si="7"/>
        <v>4.9910167641105452E-2</v>
      </c>
      <c r="BP38">
        <f t="shared" si="7"/>
        <v>4.9910167641105452E-2</v>
      </c>
      <c r="BQ38">
        <f t="shared" si="7"/>
        <v>4.9910167641105452E-2</v>
      </c>
      <c r="BR38">
        <f t="shared" si="7"/>
        <v>4.9910167641105452E-2</v>
      </c>
      <c r="BS38">
        <f t="shared" si="7"/>
        <v>4.9910167641105452E-2</v>
      </c>
      <c r="BT38">
        <f t="shared" si="7"/>
        <v>4.9910167641105452E-2</v>
      </c>
      <c r="BU38">
        <f t="shared" si="7"/>
        <v>4.9910167641105452E-2</v>
      </c>
      <c r="BV38">
        <f t="shared" si="7"/>
        <v>4.9910167641105452E-2</v>
      </c>
      <c r="BW38">
        <f t="shared" si="7"/>
        <v>4.9910167641105452E-2</v>
      </c>
      <c r="BX38">
        <f t="shared" si="7"/>
        <v>4.9910167641105452E-2</v>
      </c>
      <c r="BY38">
        <f t="shared" si="7"/>
        <v>4.9910167641105452E-2</v>
      </c>
      <c r="BZ38">
        <f t="shared" si="7"/>
        <v>4.9910167641105452E-2</v>
      </c>
      <c r="CA38">
        <f t="shared" si="7"/>
        <v>4.9910167641105452E-2</v>
      </c>
      <c r="CB38">
        <f t="shared" si="7"/>
        <v>4.9910167641105452E-2</v>
      </c>
      <c r="CC38">
        <f t="shared" si="7"/>
        <v>4.9910167641105452E-2</v>
      </c>
      <c r="CD38">
        <f t="shared" si="7"/>
        <v>4.9910167641105452E-2</v>
      </c>
      <c r="CE38">
        <f t="shared" ref="CE38:CX38" si="8">$I$18*VLOOKUP(CE$36,$G$22:$H$23,2)</f>
        <v>4.9910167641105452E-2</v>
      </c>
      <c r="CF38">
        <f t="shared" si="8"/>
        <v>4.9910167641105452E-2</v>
      </c>
      <c r="CG38">
        <f t="shared" si="8"/>
        <v>4.9910167641105452E-2</v>
      </c>
      <c r="CH38">
        <f t="shared" si="8"/>
        <v>4.9910167641105452E-2</v>
      </c>
      <c r="CI38">
        <f t="shared" si="8"/>
        <v>4.9910167641105452E-2</v>
      </c>
      <c r="CJ38">
        <f t="shared" si="8"/>
        <v>4.9910167641105452E-2</v>
      </c>
      <c r="CK38">
        <f t="shared" si="8"/>
        <v>4.9910167641105452E-2</v>
      </c>
      <c r="CL38">
        <f t="shared" si="8"/>
        <v>4.9910167641105452E-2</v>
      </c>
      <c r="CM38">
        <f t="shared" si="8"/>
        <v>4.9910167641105452E-2</v>
      </c>
      <c r="CN38">
        <f t="shared" si="8"/>
        <v>4.9910167641105452E-2</v>
      </c>
      <c r="CO38">
        <f t="shared" si="8"/>
        <v>4.9910167641105452E-2</v>
      </c>
      <c r="CP38">
        <f t="shared" si="8"/>
        <v>4.9910167641105452E-2</v>
      </c>
      <c r="CQ38">
        <f t="shared" si="8"/>
        <v>4.9910167641105452E-2</v>
      </c>
      <c r="CR38">
        <f t="shared" si="8"/>
        <v>4.9910167641105452E-2</v>
      </c>
      <c r="CS38">
        <f t="shared" si="8"/>
        <v>4.9910167641105452E-2</v>
      </c>
      <c r="CT38">
        <f t="shared" si="8"/>
        <v>4.9910167641105452E-2</v>
      </c>
      <c r="CU38">
        <f t="shared" si="8"/>
        <v>4.9910167641105452E-2</v>
      </c>
      <c r="CV38">
        <f t="shared" si="8"/>
        <v>4.9910167641105452E-2</v>
      </c>
      <c r="CW38">
        <f t="shared" si="8"/>
        <v>4.9910167641105452E-2</v>
      </c>
      <c r="CX38">
        <f t="shared" si="8"/>
        <v>4.9910167641105452E-2</v>
      </c>
    </row>
    <row r="39" spans="1:102" x14ac:dyDescent="0.25">
      <c r="A39" t="s">
        <v>142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f>VLOOKUP(R$36,$G$27:$I$29,3)</f>
        <v>1.0050335853501451E-2</v>
      </c>
      <c r="S39">
        <f t="shared" ref="S39:CD39" si="9">VLOOKUP(S$36,$G$27:$I$29,3)</f>
        <v>1.0050335853501451E-2</v>
      </c>
      <c r="T39">
        <f t="shared" si="9"/>
        <v>1.0050335853501451E-2</v>
      </c>
      <c r="U39">
        <f t="shared" si="9"/>
        <v>1.0050335853501451E-2</v>
      </c>
      <c r="V39">
        <f t="shared" si="9"/>
        <v>2.0202707317519466E-2</v>
      </c>
      <c r="W39">
        <f t="shared" si="9"/>
        <v>2.0202707317519466E-2</v>
      </c>
      <c r="X39">
        <f t="shared" si="9"/>
        <v>2.0202707317519466E-2</v>
      </c>
      <c r="Y39">
        <f t="shared" si="9"/>
        <v>2.0202707317519466E-2</v>
      </c>
      <c r="Z39">
        <f t="shared" si="9"/>
        <v>2.0202707317519466E-2</v>
      </c>
      <c r="AA39">
        <f t="shared" si="9"/>
        <v>2.0202707317519466E-2</v>
      </c>
      <c r="AB39">
        <f t="shared" si="9"/>
        <v>2.0202707317519466E-2</v>
      </c>
      <c r="AC39">
        <f t="shared" si="9"/>
        <v>2.0202707317519466E-2</v>
      </c>
      <c r="AD39">
        <f t="shared" si="9"/>
        <v>2.0202707317519466E-2</v>
      </c>
      <c r="AE39">
        <f t="shared" si="9"/>
        <v>2.0202707317519466E-2</v>
      </c>
      <c r="AF39">
        <f t="shared" si="9"/>
        <v>2.0202707317519466E-2</v>
      </c>
      <c r="AG39">
        <f t="shared" si="9"/>
        <v>2.0202707317519466E-2</v>
      </c>
      <c r="AH39">
        <f t="shared" si="9"/>
        <v>2.0202707317519466E-2</v>
      </c>
      <c r="AI39">
        <f t="shared" si="9"/>
        <v>2.0202707317519466E-2</v>
      </c>
      <c r="AJ39">
        <f t="shared" si="9"/>
        <v>2.0202707317519466E-2</v>
      </c>
      <c r="AK39">
        <f t="shared" si="9"/>
        <v>6.1875403718087529E-2</v>
      </c>
      <c r="AL39">
        <f t="shared" si="9"/>
        <v>6.1875403718087529E-2</v>
      </c>
      <c r="AM39">
        <f t="shared" si="9"/>
        <v>6.1875403718087529E-2</v>
      </c>
      <c r="AN39">
        <f t="shared" si="9"/>
        <v>6.1875403718087529E-2</v>
      </c>
      <c r="AO39">
        <f t="shared" si="9"/>
        <v>6.1875403718087529E-2</v>
      </c>
      <c r="AP39">
        <f t="shared" si="9"/>
        <v>6.1875403718087529E-2</v>
      </c>
      <c r="AQ39">
        <f t="shared" si="9"/>
        <v>6.1875403718087529E-2</v>
      </c>
      <c r="AR39">
        <f t="shared" si="9"/>
        <v>6.1875403718087529E-2</v>
      </c>
      <c r="AS39">
        <f t="shared" si="9"/>
        <v>6.1875403718087529E-2</v>
      </c>
      <c r="AT39">
        <f t="shared" si="9"/>
        <v>6.1875403718087529E-2</v>
      </c>
      <c r="AU39">
        <f t="shared" si="9"/>
        <v>6.1875403718087529E-2</v>
      </c>
      <c r="AV39">
        <f t="shared" si="9"/>
        <v>6.1875403718087529E-2</v>
      </c>
      <c r="AW39">
        <f t="shared" si="9"/>
        <v>6.1875403718087529E-2</v>
      </c>
      <c r="AX39">
        <f t="shared" si="9"/>
        <v>6.1875403718087529E-2</v>
      </c>
      <c r="AY39">
        <f t="shared" si="9"/>
        <v>6.1875403718087529E-2</v>
      </c>
      <c r="AZ39">
        <f t="shared" si="9"/>
        <v>6.1875403718087529E-2</v>
      </c>
      <c r="BA39">
        <f t="shared" si="9"/>
        <v>6.1875403718087529E-2</v>
      </c>
      <c r="BB39">
        <f t="shared" si="9"/>
        <v>6.1875403718087529E-2</v>
      </c>
      <c r="BC39">
        <f t="shared" si="9"/>
        <v>6.1875403718087529E-2</v>
      </c>
      <c r="BD39">
        <f t="shared" si="9"/>
        <v>6.1875403718087529E-2</v>
      </c>
      <c r="BE39">
        <f t="shared" si="9"/>
        <v>6.1875403718087529E-2</v>
      </c>
      <c r="BF39">
        <f t="shared" si="9"/>
        <v>6.1875403718087529E-2</v>
      </c>
      <c r="BG39">
        <f t="shared" si="9"/>
        <v>6.1875403718087529E-2</v>
      </c>
      <c r="BH39">
        <f t="shared" si="9"/>
        <v>6.1875403718087529E-2</v>
      </c>
      <c r="BI39">
        <f t="shared" si="9"/>
        <v>6.1875403718087529E-2</v>
      </c>
      <c r="BJ39">
        <f t="shared" si="9"/>
        <v>6.1875403718087529E-2</v>
      </c>
      <c r="BK39">
        <f t="shared" si="9"/>
        <v>6.1875403718087529E-2</v>
      </c>
      <c r="BL39">
        <f t="shared" si="9"/>
        <v>6.1875403718087529E-2</v>
      </c>
      <c r="BM39">
        <f t="shared" si="9"/>
        <v>6.1875403718087529E-2</v>
      </c>
      <c r="BN39">
        <f t="shared" si="9"/>
        <v>6.1875403718087529E-2</v>
      </c>
      <c r="BO39">
        <f t="shared" si="9"/>
        <v>6.1875403718087529E-2</v>
      </c>
      <c r="BP39">
        <f t="shared" si="9"/>
        <v>6.1875403718087529E-2</v>
      </c>
      <c r="BQ39">
        <f t="shared" si="9"/>
        <v>6.1875403718087529E-2</v>
      </c>
      <c r="BR39">
        <f t="shared" si="9"/>
        <v>6.1875403718087529E-2</v>
      </c>
      <c r="BS39">
        <f t="shared" si="9"/>
        <v>6.1875403718087529E-2</v>
      </c>
      <c r="BT39">
        <f t="shared" si="9"/>
        <v>6.1875403718087529E-2</v>
      </c>
      <c r="BU39">
        <f t="shared" si="9"/>
        <v>6.1875403718087529E-2</v>
      </c>
      <c r="BV39">
        <f t="shared" si="9"/>
        <v>6.1875403718087529E-2</v>
      </c>
      <c r="BW39">
        <f t="shared" si="9"/>
        <v>6.1875403718087529E-2</v>
      </c>
      <c r="BX39">
        <f t="shared" si="9"/>
        <v>6.1875403718087529E-2</v>
      </c>
      <c r="BY39">
        <f t="shared" si="9"/>
        <v>6.1875403718087529E-2</v>
      </c>
      <c r="BZ39">
        <f t="shared" si="9"/>
        <v>6.1875403718087529E-2</v>
      </c>
      <c r="CA39">
        <f t="shared" si="9"/>
        <v>6.1875403718087529E-2</v>
      </c>
      <c r="CB39">
        <f t="shared" si="9"/>
        <v>6.1875403718087529E-2</v>
      </c>
      <c r="CC39">
        <f t="shared" si="9"/>
        <v>6.1875403718087529E-2</v>
      </c>
      <c r="CD39">
        <f t="shared" si="9"/>
        <v>6.1875403718087529E-2</v>
      </c>
      <c r="CE39">
        <f t="shared" ref="CE39:CX39" si="10">VLOOKUP(CE$36,$G$27:$I$29,3)</f>
        <v>6.1875403718087529E-2</v>
      </c>
      <c r="CF39">
        <f t="shared" si="10"/>
        <v>6.1875403718087529E-2</v>
      </c>
      <c r="CG39">
        <f t="shared" si="10"/>
        <v>6.1875403718087529E-2</v>
      </c>
      <c r="CH39">
        <f t="shared" si="10"/>
        <v>6.1875403718087529E-2</v>
      </c>
      <c r="CI39">
        <f t="shared" si="10"/>
        <v>6.1875403718087529E-2</v>
      </c>
      <c r="CJ39">
        <f t="shared" si="10"/>
        <v>6.1875403718087529E-2</v>
      </c>
      <c r="CK39">
        <f t="shared" si="10"/>
        <v>6.1875403718087529E-2</v>
      </c>
      <c r="CL39">
        <f t="shared" si="10"/>
        <v>6.1875403718087529E-2</v>
      </c>
      <c r="CM39">
        <f t="shared" si="10"/>
        <v>6.1875403718087529E-2</v>
      </c>
      <c r="CN39">
        <f t="shared" si="10"/>
        <v>6.1875403718087529E-2</v>
      </c>
      <c r="CO39">
        <f t="shared" si="10"/>
        <v>6.1875403718087529E-2</v>
      </c>
      <c r="CP39">
        <f t="shared" si="10"/>
        <v>6.1875403718087529E-2</v>
      </c>
      <c r="CQ39">
        <f t="shared" si="10"/>
        <v>6.1875403718087529E-2</v>
      </c>
      <c r="CR39">
        <f t="shared" si="10"/>
        <v>6.1875403718087529E-2</v>
      </c>
      <c r="CS39">
        <f t="shared" si="10"/>
        <v>6.1875403718087529E-2</v>
      </c>
      <c r="CT39">
        <f t="shared" si="10"/>
        <v>6.1875403718087529E-2</v>
      </c>
      <c r="CU39">
        <f t="shared" si="10"/>
        <v>6.1875403718087529E-2</v>
      </c>
      <c r="CV39">
        <f t="shared" si="10"/>
        <v>6.1875403718087529E-2</v>
      </c>
      <c r="CW39">
        <f t="shared" si="10"/>
        <v>6.1875403718087529E-2</v>
      </c>
      <c r="CX39">
        <f t="shared" si="10"/>
        <v>6.1875403718087529E-2</v>
      </c>
    </row>
    <row r="40" spans="1:102" x14ac:dyDescent="0.25">
      <c r="A40" t="s">
        <v>143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f>VLOOKUP(R$36,$G$33:$I$34,3)</f>
        <v>1.0050335853501451E-2</v>
      </c>
      <c r="S40">
        <f t="shared" ref="S40:CD40" si="11">VLOOKUP(S$36,$G$33:$I$34,3)</f>
        <v>1.0050335853501451E-2</v>
      </c>
      <c r="T40">
        <f t="shared" si="11"/>
        <v>1.0050335853501451E-2</v>
      </c>
      <c r="U40">
        <f t="shared" si="11"/>
        <v>1.0050335853501451E-2</v>
      </c>
      <c r="V40">
        <f t="shared" si="11"/>
        <v>1.0050335853501451E-2</v>
      </c>
      <c r="W40">
        <f t="shared" si="11"/>
        <v>1.0050335853501451E-2</v>
      </c>
      <c r="X40">
        <f t="shared" si="11"/>
        <v>1.0050335853501451E-2</v>
      </c>
      <c r="Y40">
        <f t="shared" si="11"/>
        <v>1.0050335853501451E-2</v>
      </c>
      <c r="Z40">
        <f t="shared" si="11"/>
        <v>1.0050335853501451E-2</v>
      </c>
      <c r="AA40">
        <f t="shared" si="11"/>
        <v>1.0050335853501451E-2</v>
      </c>
      <c r="AB40">
        <f t="shared" si="11"/>
        <v>1.0050335853501451E-2</v>
      </c>
      <c r="AC40">
        <f t="shared" si="11"/>
        <v>1.0050335853501451E-2</v>
      </c>
      <c r="AD40">
        <f t="shared" si="11"/>
        <v>1.0050335853501451E-2</v>
      </c>
      <c r="AE40">
        <f t="shared" si="11"/>
        <v>1.0050335853501451E-2</v>
      </c>
      <c r="AF40">
        <f t="shared" si="11"/>
        <v>4.0821994520255166E-2</v>
      </c>
      <c r="AG40">
        <f t="shared" si="11"/>
        <v>4.0821994520255166E-2</v>
      </c>
      <c r="AH40">
        <f t="shared" si="11"/>
        <v>4.0821994520255166E-2</v>
      </c>
      <c r="AI40">
        <f t="shared" si="11"/>
        <v>4.0821994520255166E-2</v>
      </c>
      <c r="AJ40">
        <f t="shared" si="11"/>
        <v>4.0821994520255166E-2</v>
      </c>
      <c r="AK40">
        <f t="shared" si="11"/>
        <v>4.0821994520255166E-2</v>
      </c>
      <c r="AL40">
        <f t="shared" si="11"/>
        <v>4.0821994520255166E-2</v>
      </c>
      <c r="AM40">
        <f t="shared" si="11"/>
        <v>4.0821994520255166E-2</v>
      </c>
      <c r="AN40">
        <f t="shared" si="11"/>
        <v>4.0821994520255166E-2</v>
      </c>
      <c r="AO40">
        <f t="shared" si="11"/>
        <v>4.0821994520255166E-2</v>
      </c>
      <c r="AP40">
        <f t="shared" si="11"/>
        <v>4.0821994520255166E-2</v>
      </c>
      <c r="AQ40">
        <f t="shared" si="11"/>
        <v>4.0821994520255166E-2</v>
      </c>
      <c r="AR40">
        <f t="shared" si="11"/>
        <v>4.0821994520255166E-2</v>
      </c>
      <c r="AS40">
        <f t="shared" si="11"/>
        <v>4.0821994520255166E-2</v>
      </c>
      <c r="AT40">
        <f t="shared" si="11"/>
        <v>4.0821994520255166E-2</v>
      </c>
      <c r="AU40">
        <f t="shared" si="11"/>
        <v>4.0821994520255166E-2</v>
      </c>
      <c r="AV40">
        <f t="shared" si="11"/>
        <v>4.0821994520255166E-2</v>
      </c>
      <c r="AW40">
        <f t="shared" si="11"/>
        <v>4.0821994520255166E-2</v>
      </c>
      <c r="AX40">
        <f t="shared" si="11"/>
        <v>4.0821994520255166E-2</v>
      </c>
      <c r="AY40">
        <f t="shared" si="11"/>
        <v>4.0821994520255166E-2</v>
      </c>
      <c r="AZ40">
        <f t="shared" si="11"/>
        <v>4.0821994520255166E-2</v>
      </c>
      <c r="BA40">
        <f t="shared" si="11"/>
        <v>4.0821994520255166E-2</v>
      </c>
      <c r="BB40">
        <f t="shared" si="11"/>
        <v>4.0821994520255166E-2</v>
      </c>
      <c r="BC40">
        <f t="shared" si="11"/>
        <v>4.0821994520255166E-2</v>
      </c>
      <c r="BD40">
        <f t="shared" si="11"/>
        <v>4.0821994520255166E-2</v>
      </c>
      <c r="BE40">
        <f t="shared" si="11"/>
        <v>4.0821994520255166E-2</v>
      </c>
      <c r="BF40">
        <f t="shared" si="11"/>
        <v>4.0821994520255166E-2</v>
      </c>
      <c r="BG40">
        <f t="shared" si="11"/>
        <v>4.0821994520255166E-2</v>
      </c>
      <c r="BH40">
        <f t="shared" si="11"/>
        <v>4.0821994520255166E-2</v>
      </c>
      <c r="BI40">
        <f t="shared" si="11"/>
        <v>4.0821994520255166E-2</v>
      </c>
      <c r="BJ40">
        <f t="shared" si="11"/>
        <v>4.0821994520255166E-2</v>
      </c>
      <c r="BK40">
        <f t="shared" si="11"/>
        <v>4.0821994520255166E-2</v>
      </c>
      <c r="BL40">
        <f t="shared" si="11"/>
        <v>4.0821994520255166E-2</v>
      </c>
      <c r="BM40">
        <f t="shared" si="11"/>
        <v>4.0821994520255166E-2</v>
      </c>
      <c r="BN40">
        <f t="shared" si="11"/>
        <v>4.0821994520255166E-2</v>
      </c>
      <c r="BO40">
        <f t="shared" si="11"/>
        <v>4.0821994520255166E-2</v>
      </c>
      <c r="BP40">
        <f t="shared" si="11"/>
        <v>4.0821994520255166E-2</v>
      </c>
      <c r="BQ40">
        <f t="shared" si="11"/>
        <v>4.0821994520255166E-2</v>
      </c>
      <c r="BR40">
        <f t="shared" si="11"/>
        <v>4.0821994520255166E-2</v>
      </c>
      <c r="BS40">
        <f t="shared" si="11"/>
        <v>4.0821994520255166E-2</v>
      </c>
      <c r="BT40">
        <f t="shared" si="11"/>
        <v>4.0821994520255166E-2</v>
      </c>
      <c r="BU40">
        <f t="shared" si="11"/>
        <v>4.0821994520255166E-2</v>
      </c>
      <c r="BV40">
        <f t="shared" si="11"/>
        <v>4.0821994520255166E-2</v>
      </c>
      <c r="BW40">
        <f t="shared" si="11"/>
        <v>4.0821994520255166E-2</v>
      </c>
      <c r="BX40">
        <f t="shared" si="11"/>
        <v>4.0821994520255166E-2</v>
      </c>
      <c r="BY40">
        <f t="shared" si="11"/>
        <v>4.0821994520255166E-2</v>
      </c>
      <c r="BZ40">
        <f t="shared" si="11"/>
        <v>4.0821994520255166E-2</v>
      </c>
      <c r="CA40">
        <f t="shared" si="11"/>
        <v>4.0821994520255166E-2</v>
      </c>
      <c r="CB40">
        <f t="shared" si="11"/>
        <v>4.0821994520255166E-2</v>
      </c>
      <c r="CC40">
        <f t="shared" si="11"/>
        <v>4.0821994520255166E-2</v>
      </c>
      <c r="CD40">
        <f t="shared" si="11"/>
        <v>4.0821994520255166E-2</v>
      </c>
      <c r="CE40">
        <f t="shared" ref="CE40:CX40" si="12">VLOOKUP(CE$36,$G$33:$I$34,3)</f>
        <v>4.0821994520255166E-2</v>
      </c>
      <c r="CF40">
        <f t="shared" si="12"/>
        <v>4.0821994520255166E-2</v>
      </c>
      <c r="CG40">
        <f t="shared" si="12"/>
        <v>4.0821994520255166E-2</v>
      </c>
      <c r="CH40">
        <f t="shared" si="12"/>
        <v>4.0821994520255166E-2</v>
      </c>
      <c r="CI40">
        <f t="shared" si="12"/>
        <v>4.0821994520255166E-2</v>
      </c>
      <c r="CJ40">
        <f t="shared" si="12"/>
        <v>4.0821994520255166E-2</v>
      </c>
      <c r="CK40">
        <f t="shared" si="12"/>
        <v>4.0821994520255166E-2</v>
      </c>
      <c r="CL40">
        <f t="shared" si="12"/>
        <v>4.0821994520255166E-2</v>
      </c>
      <c r="CM40">
        <f t="shared" si="12"/>
        <v>4.0821994520255166E-2</v>
      </c>
      <c r="CN40">
        <f t="shared" si="12"/>
        <v>4.0821994520255166E-2</v>
      </c>
      <c r="CO40">
        <f t="shared" si="12"/>
        <v>4.0821994520255166E-2</v>
      </c>
      <c r="CP40">
        <f t="shared" si="12"/>
        <v>4.0821994520255166E-2</v>
      </c>
      <c r="CQ40">
        <f t="shared" si="12"/>
        <v>4.0821994520255166E-2</v>
      </c>
      <c r="CR40">
        <f t="shared" si="12"/>
        <v>4.0821994520255166E-2</v>
      </c>
      <c r="CS40">
        <f t="shared" si="12"/>
        <v>4.0821994520255166E-2</v>
      </c>
      <c r="CT40">
        <f t="shared" si="12"/>
        <v>4.0821994520255166E-2</v>
      </c>
      <c r="CU40">
        <f t="shared" si="12"/>
        <v>4.0821994520255166E-2</v>
      </c>
      <c r="CV40">
        <f t="shared" si="12"/>
        <v>4.0821994520255166E-2</v>
      </c>
      <c r="CW40">
        <f t="shared" si="12"/>
        <v>4.0821994520255166E-2</v>
      </c>
      <c r="CX40">
        <f t="shared" si="12"/>
        <v>4.0821994520255166E-2</v>
      </c>
    </row>
    <row r="42" spans="1:102" x14ac:dyDescent="0.25">
      <c r="A42" t="s">
        <v>148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f>VLOOKUP(R$36,$G$15:$I$17,3)</f>
        <v>0.46203545959655867</v>
      </c>
      <c r="S42">
        <f t="shared" ref="S42:CD42" si="13">VLOOKUP(S$36,$G$15:$I$17,3)</f>
        <v>0.46203545959655867</v>
      </c>
      <c r="T42">
        <f t="shared" si="13"/>
        <v>0.46203545959655867</v>
      </c>
      <c r="U42">
        <f t="shared" si="13"/>
        <v>0.46203545959655867</v>
      </c>
      <c r="V42">
        <f t="shared" si="13"/>
        <v>0.46203545959655867</v>
      </c>
      <c r="W42">
        <f t="shared" si="13"/>
        <v>0.46203545959655867</v>
      </c>
      <c r="X42">
        <f t="shared" si="13"/>
        <v>0.46203545959655867</v>
      </c>
      <c r="Y42">
        <f t="shared" si="13"/>
        <v>0.46203545959655867</v>
      </c>
      <c r="Z42">
        <f t="shared" si="13"/>
        <v>0.46203545959655867</v>
      </c>
      <c r="AA42">
        <f t="shared" si="13"/>
        <v>0.46203545959655867</v>
      </c>
      <c r="AB42">
        <f t="shared" si="13"/>
        <v>0.46203545959655867</v>
      </c>
      <c r="AC42">
        <f t="shared" si="13"/>
        <v>0.46203545959655867</v>
      </c>
      <c r="AD42">
        <f t="shared" si="13"/>
        <v>0.46203545959655867</v>
      </c>
      <c r="AE42">
        <f t="shared" si="13"/>
        <v>0.46203545959655867</v>
      </c>
      <c r="AF42">
        <f t="shared" si="13"/>
        <v>0.46203545959655867</v>
      </c>
      <c r="AG42">
        <f t="shared" si="13"/>
        <v>0.46203545959655867</v>
      </c>
      <c r="AH42">
        <f t="shared" si="13"/>
        <v>0.46203545959655867</v>
      </c>
      <c r="AI42">
        <f t="shared" si="13"/>
        <v>0.46203545959655867</v>
      </c>
      <c r="AJ42">
        <f t="shared" si="13"/>
        <v>0.46203545959655867</v>
      </c>
      <c r="AK42">
        <f t="shared" si="13"/>
        <v>0.26136476413440751</v>
      </c>
      <c r="AL42">
        <f t="shared" si="13"/>
        <v>0.26136476413440751</v>
      </c>
      <c r="AM42">
        <f t="shared" si="13"/>
        <v>0.26136476413440751</v>
      </c>
      <c r="AN42">
        <f t="shared" si="13"/>
        <v>0.26136476413440751</v>
      </c>
      <c r="AO42">
        <f t="shared" si="13"/>
        <v>0.26136476413440751</v>
      </c>
      <c r="AP42">
        <f t="shared" si="13"/>
        <v>0.26136476413440751</v>
      </c>
      <c r="AQ42">
        <f t="shared" si="13"/>
        <v>0.26136476413440751</v>
      </c>
      <c r="AR42">
        <f t="shared" si="13"/>
        <v>0.26136476413440751</v>
      </c>
      <c r="AS42">
        <f t="shared" si="13"/>
        <v>0.26136476413440751</v>
      </c>
      <c r="AT42">
        <f t="shared" si="13"/>
        <v>0.26136476413440751</v>
      </c>
      <c r="AU42">
        <f t="shared" si="13"/>
        <v>0.26136476413440751</v>
      </c>
      <c r="AV42">
        <f t="shared" si="13"/>
        <v>0.26136476413440751</v>
      </c>
      <c r="AW42">
        <f t="shared" si="13"/>
        <v>0.26136476413440751</v>
      </c>
      <c r="AX42">
        <f t="shared" si="13"/>
        <v>0.26136476413440751</v>
      </c>
      <c r="AY42">
        <f t="shared" si="13"/>
        <v>0.26136476413440751</v>
      </c>
      <c r="AZ42">
        <f t="shared" si="13"/>
        <v>0.26136476413440751</v>
      </c>
      <c r="BA42">
        <f t="shared" si="13"/>
        <v>0.26136476413440751</v>
      </c>
      <c r="BB42">
        <f t="shared" si="13"/>
        <v>0.26136476413440751</v>
      </c>
      <c r="BC42">
        <f t="shared" si="13"/>
        <v>0.26136476413440751</v>
      </c>
      <c r="BD42">
        <f t="shared" si="13"/>
        <v>0.26136476413440751</v>
      </c>
      <c r="BE42">
        <f t="shared" si="13"/>
        <v>0.26136476413440751</v>
      </c>
      <c r="BF42">
        <f t="shared" si="13"/>
        <v>0.26136476413440751</v>
      </c>
      <c r="BG42">
        <f t="shared" si="13"/>
        <v>0.26136476413440751</v>
      </c>
      <c r="BH42">
        <f t="shared" si="13"/>
        <v>0.26136476413440751</v>
      </c>
      <c r="BI42">
        <f t="shared" si="13"/>
        <v>0.26136476413440751</v>
      </c>
      <c r="BJ42">
        <f t="shared" si="13"/>
        <v>0.26136476413440751</v>
      </c>
      <c r="BK42">
        <f t="shared" si="13"/>
        <v>0.26136476413440751</v>
      </c>
      <c r="BL42">
        <f t="shared" si="13"/>
        <v>0.26136476413440751</v>
      </c>
      <c r="BM42">
        <f t="shared" si="13"/>
        <v>0.26136476413440751</v>
      </c>
      <c r="BN42">
        <f t="shared" si="13"/>
        <v>0.26136476413440751</v>
      </c>
      <c r="BO42">
        <f t="shared" si="13"/>
        <v>0.26136476413440751</v>
      </c>
      <c r="BP42">
        <f t="shared" si="13"/>
        <v>0.26136476413440751</v>
      </c>
      <c r="BQ42">
        <f t="shared" si="13"/>
        <v>0.26136476413440751</v>
      </c>
      <c r="BR42">
        <f t="shared" si="13"/>
        <v>0.26136476413440751</v>
      </c>
      <c r="BS42">
        <f t="shared" si="13"/>
        <v>0.26136476413440751</v>
      </c>
      <c r="BT42">
        <f t="shared" si="13"/>
        <v>0.26136476413440751</v>
      </c>
      <c r="BU42">
        <f t="shared" si="13"/>
        <v>0.26136476413440751</v>
      </c>
      <c r="BV42">
        <f t="shared" si="13"/>
        <v>0.26136476413440751</v>
      </c>
      <c r="BW42">
        <f t="shared" si="13"/>
        <v>0.26136476413440751</v>
      </c>
      <c r="BX42">
        <f t="shared" si="13"/>
        <v>0.26136476413440751</v>
      </c>
      <c r="BY42">
        <f t="shared" si="13"/>
        <v>0.26136476413440751</v>
      </c>
      <c r="BZ42">
        <f t="shared" si="13"/>
        <v>0.26136476413440751</v>
      </c>
      <c r="CA42">
        <f t="shared" si="13"/>
        <v>0.26136476413440751</v>
      </c>
      <c r="CB42">
        <f t="shared" si="13"/>
        <v>0.26136476413440751</v>
      </c>
      <c r="CC42">
        <f t="shared" si="13"/>
        <v>0.26136476413440751</v>
      </c>
      <c r="CD42">
        <f t="shared" si="13"/>
        <v>0.26136476413440751</v>
      </c>
      <c r="CE42">
        <f t="shared" ref="CE42:CX42" si="14">VLOOKUP(CE$36,$G$15:$I$17,3)</f>
        <v>0.26136476413440751</v>
      </c>
      <c r="CF42">
        <f t="shared" si="14"/>
        <v>0.26136476413440751</v>
      </c>
      <c r="CG42">
        <f t="shared" si="14"/>
        <v>0.26136476413440751</v>
      </c>
      <c r="CH42">
        <f t="shared" si="14"/>
        <v>0.26136476413440751</v>
      </c>
      <c r="CI42">
        <f t="shared" si="14"/>
        <v>0.26136476413440751</v>
      </c>
      <c r="CJ42">
        <f t="shared" si="14"/>
        <v>0.26136476413440751</v>
      </c>
      <c r="CK42">
        <f t="shared" si="14"/>
        <v>0.26136476413440751</v>
      </c>
      <c r="CL42">
        <f t="shared" si="14"/>
        <v>0.26136476413440751</v>
      </c>
      <c r="CM42">
        <f t="shared" si="14"/>
        <v>0.26136476413440751</v>
      </c>
      <c r="CN42">
        <f t="shared" si="14"/>
        <v>0.26136476413440751</v>
      </c>
      <c r="CO42">
        <f t="shared" si="14"/>
        <v>0.26136476413440751</v>
      </c>
      <c r="CP42">
        <f t="shared" si="14"/>
        <v>0.26136476413440751</v>
      </c>
      <c r="CQ42">
        <f t="shared" si="14"/>
        <v>0.26136476413440751</v>
      </c>
      <c r="CR42">
        <f t="shared" si="14"/>
        <v>0.26136476413440751</v>
      </c>
      <c r="CS42">
        <f t="shared" si="14"/>
        <v>0.26136476413440751</v>
      </c>
      <c r="CT42">
        <f t="shared" si="14"/>
        <v>0.26136476413440751</v>
      </c>
      <c r="CU42">
        <f t="shared" si="14"/>
        <v>0.26136476413440751</v>
      </c>
      <c r="CV42">
        <f t="shared" si="14"/>
        <v>0.26136476413440751</v>
      </c>
      <c r="CW42">
        <f t="shared" si="14"/>
        <v>0.26136476413440751</v>
      </c>
      <c r="CX42">
        <f t="shared" si="14"/>
        <v>0.26136476413440751</v>
      </c>
    </row>
    <row r="43" spans="1:102" x14ac:dyDescent="0.25">
      <c r="A43" t="s">
        <v>147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f>VLOOKUP(R$36,$G$24:$I$26,3)*0.1</f>
        <v>3.7106368139083211E-2</v>
      </c>
      <c r="S43">
        <f t="shared" ref="S43:CD43" si="15">VLOOKUP(S$36,$G$24:$I$26,3)*0.1</f>
        <v>3.7106368139083211E-2</v>
      </c>
      <c r="T43">
        <f t="shared" si="15"/>
        <v>3.7106368139083211E-2</v>
      </c>
      <c r="U43">
        <f t="shared" si="15"/>
        <v>3.7106368139083211E-2</v>
      </c>
      <c r="V43">
        <f t="shared" si="15"/>
        <v>3.7106368139083211E-2</v>
      </c>
      <c r="W43">
        <f t="shared" si="15"/>
        <v>3.7106368139083211E-2</v>
      </c>
      <c r="X43">
        <f t="shared" si="15"/>
        <v>3.7106368139083211E-2</v>
      </c>
      <c r="Y43">
        <f t="shared" si="15"/>
        <v>3.7106368139083211E-2</v>
      </c>
      <c r="Z43">
        <f t="shared" si="15"/>
        <v>3.7106368139083211E-2</v>
      </c>
      <c r="AA43">
        <f t="shared" si="15"/>
        <v>1.278333715098849E-2</v>
      </c>
      <c r="AB43">
        <f t="shared" si="15"/>
        <v>1.278333715098849E-2</v>
      </c>
      <c r="AC43">
        <f t="shared" si="15"/>
        <v>1.278333715098849E-2</v>
      </c>
      <c r="AD43">
        <f t="shared" si="15"/>
        <v>1.278333715098849E-2</v>
      </c>
      <c r="AE43">
        <f t="shared" si="15"/>
        <v>1.278333715098849E-2</v>
      </c>
      <c r="AF43">
        <f t="shared" si="15"/>
        <v>6.1875403718087531E-3</v>
      </c>
      <c r="AG43">
        <f t="shared" si="15"/>
        <v>6.1875403718087531E-3</v>
      </c>
      <c r="AH43">
        <f t="shared" si="15"/>
        <v>6.1875403718087531E-3</v>
      </c>
      <c r="AI43">
        <f t="shared" si="15"/>
        <v>6.1875403718087531E-3</v>
      </c>
      <c r="AJ43">
        <f t="shared" si="15"/>
        <v>6.1875403718087531E-3</v>
      </c>
      <c r="AK43">
        <f t="shared" si="15"/>
        <v>6.1875403718087531E-3</v>
      </c>
      <c r="AL43">
        <f t="shared" si="15"/>
        <v>6.1875403718087531E-3</v>
      </c>
      <c r="AM43">
        <f t="shared" si="15"/>
        <v>6.1875403718087531E-3</v>
      </c>
      <c r="AN43">
        <f t="shared" si="15"/>
        <v>6.1875403718087531E-3</v>
      </c>
      <c r="AO43">
        <f t="shared" si="15"/>
        <v>6.1875403718087531E-3</v>
      </c>
      <c r="AP43">
        <f t="shared" si="15"/>
        <v>6.1875403718087531E-3</v>
      </c>
      <c r="AQ43">
        <f t="shared" si="15"/>
        <v>6.1875403718087531E-3</v>
      </c>
      <c r="AR43">
        <f t="shared" si="15"/>
        <v>6.1875403718087531E-3</v>
      </c>
      <c r="AS43">
        <f t="shared" si="15"/>
        <v>6.1875403718087531E-3</v>
      </c>
      <c r="AT43">
        <f t="shared" si="15"/>
        <v>6.1875403718087531E-3</v>
      </c>
      <c r="AU43">
        <f t="shared" si="15"/>
        <v>6.1875403718087531E-3</v>
      </c>
      <c r="AV43">
        <f t="shared" si="15"/>
        <v>6.1875403718087531E-3</v>
      </c>
      <c r="AW43">
        <f t="shared" si="15"/>
        <v>6.1875403718087531E-3</v>
      </c>
      <c r="AX43">
        <f t="shared" si="15"/>
        <v>6.1875403718087531E-3</v>
      </c>
      <c r="AY43">
        <f t="shared" si="15"/>
        <v>6.1875403718087531E-3</v>
      </c>
      <c r="AZ43">
        <f t="shared" si="15"/>
        <v>6.1875403718087531E-3</v>
      </c>
      <c r="BA43">
        <f t="shared" si="15"/>
        <v>6.1875403718087531E-3</v>
      </c>
      <c r="BB43">
        <f t="shared" si="15"/>
        <v>6.1875403718087531E-3</v>
      </c>
      <c r="BC43">
        <f t="shared" si="15"/>
        <v>6.1875403718087531E-3</v>
      </c>
      <c r="BD43">
        <f t="shared" si="15"/>
        <v>6.1875403718087531E-3</v>
      </c>
      <c r="BE43">
        <f t="shared" si="15"/>
        <v>6.1875403718087531E-3</v>
      </c>
      <c r="BF43">
        <f t="shared" si="15"/>
        <v>6.1875403718087531E-3</v>
      </c>
      <c r="BG43">
        <f t="shared" si="15"/>
        <v>6.1875403718087531E-3</v>
      </c>
      <c r="BH43">
        <f t="shared" si="15"/>
        <v>6.1875403718087531E-3</v>
      </c>
      <c r="BI43">
        <f t="shared" si="15"/>
        <v>6.1875403718087531E-3</v>
      </c>
      <c r="BJ43">
        <f t="shared" si="15"/>
        <v>6.1875403718087531E-3</v>
      </c>
      <c r="BK43">
        <f t="shared" si="15"/>
        <v>6.1875403718087531E-3</v>
      </c>
      <c r="BL43">
        <f t="shared" si="15"/>
        <v>6.1875403718087531E-3</v>
      </c>
      <c r="BM43">
        <f t="shared" si="15"/>
        <v>6.1875403718087531E-3</v>
      </c>
      <c r="BN43">
        <f t="shared" si="15"/>
        <v>6.1875403718087531E-3</v>
      </c>
      <c r="BO43">
        <f t="shared" si="15"/>
        <v>6.1875403718087531E-3</v>
      </c>
      <c r="BP43">
        <f t="shared" si="15"/>
        <v>6.1875403718087531E-3</v>
      </c>
      <c r="BQ43">
        <f t="shared" si="15"/>
        <v>6.1875403718087531E-3</v>
      </c>
      <c r="BR43">
        <f t="shared" si="15"/>
        <v>6.1875403718087531E-3</v>
      </c>
      <c r="BS43">
        <f t="shared" si="15"/>
        <v>6.1875403718087531E-3</v>
      </c>
      <c r="BT43">
        <f t="shared" si="15"/>
        <v>6.1875403718087531E-3</v>
      </c>
      <c r="BU43">
        <f t="shared" si="15"/>
        <v>6.1875403718087531E-3</v>
      </c>
      <c r="BV43">
        <f t="shared" si="15"/>
        <v>6.1875403718087531E-3</v>
      </c>
      <c r="BW43">
        <f t="shared" si="15"/>
        <v>6.1875403718087531E-3</v>
      </c>
      <c r="BX43">
        <f t="shared" si="15"/>
        <v>6.1875403718087531E-3</v>
      </c>
      <c r="BY43">
        <f t="shared" si="15"/>
        <v>6.1875403718087531E-3</v>
      </c>
      <c r="BZ43">
        <f t="shared" si="15"/>
        <v>6.1875403718087531E-3</v>
      </c>
      <c r="CA43">
        <f t="shared" si="15"/>
        <v>6.1875403718087531E-3</v>
      </c>
      <c r="CB43">
        <f t="shared" si="15"/>
        <v>6.1875403718087531E-3</v>
      </c>
      <c r="CC43">
        <f t="shared" si="15"/>
        <v>6.1875403718087531E-3</v>
      </c>
      <c r="CD43">
        <f t="shared" si="15"/>
        <v>6.1875403718087531E-3</v>
      </c>
      <c r="CE43">
        <f t="shared" ref="CE43:CX43" si="16">VLOOKUP(CE$36,$G$24:$I$26,3)*0.1</f>
        <v>6.1875403718087531E-3</v>
      </c>
      <c r="CF43">
        <f t="shared" si="16"/>
        <v>6.1875403718087531E-3</v>
      </c>
      <c r="CG43">
        <f t="shared" si="16"/>
        <v>6.1875403718087531E-3</v>
      </c>
      <c r="CH43">
        <f t="shared" si="16"/>
        <v>6.1875403718087531E-3</v>
      </c>
      <c r="CI43">
        <f t="shared" si="16"/>
        <v>6.1875403718087531E-3</v>
      </c>
      <c r="CJ43">
        <f t="shared" si="16"/>
        <v>6.1875403718087531E-3</v>
      </c>
      <c r="CK43">
        <f t="shared" si="16"/>
        <v>6.1875403718087531E-3</v>
      </c>
      <c r="CL43">
        <f t="shared" si="16"/>
        <v>6.1875403718087531E-3</v>
      </c>
      <c r="CM43">
        <f t="shared" si="16"/>
        <v>6.1875403718087531E-3</v>
      </c>
      <c r="CN43">
        <f t="shared" si="16"/>
        <v>6.1875403718087531E-3</v>
      </c>
      <c r="CO43">
        <f t="shared" si="16"/>
        <v>6.1875403718087531E-3</v>
      </c>
      <c r="CP43">
        <f t="shared" si="16"/>
        <v>6.1875403718087531E-3</v>
      </c>
      <c r="CQ43">
        <f t="shared" si="16"/>
        <v>6.1875403718087531E-3</v>
      </c>
      <c r="CR43">
        <f t="shared" si="16"/>
        <v>6.1875403718087531E-3</v>
      </c>
      <c r="CS43">
        <f t="shared" si="16"/>
        <v>6.1875403718087531E-3</v>
      </c>
      <c r="CT43">
        <f t="shared" si="16"/>
        <v>6.1875403718087531E-3</v>
      </c>
      <c r="CU43">
        <f t="shared" si="16"/>
        <v>6.1875403718087531E-3</v>
      </c>
      <c r="CV43">
        <f t="shared" si="16"/>
        <v>6.1875403718087531E-3</v>
      </c>
      <c r="CW43">
        <f t="shared" si="16"/>
        <v>6.1875403718087531E-3</v>
      </c>
      <c r="CX43">
        <f t="shared" si="16"/>
        <v>6.1875403718087531E-3</v>
      </c>
    </row>
    <row r="44" spans="1:102" x14ac:dyDescent="0.25">
      <c r="A44" t="s">
        <v>154</v>
      </c>
      <c r="R44">
        <f>VLOOKUP(R$36,$G$24:$I$26,3)*0.9</f>
        <v>0.33395731325174888</v>
      </c>
      <c r="S44">
        <f t="shared" ref="S44:CD44" si="17">VLOOKUP(S$36,$G$24:$I$26,3)*0.9</f>
        <v>0.33395731325174888</v>
      </c>
      <c r="T44">
        <f t="shared" si="17"/>
        <v>0.33395731325174888</v>
      </c>
      <c r="U44">
        <f t="shared" si="17"/>
        <v>0.33395731325174888</v>
      </c>
      <c r="V44">
        <f t="shared" si="17"/>
        <v>0.33395731325174888</v>
      </c>
      <c r="W44">
        <f t="shared" si="17"/>
        <v>0.33395731325174888</v>
      </c>
      <c r="X44">
        <f t="shared" si="17"/>
        <v>0.33395731325174888</v>
      </c>
      <c r="Y44">
        <f t="shared" si="17"/>
        <v>0.33395731325174888</v>
      </c>
      <c r="Z44">
        <f t="shared" si="17"/>
        <v>0.33395731325174888</v>
      </c>
      <c r="AA44">
        <f t="shared" si="17"/>
        <v>0.11505003435889639</v>
      </c>
      <c r="AB44">
        <f t="shared" si="17"/>
        <v>0.11505003435889639</v>
      </c>
      <c r="AC44">
        <f t="shared" si="17"/>
        <v>0.11505003435889639</v>
      </c>
      <c r="AD44">
        <f t="shared" si="17"/>
        <v>0.11505003435889639</v>
      </c>
      <c r="AE44">
        <f t="shared" si="17"/>
        <v>0.11505003435889639</v>
      </c>
      <c r="AF44">
        <f t="shared" si="17"/>
        <v>5.5687863346278781E-2</v>
      </c>
      <c r="AG44">
        <f t="shared" si="17"/>
        <v>5.5687863346278781E-2</v>
      </c>
      <c r="AH44">
        <f t="shared" si="17"/>
        <v>5.5687863346278781E-2</v>
      </c>
      <c r="AI44">
        <f t="shared" si="17"/>
        <v>5.5687863346278781E-2</v>
      </c>
      <c r="AJ44">
        <f t="shared" si="17"/>
        <v>5.5687863346278781E-2</v>
      </c>
      <c r="AK44">
        <f t="shared" si="17"/>
        <v>5.5687863346278781E-2</v>
      </c>
      <c r="AL44">
        <f t="shared" si="17"/>
        <v>5.5687863346278781E-2</v>
      </c>
      <c r="AM44">
        <f t="shared" si="17"/>
        <v>5.5687863346278781E-2</v>
      </c>
      <c r="AN44">
        <f t="shared" si="17"/>
        <v>5.5687863346278781E-2</v>
      </c>
      <c r="AO44">
        <f t="shared" si="17"/>
        <v>5.5687863346278781E-2</v>
      </c>
      <c r="AP44">
        <f t="shared" si="17"/>
        <v>5.5687863346278781E-2</v>
      </c>
      <c r="AQ44">
        <f t="shared" si="17"/>
        <v>5.5687863346278781E-2</v>
      </c>
      <c r="AR44">
        <f t="shared" si="17"/>
        <v>5.5687863346278781E-2</v>
      </c>
      <c r="AS44">
        <f t="shared" si="17"/>
        <v>5.5687863346278781E-2</v>
      </c>
      <c r="AT44">
        <f t="shared" si="17"/>
        <v>5.5687863346278781E-2</v>
      </c>
      <c r="AU44">
        <f t="shared" si="17"/>
        <v>5.5687863346278781E-2</v>
      </c>
      <c r="AV44">
        <f t="shared" si="17"/>
        <v>5.5687863346278781E-2</v>
      </c>
      <c r="AW44">
        <f t="shared" si="17"/>
        <v>5.5687863346278781E-2</v>
      </c>
      <c r="AX44">
        <f t="shared" si="17"/>
        <v>5.5687863346278781E-2</v>
      </c>
      <c r="AY44">
        <f t="shared" si="17"/>
        <v>5.5687863346278781E-2</v>
      </c>
      <c r="AZ44">
        <f t="shared" si="17"/>
        <v>5.5687863346278781E-2</v>
      </c>
      <c r="BA44">
        <f t="shared" si="17"/>
        <v>5.5687863346278781E-2</v>
      </c>
      <c r="BB44">
        <f t="shared" si="17"/>
        <v>5.5687863346278781E-2</v>
      </c>
      <c r="BC44">
        <f t="shared" si="17"/>
        <v>5.5687863346278781E-2</v>
      </c>
      <c r="BD44">
        <f t="shared" si="17"/>
        <v>5.5687863346278781E-2</v>
      </c>
      <c r="BE44">
        <f t="shared" si="17"/>
        <v>5.5687863346278781E-2</v>
      </c>
      <c r="BF44">
        <f t="shared" si="17"/>
        <v>5.5687863346278781E-2</v>
      </c>
      <c r="BG44">
        <f t="shared" si="17"/>
        <v>5.5687863346278781E-2</v>
      </c>
      <c r="BH44">
        <f t="shared" si="17"/>
        <v>5.5687863346278781E-2</v>
      </c>
      <c r="BI44">
        <f t="shared" si="17"/>
        <v>5.5687863346278781E-2</v>
      </c>
      <c r="BJ44">
        <f t="shared" si="17"/>
        <v>5.5687863346278781E-2</v>
      </c>
      <c r="BK44">
        <f t="shared" si="17"/>
        <v>5.5687863346278781E-2</v>
      </c>
      <c r="BL44">
        <f t="shared" si="17"/>
        <v>5.5687863346278781E-2</v>
      </c>
      <c r="BM44">
        <f t="shared" si="17"/>
        <v>5.5687863346278781E-2</v>
      </c>
      <c r="BN44">
        <f t="shared" si="17"/>
        <v>5.5687863346278781E-2</v>
      </c>
      <c r="BO44">
        <f t="shared" si="17"/>
        <v>5.5687863346278781E-2</v>
      </c>
      <c r="BP44">
        <f t="shared" si="17"/>
        <v>5.5687863346278781E-2</v>
      </c>
      <c r="BQ44">
        <f t="shared" si="17"/>
        <v>5.5687863346278781E-2</v>
      </c>
      <c r="BR44">
        <f t="shared" si="17"/>
        <v>5.5687863346278781E-2</v>
      </c>
      <c r="BS44">
        <f t="shared" si="17"/>
        <v>5.5687863346278781E-2</v>
      </c>
      <c r="BT44">
        <f t="shared" si="17"/>
        <v>5.5687863346278781E-2</v>
      </c>
      <c r="BU44">
        <f t="shared" si="17"/>
        <v>5.5687863346278781E-2</v>
      </c>
      <c r="BV44">
        <f t="shared" si="17"/>
        <v>5.5687863346278781E-2</v>
      </c>
      <c r="BW44">
        <f t="shared" si="17"/>
        <v>5.5687863346278781E-2</v>
      </c>
      <c r="BX44">
        <f t="shared" si="17"/>
        <v>5.5687863346278781E-2</v>
      </c>
      <c r="BY44">
        <f t="shared" si="17"/>
        <v>5.5687863346278781E-2</v>
      </c>
      <c r="BZ44">
        <f t="shared" si="17"/>
        <v>5.5687863346278781E-2</v>
      </c>
      <c r="CA44">
        <f t="shared" si="17"/>
        <v>5.5687863346278781E-2</v>
      </c>
      <c r="CB44">
        <f t="shared" si="17"/>
        <v>5.5687863346278781E-2</v>
      </c>
      <c r="CC44">
        <f t="shared" si="17"/>
        <v>5.5687863346278781E-2</v>
      </c>
      <c r="CD44">
        <f t="shared" si="17"/>
        <v>5.5687863346278781E-2</v>
      </c>
      <c r="CE44">
        <f t="shared" ref="CE44:CX44" si="18">VLOOKUP(CE$36,$G$24:$I$26,3)*0.9</f>
        <v>5.5687863346278781E-2</v>
      </c>
      <c r="CF44">
        <f t="shared" si="18"/>
        <v>5.5687863346278781E-2</v>
      </c>
      <c r="CG44">
        <f t="shared" si="18"/>
        <v>5.5687863346278781E-2</v>
      </c>
      <c r="CH44">
        <f t="shared" si="18"/>
        <v>5.5687863346278781E-2</v>
      </c>
      <c r="CI44">
        <f t="shared" si="18"/>
        <v>5.5687863346278781E-2</v>
      </c>
      <c r="CJ44">
        <f t="shared" si="18"/>
        <v>5.5687863346278781E-2</v>
      </c>
      <c r="CK44">
        <f t="shared" si="18"/>
        <v>5.5687863346278781E-2</v>
      </c>
      <c r="CL44">
        <f t="shared" si="18"/>
        <v>5.5687863346278781E-2</v>
      </c>
      <c r="CM44">
        <f t="shared" si="18"/>
        <v>5.5687863346278781E-2</v>
      </c>
      <c r="CN44">
        <f t="shared" si="18"/>
        <v>5.5687863346278781E-2</v>
      </c>
      <c r="CO44">
        <f t="shared" si="18"/>
        <v>5.5687863346278781E-2</v>
      </c>
      <c r="CP44">
        <f t="shared" si="18"/>
        <v>5.5687863346278781E-2</v>
      </c>
      <c r="CQ44">
        <f t="shared" si="18"/>
        <v>5.5687863346278781E-2</v>
      </c>
      <c r="CR44">
        <f t="shared" si="18"/>
        <v>5.5687863346278781E-2</v>
      </c>
      <c r="CS44">
        <f t="shared" si="18"/>
        <v>5.5687863346278781E-2</v>
      </c>
      <c r="CT44">
        <f t="shared" si="18"/>
        <v>5.5687863346278781E-2</v>
      </c>
      <c r="CU44">
        <f t="shared" si="18"/>
        <v>5.5687863346278781E-2</v>
      </c>
      <c r="CV44">
        <f t="shared" si="18"/>
        <v>5.5687863346278781E-2</v>
      </c>
      <c r="CW44">
        <f t="shared" si="18"/>
        <v>5.5687863346278781E-2</v>
      </c>
      <c r="CX44">
        <f t="shared" si="18"/>
        <v>5.5687863346278781E-2</v>
      </c>
    </row>
    <row r="45" spans="1:102" x14ac:dyDescent="0.25">
      <c r="A45" t="s">
        <v>146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f>VLOOKUP(R$36,$G$30:$I$32,3)*0.5</f>
        <v>0.1242306796492498</v>
      </c>
      <c r="S45">
        <f t="shared" ref="S45:CD46" si="19">VLOOKUP(S$36,$G$30:$I$32,3)*0.5</f>
        <v>0.1242306796492498</v>
      </c>
      <c r="T45">
        <f t="shared" si="19"/>
        <v>0.1242306796492498</v>
      </c>
      <c r="U45">
        <f t="shared" si="19"/>
        <v>0.1242306796492498</v>
      </c>
      <c r="V45">
        <f t="shared" si="19"/>
        <v>0.1242306796492498</v>
      </c>
      <c r="W45">
        <f t="shared" si="19"/>
        <v>0.1242306796492498</v>
      </c>
      <c r="X45">
        <f t="shared" si="19"/>
        <v>0.1242306796492498</v>
      </c>
      <c r="Y45">
        <f t="shared" si="19"/>
        <v>0.1242306796492498</v>
      </c>
      <c r="Z45">
        <f t="shared" si="19"/>
        <v>0.1242306796492498</v>
      </c>
      <c r="AA45">
        <f t="shared" si="19"/>
        <v>0.1242306796492498</v>
      </c>
      <c r="AB45">
        <f t="shared" si="19"/>
        <v>0.1242306796492498</v>
      </c>
      <c r="AC45">
        <f t="shared" si="19"/>
        <v>0.1242306796492498</v>
      </c>
      <c r="AD45">
        <f t="shared" si="19"/>
        <v>0.1242306796492498</v>
      </c>
      <c r="AE45">
        <f t="shared" si="19"/>
        <v>0.1242306796492498</v>
      </c>
      <c r="AF45">
        <f t="shared" si="19"/>
        <v>6.3916685754942443E-2</v>
      </c>
      <c r="AG45">
        <f t="shared" si="19"/>
        <v>6.3916685754942443E-2</v>
      </c>
      <c r="AH45">
        <f t="shared" si="19"/>
        <v>6.3916685754942443E-2</v>
      </c>
      <c r="AI45">
        <f t="shared" si="19"/>
        <v>6.3916685754942443E-2</v>
      </c>
      <c r="AJ45">
        <f t="shared" si="19"/>
        <v>6.3916685754942443E-2</v>
      </c>
      <c r="AK45">
        <f t="shared" si="19"/>
        <v>6.3916685754942443E-2</v>
      </c>
      <c r="AL45">
        <f t="shared" si="19"/>
        <v>6.3916685754942443E-2</v>
      </c>
      <c r="AM45">
        <f t="shared" si="19"/>
        <v>6.3916685754942443E-2</v>
      </c>
      <c r="AN45">
        <f t="shared" si="19"/>
        <v>6.3916685754942443E-2</v>
      </c>
      <c r="AO45">
        <f t="shared" si="19"/>
        <v>6.3916685754942443E-2</v>
      </c>
      <c r="AP45">
        <f t="shared" si="19"/>
        <v>5.0251679267507253E-3</v>
      </c>
      <c r="AQ45">
        <f t="shared" si="19"/>
        <v>5.0251679267507253E-3</v>
      </c>
      <c r="AR45">
        <f t="shared" si="19"/>
        <v>5.0251679267507253E-3</v>
      </c>
      <c r="AS45">
        <f t="shared" si="19"/>
        <v>5.0251679267507253E-3</v>
      </c>
      <c r="AT45">
        <f t="shared" si="19"/>
        <v>5.0251679267507253E-3</v>
      </c>
      <c r="AU45">
        <f t="shared" si="19"/>
        <v>5.0251679267507253E-3</v>
      </c>
      <c r="AV45">
        <f t="shared" si="19"/>
        <v>5.0251679267507253E-3</v>
      </c>
      <c r="AW45">
        <f t="shared" si="19"/>
        <v>5.0251679267507253E-3</v>
      </c>
      <c r="AX45">
        <f t="shared" si="19"/>
        <v>5.0251679267507253E-3</v>
      </c>
      <c r="AY45">
        <f t="shared" si="19"/>
        <v>5.0251679267507253E-3</v>
      </c>
      <c r="AZ45">
        <f t="shared" si="19"/>
        <v>5.0251679267507253E-3</v>
      </c>
      <c r="BA45">
        <f t="shared" si="19"/>
        <v>5.0251679267507253E-3</v>
      </c>
      <c r="BB45">
        <f t="shared" si="19"/>
        <v>5.0251679267507253E-3</v>
      </c>
      <c r="BC45">
        <f t="shared" si="19"/>
        <v>5.0251679267507253E-3</v>
      </c>
      <c r="BD45">
        <f t="shared" si="19"/>
        <v>5.0251679267507253E-3</v>
      </c>
      <c r="BE45">
        <f t="shared" si="19"/>
        <v>5.0251679267507253E-3</v>
      </c>
      <c r="BF45">
        <f t="shared" si="19"/>
        <v>5.0251679267507253E-3</v>
      </c>
      <c r="BG45">
        <f t="shared" si="19"/>
        <v>5.0251679267507253E-3</v>
      </c>
      <c r="BH45">
        <f t="shared" si="19"/>
        <v>5.0251679267507253E-3</v>
      </c>
      <c r="BI45">
        <f t="shared" si="19"/>
        <v>5.0251679267507253E-3</v>
      </c>
      <c r="BJ45">
        <f t="shared" si="19"/>
        <v>5.0251679267507253E-3</v>
      </c>
      <c r="BK45">
        <f t="shared" si="19"/>
        <v>5.0251679267507253E-3</v>
      </c>
      <c r="BL45">
        <f t="shared" si="19"/>
        <v>5.0251679267507253E-3</v>
      </c>
      <c r="BM45">
        <f t="shared" si="19"/>
        <v>5.0251679267507253E-3</v>
      </c>
      <c r="BN45">
        <f t="shared" si="19"/>
        <v>5.0251679267507253E-3</v>
      </c>
      <c r="BO45">
        <f t="shared" si="19"/>
        <v>5.0251679267507253E-3</v>
      </c>
      <c r="BP45">
        <f t="shared" si="19"/>
        <v>5.0251679267507253E-3</v>
      </c>
      <c r="BQ45">
        <f t="shared" si="19"/>
        <v>5.0251679267507253E-3</v>
      </c>
      <c r="BR45">
        <f t="shared" si="19"/>
        <v>5.0251679267507253E-3</v>
      </c>
      <c r="BS45">
        <f t="shared" si="19"/>
        <v>5.0251679267507253E-3</v>
      </c>
      <c r="BT45">
        <f t="shared" si="19"/>
        <v>5.0251679267507253E-3</v>
      </c>
      <c r="BU45">
        <f t="shared" si="19"/>
        <v>5.0251679267507253E-3</v>
      </c>
      <c r="BV45">
        <f t="shared" si="19"/>
        <v>5.0251679267507253E-3</v>
      </c>
      <c r="BW45">
        <f t="shared" si="19"/>
        <v>5.0251679267507253E-3</v>
      </c>
      <c r="BX45">
        <f t="shared" si="19"/>
        <v>5.0251679267507253E-3</v>
      </c>
      <c r="BY45">
        <f t="shared" si="19"/>
        <v>5.0251679267507253E-3</v>
      </c>
      <c r="BZ45">
        <f t="shared" si="19"/>
        <v>5.0251679267507253E-3</v>
      </c>
      <c r="CA45">
        <f t="shared" si="19"/>
        <v>5.0251679267507253E-3</v>
      </c>
      <c r="CB45">
        <f t="shared" si="19"/>
        <v>5.0251679267507253E-3</v>
      </c>
      <c r="CC45">
        <f t="shared" si="19"/>
        <v>5.0251679267507253E-3</v>
      </c>
      <c r="CD45">
        <f t="shared" si="19"/>
        <v>5.0251679267507253E-3</v>
      </c>
      <c r="CE45">
        <f t="shared" ref="CE45:CX46" si="20">VLOOKUP(CE$36,$G$30:$I$32,3)*0.5</f>
        <v>5.0251679267507253E-3</v>
      </c>
      <c r="CF45">
        <f t="shared" si="20"/>
        <v>5.0251679267507253E-3</v>
      </c>
      <c r="CG45">
        <f t="shared" si="20"/>
        <v>5.0251679267507253E-3</v>
      </c>
      <c r="CH45">
        <f t="shared" si="20"/>
        <v>5.0251679267507253E-3</v>
      </c>
      <c r="CI45">
        <f t="shared" si="20"/>
        <v>5.0251679267507253E-3</v>
      </c>
      <c r="CJ45">
        <f t="shared" si="20"/>
        <v>5.0251679267507253E-3</v>
      </c>
      <c r="CK45">
        <f t="shared" si="20"/>
        <v>5.0251679267507253E-3</v>
      </c>
      <c r="CL45">
        <f t="shared" si="20"/>
        <v>5.0251679267507253E-3</v>
      </c>
      <c r="CM45">
        <f t="shared" si="20"/>
        <v>5.0251679267507253E-3</v>
      </c>
      <c r="CN45">
        <f t="shared" si="20"/>
        <v>5.0251679267507253E-3</v>
      </c>
      <c r="CO45">
        <f t="shared" si="20"/>
        <v>5.0251679267507253E-3</v>
      </c>
      <c r="CP45">
        <f t="shared" si="20"/>
        <v>5.0251679267507253E-3</v>
      </c>
      <c r="CQ45">
        <f t="shared" si="20"/>
        <v>5.0251679267507253E-3</v>
      </c>
      <c r="CR45">
        <f t="shared" si="20"/>
        <v>5.0251679267507253E-3</v>
      </c>
      <c r="CS45">
        <f t="shared" si="20"/>
        <v>5.0251679267507253E-3</v>
      </c>
      <c r="CT45">
        <f t="shared" si="20"/>
        <v>5.0251679267507253E-3</v>
      </c>
      <c r="CU45">
        <f t="shared" si="20"/>
        <v>5.0251679267507253E-3</v>
      </c>
      <c r="CV45">
        <f t="shared" si="20"/>
        <v>5.0251679267507253E-3</v>
      </c>
      <c r="CW45">
        <f t="shared" si="20"/>
        <v>5.0251679267507253E-3</v>
      </c>
      <c r="CX45">
        <f t="shared" si="20"/>
        <v>5.0251679267507253E-3</v>
      </c>
    </row>
    <row r="46" spans="1:102" x14ac:dyDescent="0.25">
      <c r="A46" t="s">
        <v>155</v>
      </c>
      <c r="R46">
        <f>VLOOKUP(R$36,$G$30:$I$32,3)*0.5</f>
        <v>0.1242306796492498</v>
      </c>
      <c r="S46">
        <f t="shared" si="19"/>
        <v>0.1242306796492498</v>
      </c>
      <c r="T46">
        <f t="shared" si="19"/>
        <v>0.1242306796492498</v>
      </c>
      <c r="U46">
        <f t="shared" si="19"/>
        <v>0.1242306796492498</v>
      </c>
      <c r="V46">
        <f t="shared" si="19"/>
        <v>0.1242306796492498</v>
      </c>
      <c r="W46">
        <f t="shared" si="19"/>
        <v>0.1242306796492498</v>
      </c>
      <c r="X46">
        <f t="shared" si="19"/>
        <v>0.1242306796492498</v>
      </c>
      <c r="Y46">
        <f t="shared" si="19"/>
        <v>0.1242306796492498</v>
      </c>
      <c r="Z46">
        <f t="shared" si="19"/>
        <v>0.1242306796492498</v>
      </c>
      <c r="AA46">
        <f t="shared" si="19"/>
        <v>0.1242306796492498</v>
      </c>
      <c r="AB46">
        <f t="shared" si="19"/>
        <v>0.1242306796492498</v>
      </c>
      <c r="AC46">
        <f t="shared" si="19"/>
        <v>0.1242306796492498</v>
      </c>
      <c r="AD46">
        <f t="shared" si="19"/>
        <v>0.1242306796492498</v>
      </c>
      <c r="AE46">
        <f t="shared" si="19"/>
        <v>0.1242306796492498</v>
      </c>
      <c r="AF46">
        <f t="shared" si="19"/>
        <v>6.3916685754942443E-2</v>
      </c>
      <c r="AG46">
        <f t="shared" si="19"/>
        <v>6.3916685754942443E-2</v>
      </c>
      <c r="AH46">
        <f t="shared" si="19"/>
        <v>6.3916685754942443E-2</v>
      </c>
      <c r="AI46">
        <f t="shared" si="19"/>
        <v>6.3916685754942443E-2</v>
      </c>
      <c r="AJ46">
        <f t="shared" si="19"/>
        <v>6.3916685754942443E-2</v>
      </c>
      <c r="AK46">
        <f t="shared" si="19"/>
        <v>6.3916685754942443E-2</v>
      </c>
      <c r="AL46">
        <f t="shared" si="19"/>
        <v>6.3916685754942443E-2</v>
      </c>
      <c r="AM46">
        <f t="shared" si="19"/>
        <v>6.3916685754942443E-2</v>
      </c>
      <c r="AN46">
        <f t="shared" si="19"/>
        <v>6.3916685754942443E-2</v>
      </c>
      <c r="AO46">
        <f t="shared" si="19"/>
        <v>6.3916685754942443E-2</v>
      </c>
      <c r="AP46">
        <f t="shared" si="19"/>
        <v>5.0251679267507253E-3</v>
      </c>
      <c r="AQ46">
        <f t="shared" si="19"/>
        <v>5.0251679267507253E-3</v>
      </c>
      <c r="AR46">
        <f t="shared" si="19"/>
        <v>5.0251679267507253E-3</v>
      </c>
      <c r="AS46">
        <f t="shared" si="19"/>
        <v>5.0251679267507253E-3</v>
      </c>
      <c r="AT46">
        <f t="shared" si="19"/>
        <v>5.0251679267507253E-3</v>
      </c>
      <c r="AU46">
        <f t="shared" si="19"/>
        <v>5.0251679267507253E-3</v>
      </c>
      <c r="AV46">
        <f t="shared" si="19"/>
        <v>5.0251679267507253E-3</v>
      </c>
      <c r="AW46">
        <f t="shared" si="19"/>
        <v>5.0251679267507253E-3</v>
      </c>
      <c r="AX46">
        <f t="shared" si="19"/>
        <v>5.0251679267507253E-3</v>
      </c>
      <c r="AY46">
        <f t="shared" si="19"/>
        <v>5.0251679267507253E-3</v>
      </c>
      <c r="AZ46">
        <f t="shared" si="19"/>
        <v>5.0251679267507253E-3</v>
      </c>
      <c r="BA46">
        <f t="shared" si="19"/>
        <v>5.0251679267507253E-3</v>
      </c>
      <c r="BB46">
        <f t="shared" si="19"/>
        <v>5.0251679267507253E-3</v>
      </c>
      <c r="BC46">
        <f t="shared" si="19"/>
        <v>5.0251679267507253E-3</v>
      </c>
      <c r="BD46">
        <f t="shared" si="19"/>
        <v>5.0251679267507253E-3</v>
      </c>
      <c r="BE46">
        <f t="shared" si="19"/>
        <v>5.0251679267507253E-3</v>
      </c>
      <c r="BF46">
        <f t="shared" si="19"/>
        <v>5.0251679267507253E-3</v>
      </c>
      <c r="BG46">
        <f t="shared" si="19"/>
        <v>5.0251679267507253E-3</v>
      </c>
      <c r="BH46">
        <f t="shared" si="19"/>
        <v>5.0251679267507253E-3</v>
      </c>
      <c r="BI46">
        <f t="shared" si="19"/>
        <v>5.0251679267507253E-3</v>
      </c>
      <c r="BJ46">
        <f t="shared" si="19"/>
        <v>5.0251679267507253E-3</v>
      </c>
      <c r="BK46">
        <f t="shared" si="19"/>
        <v>5.0251679267507253E-3</v>
      </c>
      <c r="BL46">
        <f t="shared" si="19"/>
        <v>5.0251679267507253E-3</v>
      </c>
      <c r="BM46">
        <f t="shared" si="19"/>
        <v>5.0251679267507253E-3</v>
      </c>
      <c r="BN46">
        <f t="shared" si="19"/>
        <v>5.0251679267507253E-3</v>
      </c>
      <c r="BO46">
        <f t="shared" si="19"/>
        <v>5.0251679267507253E-3</v>
      </c>
      <c r="BP46">
        <f t="shared" si="19"/>
        <v>5.0251679267507253E-3</v>
      </c>
      <c r="BQ46">
        <f t="shared" si="19"/>
        <v>5.0251679267507253E-3</v>
      </c>
      <c r="BR46">
        <f t="shared" si="19"/>
        <v>5.0251679267507253E-3</v>
      </c>
      <c r="BS46">
        <f t="shared" si="19"/>
        <v>5.0251679267507253E-3</v>
      </c>
      <c r="BT46">
        <f t="shared" si="19"/>
        <v>5.0251679267507253E-3</v>
      </c>
      <c r="BU46">
        <f t="shared" si="19"/>
        <v>5.0251679267507253E-3</v>
      </c>
      <c r="BV46">
        <f t="shared" si="19"/>
        <v>5.0251679267507253E-3</v>
      </c>
      <c r="BW46">
        <f t="shared" si="19"/>
        <v>5.0251679267507253E-3</v>
      </c>
      <c r="BX46">
        <f t="shared" si="19"/>
        <v>5.0251679267507253E-3</v>
      </c>
      <c r="BY46">
        <f t="shared" si="19"/>
        <v>5.0251679267507253E-3</v>
      </c>
      <c r="BZ46">
        <f t="shared" si="19"/>
        <v>5.0251679267507253E-3</v>
      </c>
      <c r="CA46">
        <f t="shared" si="19"/>
        <v>5.0251679267507253E-3</v>
      </c>
      <c r="CB46">
        <f t="shared" si="19"/>
        <v>5.0251679267507253E-3</v>
      </c>
      <c r="CC46">
        <f t="shared" si="19"/>
        <v>5.0251679267507253E-3</v>
      </c>
      <c r="CD46">
        <f t="shared" si="19"/>
        <v>5.0251679267507253E-3</v>
      </c>
      <c r="CE46">
        <f t="shared" si="20"/>
        <v>5.0251679267507253E-3</v>
      </c>
      <c r="CF46">
        <f t="shared" si="20"/>
        <v>5.0251679267507253E-3</v>
      </c>
      <c r="CG46">
        <f t="shared" si="20"/>
        <v>5.0251679267507253E-3</v>
      </c>
      <c r="CH46">
        <f t="shared" si="20"/>
        <v>5.0251679267507253E-3</v>
      </c>
      <c r="CI46">
        <f t="shared" si="20"/>
        <v>5.0251679267507253E-3</v>
      </c>
      <c r="CJ46">
        <f t="shared" si="20"/>
        <v>5.0251679267507253E-3</v>
      </c>
      <c r="CK46">
        <f t="shared" si="20"/>
        <v>5.0251679267507253E-3</v>
      </c>
      <c r="CL46">
        <f t="shared" si="20"/>
        <v>5.0251679267507253E-3</v>
      </c>
      <c r="CM46">
        <f t="shared" si="20"/>
        <v>5.0251679267507253E-3</v>
      </c>
      <c r="CN46">
        <f t="shared" si="20"/>
        <v>5.0251679267507253E-3</v>
      </c>
      <c r="CO46">
        <f t="shared" si="20"/>
        <v>5.0251679267507253E-3</v>
      </c>
      <c r="CP46">
        <f t="shared" si="20"/>
        <v>5.0251679267507253E-3</v>
      </c>
      <c r="CQ46">
        <f t="shared" si="20"/>
        <v>5.0251679267507253E-3</v>
      </c>
      <c r="CR46">
        <f t="shared" si="20"/>
        <v>5.0251679267507253E-3</v>
      </c>
      <c r="CS46">
        <f t="shared" si="20"/>
        <v>5.0251679267507253E-3</v>
      </c>
      <c r="CT46">
        <f t="shared" si="20"/>
        <v>5.0251679267507253E-3</v>
      </c>
      <c r="CU46">
        <f t="shared" si="20"/>
        <v>5.0251679267507253E-3</v>
      </c>
      <c r="CV46">
        <f t="shared" si="20"/>
        <v>5.0251679267507253E-3</v>
      </c>
      <c r="CW46">
        <f t="shared" si="20"/>
        <v>5.0251679267507253E-3</v>
      </c>
      <c r="CX46">
        <f t="shared" si="20"/>
        <v>5.0251679267507253E-3</v>
      </c>
    </row>
  </sheetData>
  <mergeCells count="8">
    <mergeCell ref="F30:F32"/>
    <mergeCell ref="F33:F34"/>
    <mergeCell ref="F3:F14"/>
    <mergeCell ref="F15:F17"/>
    <mergeCell ref="F20:F21"/>
    <mergeCell ref="F22:F23"/>
    <mergeCell ref="F24:F26"/>
    <mergeCell ref="F27:F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Y90"/>
  <sheetViews>
    <sheetView workbookViewId="0">
      <selection activeCell="F20" sqref="F20"/>
    </sheetView>
  </sheetViews>
  <sheetFormatPr defaultRowHeight="15" x14ac:dyDescent="0.25"/>
  <cols>
    <col min="2" max="2" width="26.85546875" bestFit="1" customWidth="1"/>
    <col min="3" max="3" width="27.140625" customWidth="1"/>
    <col min="4" max="4" width="16.5703125" bestFit="1" customWidth="1"/>
    <col min="5" max="5" width="17.5703125" bestFit="1" customWidth="1"/>
    <col min="6" max="6" width="12.140625" bestFit="1" customWidth="1"/>
    <col min="7" max="14" width="9.5703125" bestFit="1" customWidth="1"/>
  </cols>
  <sheetData>
    <row r="1" spans="2:103" x14ac:dyDescent="0.25">
      <c r="B1" t="s">
        <v>5</v>
      </c>
      <c r="C1">
        <v>0</v>
      </c>
      <c r="D1">
        <f>1+C1</f>
        <v>1</v>
      </c>
      <c r="E1">
        <f t="shared" ref="E1:BP1" si="0">1+D1</f>
        <v>2</v>
      </c>
      <c r="F1">
        <f t="shared" si="0"/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 t="shared" si="0"/>
        <v>20</v>
      </c>
      <c r="X1">
        <f t="shared" si="0"/>
        <v>21</v>
      </c>
      <c r="Y1">
        <f t="shared" si="0"/>
        <v>22</v>
      </c>
      <c r="Z1">
        <f t="shared" si="0"/>
        <v>23</v>
      </c>
      <c r="AA1">
        <f t="shared" si="0"/>
        <v>24</v>
      </c>
      <c r="AB1">
        <f t="shared" si="0"/>
        <v>25</v>
      </c>
      <c r="AC1">
        <f t="shared" si="0"/>
        <v>26</v>
      </c>
      <c r="AD1">
        <f t="shared" si="0"/>
        <v>27</v>
      </c>
      <c r="AE1">
        <f t="shared" si="0"/>
        <v>28</v>
      </c>
      <c r="AF1">
        <f t="shared" si="0"/>
        <v>29</v>
      </c>
      <c r="AG1">
        <f t="shared" si="0"/>
        <v>30</v>
      </c>
      <c r="AH1">
        <f t="shared" si="0"/>
        <v>31</v>
      </c>
      <c r="AI1">
        <f t="shared" si="0"/>
        <v>32</v>
      </c>
      <c r="AJ1">
        <f t="shared" si="0"/>
        <v>33</v>
      </c>
      <c r="AK1">
        <f t="shared" si="0"/>
        <v>34</v>
      </c>
      <c r="AL1">
        <f t="shared" si="0"/>
        <v>35</v>
      </c>
      <c r="AM1">
        <f t="shared" si="0"/>
        <v>36</v>
      </c>
      <c r="AN1">
        <f t="shared" si="0"/>
        <v>37</v>
      </c>
      <c r="AO1">
        <f t="shared" si="0"/>
        <v>38</v>
      </c>
      <c r="AP1">
        <f t="shared" si="0"/>
        <v>39</v>
      </c>
      <c r="AQ1">
        <f t="shared" si="0"/>
        <v>40</v>
      </c>
      <c r="AR1">
        <f t="shared" si="0"/>
        <v>41</v>
      </c>
      <c r="AS1">
        <f t="shared" si="0"/>
        <v>42</v>
      </c>
      <c r="AT1">
        <f t="shared" si="0"/>
        <v>43</v>
      </c>
      <c r="AU1">
        <f t="shared" si="0"/>
        <v>44</v>
      </c>
      <c r="AV1">
        <f t="shared" si="0"/>
        <v>45</v>
      </c>
      <c r="AW1">
        <f t="shared" si="0"/>
        <v>46</v>
      </c>
      <c r="AX1">
        <f t="shared" si="0"/>
        <v>47</v>
      </c>
      <c r="AY1">
        <f t="shared" si="0"/>
        <v>48</v>
      </c>
      <c r="AZ1">
        <f t="shared" si="0"/>
        <v>49</v>
      </c>
      <c r="BA1">
        <f t="shared" si="0"/>
        <v>50</v>
      </c>
      <c r="BB1">
        <f t="shared" si="0"/>
        <v>51</v>
      </c>
      <c r="BC1">
        <f t="shared" si="0"/>
        <v>52</v>
      </c>
      <c r="BD1">
        <f t="shared" si="0"/>
        <v>53</v>
      </c>
      <c r="BE1">
        <f t="shared" si="0"/>
        <v>54</v>
      </c>
      <c r="BF1">
        <f t="shared" si="0"/>
        <v>55</v>
      </c>
      <c r="BG1">
        <f t="shared" si="0"/>
        <v>56</v>
      </c>
      <c r="BH1">
        <f t="shared" si="0"/>
        <v>57</v>
      </c>
      <c r="BI1">
        <f t="shared" si="0"/>
        <v>58</v>
      </c>
      <c r="BJ1">
        <f t="shared" si="0"/>
        <v>59</v>
      </c>
      <c r="BK1">
        <f t="shared" si="0"/>
        <v>60</v>
      </c>
      <c r="BL1">
        <f t="shared" si="0"/>
        <v>61</v>
      </c>
      <c r="BM1">
        <f t="shared" si="0"/>
        <v>62</v>
      </c>
      <c r="BN1">
        <f t="shared" si="0"/>
        <v>63</v>
      </c>
      <c r="BO1">
        <f t="shared" si="0"/>
        <v>64</v>
      </c>
      <c r="BP1">
        <f t="shared" si="0"/>
        <v>65</v>
      </c>
      <c r="BQ1">
        <f t="shared" ref="BQ1:CY1" si="1">1+BP1</f>
        <v>66</v>
      </c>
      <c r="BR1">
        <f t="shared" si="1"/>
        <v>67</v>
      </c>
      <c r="BS1">
        <f t="shared" si="1"/>
        <v>68</v>
      </c>
      <c r="BT1">
        <f t="shared" si="1"/>
        <v>69</v>
      </c>
      <c r="BU1">
        <f t="shared" si="1"/>
        <v>70</v>
      </c>
      <c r="BV1">
        <f t="shared" si="1"/>
        <v>71</v>
      </c>
      <c r="BW1">
        <f t="shared" si="1"/>
        <v>72</v>
      </c>
      <c r="BX1">
        <f t="shared" si="1"/>
        <v>73</v>
      </c>
      <c r="BY1">
        <f t="shared" si="1"/>
        <v>74</v>
      </c>
      <c r="BZ1">
        <f t="shared" si="1"/>
        <v>75</v>
      </c>
      <c r="CA1">
        <f t="shared" si="1"/>
        <v>76</v>
      </c>
      <c r="CB1">
        <f t="shared" si="1"/>
        <v>77</v>
      </c>
      <c r="CC1">
        <f t="shared" si="1"/>
        <v>78</v>
      </c>
      <c r="CD1">
        <f t="shared" si="1"/>
        <v>79</v>
      </c>
      <c r="CE1">
        <f t="shared" si="1"/>
        <v>80</v>
      </c>
      <c r="CF1">
        <f t="shared" si="1"/>
        <v>81</v>
      </c>
      <c r="CG1">
        <f t="shared" si="1"/>
        <v>82</v>
      </c>
      <c r="CH1">
        <f t="shared" si="1"/>
        <v>83</v>
      </c>
      <c r="CI1">
        <f t="shared" si="1"/>
        <v>84</v>
      </c>
      <c r="CJ1">
        <f t="shared" si="1"/>
        <v>85</v>
      </c>
      <c r="CK1">
        <f t="shared" si="1"/>
        <v>86</v>
      </c>
      <c r="CL1">
        <f t="shared" si="1"/>
        <v>87</v>
      </c>
      <c r="CM1">
        <f t="shared" si="1"/>
        <v>88</v>
      </c>
      <c r="CN1">
        <f t="shared" si="1"/>
        <v>89</v>
      </c>
      <c r="CO1">
        <f t="shared" si="1"/>
        <v>90</v>
      </c>
      <c r="CP1">
        <f t="shared" si="1"/>
        <v>91</v>
      </c>
      <c r="CQ1">
        <f t="shared" si="1"/>
        <v>92</v>
      </c>
      <c r="CR1">
        <f t="shared" si="1"/>
        <v>93</v>
      </c>
      <c r="CS1">
        <f t="shared" si="1"/>
        <v>94</v>
      </c>
      <c r="CT1">
        <f t="shared" si="1"/>
        <v>95</v>
      </c>
      <c r="CU1">
        <f t="shared" si="1"/>
        <v>96</v>
      </c>
      <c r="CV1">
        <f t="shared" si="1"/>
        <v>97</v>
      </c>
      <c r="CW1">
        <f t="shared" si="1"/>
        <v>98</v>
      </c>
      <c r="CX1">
        <f t="shared" si="1"/>
        <v>99</v>
      </c>
      <c r="CY1">
        <f t="shared" si="1"/>
        <v>100</v>
      </c>
    </row>
    <row r="2" spans="2:103" x14ac:dyDescent="0.25">
      <c r="B2" t="s">
        <v>149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9.6000000000000002E-5</v>
      </c>
      <c r="S2">
        <v>9.6000000000000002E-5</v>
      </c>
      <c r="T2">
        <v>9.6000000000000002E-5</v>
      </c>
      <c r="U2">
        <v>9.6000000000000002E-5</v>
      </c>
      <c r="V2">
        <v>9.6000000000000002E-5</v>
      </c>
      <c r="W2">
        <v>9.6000000000000002E-5</v>
      </c>
      <c r="X2">
        <v>9.6000000000000002E-5</v>
      </c>
      <c r="Y2">
        <v>9.6000000000000002E-5</v>
      </c>
      <c r="Z2">
        <v>9.6000000000000002E-5</v>
      </c>
      <c r="AA2">
        <v>9.6000000000000002E-5</v>
      </c>
      <c r="AB2">
        <v>9.6000000000000002E-5</v>
      </c>
      <c r="AC2">
        <v>9.6000000000000002E-5</v>
      </c>
      <c r="AD2">
        <v>9.6000000000000002E-5</v>
      </c>
      <c r="AE2">
        <v>9.6000000000000002E-5</v>
      </c>
      <c r="AF2">
        <v>9.6000000000000002E-5</v>
      </c>
      <c r="AG2">
        <v>9.6000000000000002E-5</v>
      </c>
      <c r="AH2">
        <v>9.6000000000000002E-5</v>
      </c>
      <c r="AI2">
        <v>9.6000000000000002E-5</v>
      </c>
      <c r="AJ2">
        <v>9.6000000000000002E-5</v>
      </c>
      <c r="AK2">
        <v>9.6000000000000002E-5</v>
      </c>
      <c r="AL2">
        <v>9.6000000000000002E-5</v>
      </c>
      <c r="AM2">
        <v>9.6000000000000002E-5</v>
      </c>
      <c r="AN2">
        <v>9.6000000000000002E-5</v>
      </c>
      <c r="AO2">
        <v>9.6000000000000002E-5</v>
      </c>
      <c r="AP2">
        <v>9.6000000000000002E-5</v>
      </c>
      <c r="AQ2">
        <v>2.3900000000000001E-4</v>
      </c>
      <c r="AR2">
        <v>2.3900000000000001E-4</v>
      </c>
      <c r="AS2">
        <v>2.3900000000000001E-4</v>
      </c>
      <c r="AT2">
        <v>2.3900000000000001E-4</v>
      </c>
      <c r="AU2">
        <v>2.3900000000000001E-4</v>
      </c>
      <c r="AV2">
        <v>2.5599999999999999E-4</v>
      </c>
      <c r="AW2">
        <v>2.5599999999999999E-4</v>
      </c>
      <c r="AX2">
        <v>2.5599999999999999E-4</v>
      </c>
      <c r="AY2">
        <v>2.5599999999999999E-4</v>
      </c>
      <c r="AZ2">
        <v>2.5599999999999999E-4</v>
      </c>
      <c r="BA2">
        <v>2.43E-4</v>
      </c>
      <c r="BB2">
        <v>2.43E-4</v>
      </c>
      <c r="BC2">
        <v>2.43E-4</v>
      </c>
      <c r="BD2">
        <v>2.43E-4</v>
      </c>
      <c r="BE2">
        <v>2.43E-4</v>
      </c>
      <c r="BF2">
        <v>2.32E-4</v>
      </c>
      <c r="BG2">
        <v>2.32E-4</v>
      </c>
      <c r="BH2">
        <v>2.32E-4</v>
      </c>
      <c r="BI2">
        <v>2.32E-4</v>
      </c>
      <c r="BJ2">
        <v>2.32E-4</v>
      </c>
      <c r="BK2">
        <v>2.14E-4</v>
      </c>
      <c r="BL2">
        <v>2.14E-4</v>
      </c>
      <c r="BM2">
        <v>2.14E-4</v>
      </c>
      <c r="BN2">
        <v>2.14E-4</v>
      </c>
      <c r="BO2">
        <v>2.14E-4</v>
      </c>
      <c r="BP2">
        <v>2.2599999999999999E-4</v>
      </c>
      <c r="BQ2">
        <v>2.2599999999999999E-4</v>
      </c>
      <c r="BR2">
        <v>2.2599999999999999E-4</v>
      </c>
      <c r="BS2">
        <v>2.2599999999999999E-4</v>
      </c>
      <c r="BT2">
        <v>2.2599999999999999E-4</v>
      </c>
      <c r="BU2">
        <v>2.7399999999999999E-4</v>
      </c>
      <c r="BV2">
        <v>2.7399999999999999E-4</v>
      </c>
      <c r="BW2">
        <v>2.7399999999999999E-4</v>
      </c>
      <c r="BX2">
        <v>2.7399999999999999E-4</v>
      </c>
      <c r="BY2">
        <v>2.7399999999999999E-4</v>
      </c>
      <c r="BZ2">
        <v>3.3500000000000001E-4</v>
      </c>
      <c r="CA2">
        <v>3.3500000000000001E-4</v>
      </c>
      <c r="CB2">
        <v>3.3500000000000001E-4</v>
      </c>
      <c r="CC2">
        <v>3.3500000000000001E-4</v>
      </c>
      <c r="CD2">
        <v>3.3500000000000001E-4</v>
      </c>
      <c r="CE2">
        <v>3.3500000000000001E-4</v>
      </c>
      <c r="CF2">
        <v>3.3500000000000001E-4</v>
      </c>
      <c r="CG2">
        <v>3.3500000000000001E-4</v>
      </c>
      <c r="CH2">
        <v>3.3500000000000001E-4</v>
      </c>
      <c r="CI2">
        <v>3.3500000000000001E-4</v>
      </c>
      <c r="CJ2">
        <v>3.3500000000000001E-4</v>
      </c>
      <c r="CK2">
        <v>3.3500000000000001E-4</v>
      </c>
      <c r="CL2">
        <v>3.3500000000000001E-4</v>
      </c>
      <c r="CM2">
        <v>3.3500000000000001E-4</v>
      </c>
      <c r="CN2">
        <v>3.3500000000000001E-4</v>
      </c>
      <c r="CO2">
        <v>3.3500000000000001E-4</v>
      </c>
      <c r="CP2">
        <v>3.3500000000000001E-4</v>
      </c>
      <c r="CQ2">
        <v>3.3500000000000001E-4</v>
      </c>
      <c r="CR2">
        <v>3.3500000000000001E-4</v>
      </c>
      <c r="CS2">
        <v>3.3500000000000001E-4</v>
      </c>
      <c r="CT2">
        <v>3.3500000000000001E-4</v>
      </c>
      <c r="CU2">
        <v>3.3500000000000001E-4</v>
      </c>
      <c r="CV2">
        <v>3.3500000000000001E-4</v>
      </c>
      <c r="CW2">
        <v>3.3500000000000001E-4</v>
      </c>
      <c r="CX2">
        <v>3.3500000000000001E-4</v>
      </c>
      <c r="CY2">
        <v>3.3500000000000001E-4</v>
      </c>
    </row>
    <row r="3" spans="2:103" x14ac:dyDescent="0.25">
      <c r="B3" t="s">
        <v>150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6.9999999999999999E-6</v>
      </c>
      <c r="S3">
        <v>6.9999999999999999E-6</v>
      </c>
      <c r="T3">
        <v>6.9999999999999999E-6</v>
      </c>
      <c r="U3">
        <v>6.9999999999999999E-6</v>
      </c>
      <c r="V3">
        <v>6.9999999999999999E-6</v>
      </c>
      <c r="W3">
        <v>6.9999999999999999E-6</v>
      </c>
      <c r="X3">
        <v>6.9999999999999999E-6</v>
      </c>
      <c r="Y3">
        <v>6.9999999999999999E-6</v>
      </c>
      <c r="Z3">
        <v>6.9999999999999999E-6</v>
      </c>
      <c r="AA3">
        <v>6.9999999999999999E-6</v>
      </c>
      <c r="AB3">
        <v>6.9999999999999999E-6</v>
      </c>
      <c r="AC3">
        <v>6.9999999999999999E-6</v>
      </c>
      <c r="AD3">
        <v>6.9999999999999999E-6</v>
      </c>
      <c r="AE3">
        <v>6.9999999999999999E-6</v>
      </c>
      <c r="AF3">
        <v>6.9999999999999999E-6</v>
      </c>
      <c r="AG3">
        <v>6.9999999999999999E-6</v>
      </c>
      <c r="AH3">
        <v>6.9999999999999999E-6</v>
      </c>
      <c r="AI3">
        <v>6.9999999999999999E-6</v>
      </c>
      <c r="AJ3">
        <v>6.9999999999999999E-6</v>
      </c>
      <c r="AK3">
        <v>6.9999999999999999E-6</v>
      </c>
      <c r="AL3">
        <v>6.9999999999999999E-6</v>
      </c>
      <c r="AM3">
        <v>6.9999999999999999E-6</v>
      </c>
      <c r="AN3">
        <v>6.9999999999999999E-6</v>
      </c>
      <c r="AO3">
        <v>6.9999999999999999E-6</v>
      </c>
      <c r="AP3">
        <v>6.9999999999999999E-6</v>
      </c>
      <c r="AQ3">
        <v>5.0000000000000002E-5</v>
      </c>
      <c r="AR3">
        <v>5.0000000000000002E-5</v>
      </c>
      <c r="AS3">
        <v>5.0000000000000002E-5</v>
      </c>
      <c r="AT3">
        <v>5.0000000000000002E-5</v>
      </c>
      <c r="AU3">
        <v>5.0000000000000002E-5</v>
      </c>
      <c r="AV3">
        <v>8.7000000000000001E-5</v>
      </c>
      <c r="AW3">
        <v>8.7000000000000001E-5</v>
      </c>
      <c r="AX3">
        <v>8.7000000000000001E-5</v>
      </c>
      <c r="AY3">
        <v>8.7000000000000001E-5</v>
      </c>
      <c r="AZ3">
        <v>8.7000000000000001E-5</v>
      </c>
      <c r="BA3">
        <v>5.7000000000000003E-5</v>
      </c>
      <c r="BB3">
        <v>5.7000000000000003E-5</v>
      </c>
      <c r="BC3">
        <v>5.7000000000000003E-5</v>
      </c>
      <c r="BD3">
        <v>5.7000000000000003E-5</v>
      </c>
      <c r="BE3">
        <v>5.7000000000000003E-5</v>
      </c>
      <c r="BF3">
        <v>9.8999999999999994E-5</v>
      </c>
      <c r="BG3">
        <v>9.8999999999999994E-5</v>
      </c>
      <c r="BH3">
        <v>9.8999999999999994E-5</v>
      </c>
      <c r="BI3">
        <v>9.8999999999999994E-5</v>
      </c>
      <c r="BJ3">
        <v>9.8999999999999994E-5</v>
      </c>
      <c r="BK3">
        <v>5.1E-5</v>
      </c>
      <c r="BL3">
        <v>5.1E-5</v>
      </c>
      <c r="BM3">
        <v>5.1E-5</v>
      </c>
      <c r="BN3">
        <v>5.1E-5</v>
      </c>
      <c r="BO3">
        <v>5.1E-5</v>
      </c>
      <c r="BP3">
        <v>6.0000000000000002E-5</v>
      </c>
      <c r="BQ3">
        <v>6.0000000000000002E-5</v>
      </c>
      <c r="BR3">
        <v>6.0000000000000002E-5</v>
      </c>
      <c r="BS3">
        <v>6.0000000000000002E-5</v>
      </c>
      <c r="BT3">
        <v>6.0000000000000002E-5</v>
      </c>
      <c r="BU3">
        <v>2.6999999999999999E-5</v>
      </c>
      <c r="BV3">
        <v>2.6999999999999999E-5</v>
      </c>
      <c r="BW3">
        <v>2.6999999999999999E-5</v>
      </c>
      <c r="BX3">
        <v>2.6999999999999999E-5</v>
      </c>
      <c r="BY3">
        <v>2.6999999999999999E-5</v>
      </c>
      <c r="BZ3">
        <v>7.4999999999999993E-5</v>
      </c>
      <c r="CA3">
        <v>7.4999999999999993E-5</v>
      </c>
      <c r="CB3">
        <v>7.4999999999999993E-5</v>
      </c>
      <c r="CC3">
        <v>7.4999999999999993E-5</v>
      </c>
      <c r="CD3">
        <v>7.4999999999999993E-5</v>
      </c>
      <c r="CE3">
        <v>7.4999999999999993E-5</v>
      </c>
      <c r="CF3">
        <v>7.4999999999999993E-5</v>
      </c>
      <c r="CG3">
        <v>7.4999999999999993E-5</v>
      </c>
      <c r="CH3">
        <v>7.4999999999999993E-5</v>
      </c>
      <c r="CI3">
        <v>7.4999999999999993E-5</v>
      </c>
      <c r="CJ3">
        <v>7.4999999999999993E-5</v>
      </c>
      <c r="CK3">
        <v>7.4999999999999993E-5</v>
      </c>
      <c r="CL3">
        <v>7.4999999999999993E-5</v>
      </c>
      <c r="CM3">
        <v>7.4999999999999993E-5</v>
      </c>
      <c r="CN3">
        <v>7.4999999999999993E-5</v>
      </c>
      <c r="CO3">
        <v>7.4999999999999993E-5</v>
      </c>
      <c r="CP3">
        <v>7.4999999999999993E-5</v>
      </c>
      <c r="CQ3">
        <v>7.4999999999999993E-5</v>
      </c>
      <c r="CR3">
        <v>7.4999999999999993E-5</v>
      </c>
      <c r="CS3">
        <v>7.4999999999999993E-5</v>
      </c>
      <c r="CT3">
        <v>7.4999999999999993E-5</v>
      </c>
      <c r="CU3">
        <v>7.4999999999999993E-5</v>
      </c>
      <c r="CV3">
        <v>7.4999999999999993E-5</v>
      </c>
      <c r="CW3">
        <v>7.4999999999999993E-5</v>
      </c>
      <c r="CX3">
        <v>7.4999999999999993E-5</v>
      </c>
      <c r="CY3">
        <v>7.4999999999999993E-5</v>
      </c>
    </row>
    <row r="4" spans="2:103" x14ac:dyDescent="0.25">
      <c r="C4">
        <v>33483</v>
      </c>
      <c r="D4">
        <v>33731</v>
      </c>
      <c r="E4">
        <v>33970</v>
      </c>
      <c r="F4">
        <v>34200</v>
      </c>
      <c r="G4">
        <v>34399</v>
      </c>
      <c r="H4">
        <v>34605</v>
      </c>
      <c r="I4">
        <v>34837</v>
      </c>
      <c r="J4">
        <v>35063</v>
      </c>
      <c r="K4">
        <v>35263</v>
      </c>
      <c r="L4">
        <v>35414</v>
      </c>
      <c r="M4">
        <v>35486</v>
      </c>
      <c r="N4">
        <v>35489</v>
      </c>
      <c r="O4">
        <v>35472</v>
      </c>
      <c r="P4">
        <v>35483</v>
      </c>
      <c r="Q4">
        <v>35554</v>
      </c>
      <c r="R4">
        <v>35849</v>
      </c>
      <c r="S4">
        <v>36407</v>
      </c>
      <c r="T4">
        <v>37095</v>
      </c>
      <c r="U4">
        <v>37790</v>
      </c>
      <c r="V4">
        <v>38361</v>
      </c>
      <c r="W4">
        <v>38804</v>
      </c>
      <c r="X4">
        <v>39204</v>
      </c>
      <c r="Y4">
        <v>39563</v>
      </c>
      <c r="Z4">
        <v>39902</v>
      </c>
      <c r="AA4">
        <v>40240</v>
      </c>
      <c r="AB4">
        <v>40560</v>
      </c>
      <c r="AC4">
        <v>40885</v>
      </c>
      <c r="AD4">
        <v>41278</v>
      </c>
      <c r="AE4">
        <v>41766</v>
      </c>
      <c r="AF4">
        <v>42361</v>
      </c>
      <c r="AG4">
        <v>43087</v>
      </c>
      <c r="AH4">
        <v>43873</v>
      </c>
      <c r="AI4">
        <v>44505</v>
      </c>
      <c r="AJ4">
        <v>44809</v>
      </c>
      <c r="AK4">
        <v>44694</v>
      </c>
      <c r="AL4">
        <v>44197</v>
      </c>
      <c r="AM4">
        <v>43477</v>
      </c>
      <c r="AN4">
        <v>42557</v>
      </c>
      <c r="AO4">
        <v>41479</v>
      </c>
      <c r="AP4">
        <v>40347</v>
      </c>
      <c r="AQ4">
        <v>39190</v>
      </c>
      <c r="AR4">
        <v>38015</v>
      </c>
      <c r="AS4">
        <v>36868</v>
      </c>
      <c r="AT4">
        <v>35775</v>
      </c>
      <c r="AU4">
        <v>34721</v>
      </c>
      <c r="AV4">
        <v>33644</v>
      </c>
      <c r="AW4">
        <v>32583</v>
      </c>
      <c r="AX4">
        <v>31588</v>
      </c>
      <c r="AY4">
        <v>30703</v>
      </c>
      <c r="AZ4">
        <v>29957</v>
      </c>
      <c r="BA4">
        <v>29491</v>
      </c>
      <c r="BB4">
        <v>29014</v>
      </c>
      <c r="BC4">
        <v>30592</v>
      </c>
      <c r="BD4">
        <v>31569</v>
      </c>
      <c r="BE4">
        <v>32044</v>
      </c>
      <c r="BF4">
        <v>32118</v>
      </c>
      <c r="BG4">
        <v>31824</v>
      </c>
      <c r="BH4">
        <v>31197</v>
      </c>
      <c r="BI4">
        <v>30286</v>
      </c>
      <c r="BJ4">
        <v>29158</v>
      </c>
      <c r="BK4">
        <v>27888</v>
      </c>
      <c r="BL4">
        <v>26502</v>
      </c>
      <c r="BM4">
        <v>25015</v>
      </c>
      <c r="BN4">
        <v>23698</v>
      </c>
      <c r="BO4">
        <v>22667</v>
      </c>
      <c r="BP4">
        <v>21787</v>
      </c>
      <c r="BQ4">
        <v>20818</v>
      </c>
      <c r="BR4">
        <v>19815</v>
      </c>
      <c r="BS4">
        <v>18676</v>
      </c>
      <c r="BT4">
        <v>17356</v>
      </c>
      <c r="BU4">
        <v>15958</v>
      </c>
      <c r="BV4">
        <v>14647</v>
      </c>
      <c r="BW4">
        <v>13398</v>
      </c>
      <c r="BX4">
        <v>12319</v>
      </c>
      <c r="BY4">
        <v>11453</v>
      </c>
      <c r="BZ4">
        <v>10728</v>
      </c>
      <c r="CA4">
        <v>10011</v>
      </c>
      <c r="CB4">
        <v>9305</v>
      </c>
      <c r="CC4">
        <v>8639</v>
      </c>
      <c r="CD4">
        <v>8011</v>
      </c>
      <c r="CE4">
        <v>58341</v>
      </c>
    </row>
    <row r="6" spans="2:103" x14ac:dyDescent="0.25">
      <c r="C6" s="28">
        <f>SUMPRODUCT((INDEX($C$4:$CE$4,1,C10):INDEX($C$4:$CE$4,1,C11)),(INDEX($C$2:$CE$2,1,C10):INDEX($C$2:$CE$2,1,C11)))/SUM(INDEX($C$4:$CE$4,1,C10):INDEX($C$4:$CE$4,1,C11))</f>
        <v>0</v>
      </c>
      <c r="D6" s="28">
        <f>SUMPRODUCT((INDEX($C$4:$CE$4,1,D10):INDEX($C$4:$CE$4,1,D11)),(INDEX($C$2:$CE$2,1,D10):INDEX($C$2:$CE$2,1,D11)))/SUM(INDEX($C$4:$CE$4,1,D10):INDEX($C$4:$CE$4,1,D11))</f>
        <v>0</v>
      </c>
      <c r="E6" s="28">
        <f>SUMPRODUCT((INDEX($C$4:$CE$4,1,E10):INDEX($C$4:$CE$4,1,E11)),(INDEX($C$2:$CE$2,1,E10):INDEX($C$2:$CE$2,1,E11)))/SUM(INDEX($C$4:$CE$4,1,E10):INDEX($C$4:$CE$4,1,E11))</f>
        <v>0</v>
      </c>
      <c r="F6" s="28">
        <f>SUMPRODUCT((INDEX($C$4:$CE$4,1,F10):INDEX($C$4:$CE$4,1,F11)),(INDEX($C$2:$CE$2,1,F10):INDEX($C$2:$CE$2,1,F11)))/SUM(INDEX($C$4:$CE$4,1,F10):INDEX($C$4:$CE$4,1,F11))</f>
        <v>7.7317583951394406E-5</v>
      </c>
      <c r="G6" s="28">
        <f>SUMPRODUCT((INDEX($C$4:$CE$4,1,G10):INDEX($C$4:$CE$4,1,G11)),(INDEX($C$2:$CE$2,1,G10):INDEX($C$2:$CE$2,1,G11)))/SUM(INDEX($C$4:$CE$4,1,G10):INDEX($C$4:$CE$4,1,G11))</f>
        <v>9.5999999999999989E-5</v>
      </c>
      <c r="H6" s="28">
        <f>SUMPRODUCT((INDEX($C$4:$CE$4,1,H10):INDEX($C$4:$CE$4,1,H11)),(INDEX($C$2:$CE$2,1,H10):INDEX($C$2:$CE$2,1,H11)))/SUM(INDEX($C$4:$CE$4,1,H10):INDEX($C$4:$CE$4,1,H11))</f>
        <v>9.6000000000000002E-5</v>
      </c>
      <c r="I6" s="28">
        <f>SUMPRODUCT((INDEX($C$4:$CE$4,1,I10):INDEX($C$4:$CE$4,1,I11)),(INDEX($C$2:$CE$2,1,I10):INDEX($C$2:$CE$2,1,I11)))/SUM(INDEX($C$4:$CE$4,1,I10):INDEX($C$4:$CE$4,1,I11))</f>
        <v>9.6000000000000002E-5</v>
      </c>
      <c r="J6" s="28">
        <f>SUMPRODUCT((INDEX($C$4:$CE$4,1,J10):INDEX($C$4:$CE$4,1,J11)),(INDEX($C$2:$CE$2,1,J10):INDEX($C$2:$CE$2,1,J11)))/SUM(INDEX($C$4:$CE$4,1,J10):INDEX($C$4:$CE$4,1,J11))</f>
        <v>2.2885718691467149E-4</v>
      </c>
      <c r="K6" s="28">
        <f>SUMPRODUCT((INDEX($C$4:$CE$4,1,K10):INDEX($C$4:$CE$4,1,K11)),(INDEX($C$2:$CE$2,1,K10):INDEX($C$2:$CE$2,1,K11)))/SUM(INDEX($C$4:$CE$4,1,K10):INDEX($C$4:$CE$4,1,K11))</f>
        <v>2.3978591459693856E-4</v>
      </c>
      <c r="L6" s="28">
        <f>SUMPRODUCT((INDEX($C$4:$CE$4,1,L10):INDEX($C$4:$CE$4,1,L11)),(INDEX($C$2:$CE$2,1,L10):INDEX($C$2:$CE$2,1,L11)))/SUM(INDEX($C$4:$CE$4,1,L10):INDEX($C$4:$CE$4,1,L11))</f>
        <v>2.2034679524116188E-4</v>
      </c>
      <c r="M6" s="28">
        <f>SUMPRODUCT((INDEX($C$4:$CE$4,1,M10):INDEX($C$4:$CE$4,1,M11)),(INDEX($C$2:$CE$2,1,M10):INDEX($C$2:$CE$2,1,M11)))/SUM(INDEX($C$4:$CE$4,1,M10):INDEX($C$4:$CE$4,1,M11))</f>
        <v>2.8632958308430381E-4</v>
      </c>
      <c r="N6" s="28">
        <f>SUMPRODUCT((INDEX($C$4:$CE$4,1,N10):INDEX($C$4:$CE$4,1,N11)),(INDEX($C$2:$CE$2,1,N10):INDEX($C$2:$CE$2,1,N11)))/SUM(INDEX($C$4:$CE$4,1,N10):INDEX($C$4:$CE$4,1,N11))</f>
        <v>3.3500000000000001E-4</v>
      </c>
    </row>
    <row r="7" spans="2:103" x14ac:dyDescent="0.25">
      <c r="C7">
        <f>SUM(INDEX($C$4:$CE$4,1,C10):INDEX($C$2:$CE$2,1,C11))</f>
        <v>135384</v>
      </c>
      <c r="D7" t="e">
        <f>SUMPRODUCT((INDEX($C$4:$CE$4,1,C10):INDEX($C$2:$CE$2,1,C11)),(INDEX($C$2:$CE$2,1,C10):INDEX($C$2:$CE$2,1,C11)))</f>
        <v>#VALUE!</v>
      </c>
    </row>
    <row r="8" spans="2:103" x14ac:dyDescent="0.25">
      <c r="B8" t="s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1.2999999999999999E-5</v>
      </c>
      <c r="S8">
        <v>1.2999999999999999E-5</v>
      </c>
      <c r="T8">
        <v>1.2999999999999999E-5</v>
      </c>
      <c r="U8">
        <v>1.2999999999999999E-5</v>
      </c>
      <c r="V8">
        <v>1.2999999999999999E-5</v>
      </c>
      <c r="W8">
        <v>1.2999999999999999E-5</v>
      </c>
      <c r="X8">
        <v>1.2999999999999999E-5</v>
      </c>
      <c r="Y8">
        <v>1.2999999999999999E-5</v>
      </c>
      <c r="Z8">
        <v>1.2999999999999999E-5</v>
      </c>
      <c r="AA8">
        <v>1.2999999999999999E-5</v>
      </c>
      <c r="AB8">
        <v>1.2999999999999999E-5</v>
      </c>
      <c r="AC8">
        <v>1.2999999999999999E-5</v>
      </c>
      <c r="AD8">
        <v>1.2999999999999999E-5</v>
      </c>
      <c r="AE8">
        <v>1.2999999999999999E-5</v>
      </c>
      <c r="AF8">
        <v>1.2999999999999999E-5</v>
      </c>
      <c r="AG8">
        <v>1.2999999999999999E-5</v>
      </c>
      <c r="AH8">
        <v>1.2999999999999999E-5</v>
      </c>
      <c r="AI8">
        <v>1.2999999999999999E-5</v>
      </c>
      <c r="AJ8">
        <v>1.2999999999999999E-5</v>
      </c>
      <c r="AK8">
        <v>1.2999999999999999E-5</v>
      </c>
      <c r="AL8">
        <v>1.2999999999999999E-5</v>
      </c>
      <c r="AM8">
        <v>1.2999999999999999E-5</v>
      </c>
      <c r="AN8">
        <v>1.2999999999999999E-5</v>
      </c>
      <c r="AO8">
        <v>1.2999999999999999E-5</v>
      </c>
      <c r="AP8">
        <v>1.2999999999999999E-5</v>
      </c>
      <c r="AQ8">
        <v>5.1999999999999997E-5</v>
      </c>
      <c r="AR8">
        <v>5.1999999999999997E-5</v>
      </c>
      <c r="AS8">
        <v>5.1999999999999997E-5</v>
      </c>
      <c r="AT8">
        <v>5.1999999999999997E-5</v>
      </c>
      <c r="AU8">
        <v>5.1999999999999997E-5</v>
      </c>
      <c r="AV8">
        <v>6.9999999999999994E-5</v>
      </c>
      <c r="AW8">
        <v>6.9999999999999994E-5</v>
      </c>
      <c r="AX8">
        <v>6.9999999999999994E-5</v>
      </c>
      <c r="AY8">
        <v>6.9999999999999994E-5</v>
      </c>
      <c r="AZ8">
        <v>6.9999999999999994E-5</v>
      </c>
      <c r="BA8">
        <v>8.7999999999999998E-5</v>
      </c>
      <c r="BB8">
        <v>8.7999999999999998E-5</v>
      </c>
      <c r="BC8">
        <v>8.7999999999999998E-5</v>
      </c>
      <c r="BD8">
        <v>8.7999999999999998E-5</v>
      </c>
      <c r="BE8">
        <v>8.7999999999999998E-5</v>
      </c>
      <c r="BF8">
        <v>1.11E-4</v>
      </c>
      <c r="BG8">
        <v>1.11E-4</v>
      </c>
      <c r="BH8">
        <v>1.11E-4</v>
      </c>
      <c r="BI8">
        <v>1.11E-4</v>
      </c>
      <c r="BJ8">
        <v>1.11E-4</v>
      </c>
      <c r="BK8">
        <v>1.26E-4</v>
      </c>
      <c r="BL8">
        <v>1.26E-4</v>
      </c>
      <c r="BM8">
        <v>1.26E-4</v>
      </c>
      <c r="BN8">
        <v>1.26E-4</v>
      </c>
      <c r="BO8">
        <v>1.26E-4</v>
      </c>
      <c r="BP8">
        <v>1.74E-4</v>
      </c>
      <c r="BQ8">
        <v>1.74E-4</v>
      </c>
      <c r="BR8">
        <v>1.74E-4</v>
      </c>
      <c r="BS8">
        <v>1.74E-4</v>
      </c>
      <c r="BT8">
        <v>1.74E-4</v>
      </c>
      <c r="BU8">
        <v>2.5099999999999998E-4</v>
      </c>
      <c r="BV8">
        <v>2.5099999999999998E-4</v>
      </c>
      <c r="BW8">
        <v>2.5099999999999998E-4</v>
      </c>
      <c r="BX8">
        <v>2.5099999999999998E-4</v>
      </c>
      <c r="BY8">
        <v>2.5099999999999998E-4</v>
      </c>
      <c r="BZ8">
        <v>3.8900000000000002E-4</v>
      </c>
      <c r="CA8">
        <v>3.8900000000000002E-4</v>
      </c>
      <c r="CB8">
        <v>3.8900000000000002E-4</v>
      </c>
      <c r="CC8">
        <v>3.8900000000000002E-4</v>
      </c>
      <c r="CD8">
        <v>3.8900000000000002E-4</v>
      </c>
      <c r="CE8">
        <v>3.8900000000000002E-4</v>
      </c>
      <c r="CF8">
        <v>3.8900000000000002E-4</v>
      </c>
      <c r="CG8">
        <v>3.8900000000000002E-4</v>
      </c>
      <c r="CH8">
        <v>3.8900000000000002E-4</v>
      </c>
      <c r="CI8">
        <v>3.8900000000000002E-4</v>
      </c>
      <c r="CJ8">
        <v>3.8900000000000002E-4</v>
      </c>
      <c r="CK8">
        <v>3.8900000000000002E-4</v>
      </c>
      <c r="CL8">
        <v>3.8900000000000002E-4</v>
      </c>
      <c r="CM8">
        <v>3.8900000000000002E-4</v>
      </c>
      <c r="CN8">
        <v>3.8900000000000002E-4</v>
      </c>
      <c r="CO8">
        <v>3.8900000000000002E-4</v>
      </c>
      <c r="CP8">
        <v>3.8900000000000002E-4</v>
      </c>
      <c r="CQ8">
        <v>3.8900000000000002E-4</v>
      </c>
      <c r="CR8">
        <v>3.8900000000000002E-4</v>
      </c>
      <c r="CS8">
        <v>3.8900000000000002E-4</v>
      </c>
      <c r="CT8">
        <v>3.8900000000000002E-4</v>
      </c>
      <c r="CU8">
        <v>3.8900000000000002E-4</v>
      </c>
      <c r="CV8">
        <v>3.8900000000000002E-4</v>
      </c>
      <c r="CW8">
        <v>3.8900000000000002E-4</v>
      </c>
      <c r="CX8">
        <v>3.8900000000000002E-4</v>
      </c>
      <c r="CY8">
        <v>3.8900000000000002E-4</v>
      </c>
    </row>
    <row r="10" spans="2:103" x14ac:dyDescent="0.25">
      <c r="C10" s="27">
        <v>1</v>
      </c>
      <c r="D10" s="27">
        <v>5</v>
      </c>
      <c r="E10" s="27">
        <v>10</v>
      </c>
      <c r="F10" s="27">
        <v>15</v>
      </c>
      <c r="G10" s="27">
        <v>20</v>
      </c>
      <c r="H10" s="27">
        <v>25</v>
      </c>
      <c r="I10" s="27">
        <v>30</v>
      </c>
      <c r="J10" s="27">
        <v>40</v>
      </c>
      <c r="K10" s="27">
        <v>50</v>
      </c>
      <c r="L10" s="27">
        <v>60</v>
      </c>
      <c r="M10" s="27">
        <v>70</v>
      </c>
      <c r="N10" s="27">
        <v>80</v>
      </c>
      <c r="O10" s="27"/>
    </row>
    <row r="11" spans="2:103" x14ac:dyDescent="0.25">
      <c r="C11" s="27">
        <v>4</v>
      </c>
      <c r="D11" s="27">
        <v>9</v>
      </c>
      <c r="E11" s="27">
        <v>14</v>
      </c>
      <c r="F11" s="27">
        <v>19</v>
      </c>
      <c r="G11" s="27">
        <v>24</v>
      </c>
      <c r="H11" s="27">
        <v>29</v>
      </c>
      <c r="I11" s="27">
        <v>39</v>
      </c>
      <c r="J11" s="27">
        <v>49</v>
      </c>
      <c r="K11" s="27">
        <v>59</v>
      </c>
      <c r="L11" s="27">
        <v>69</v>
      </c>
      <c r="M11" s="27">
        <v>79</v>
      </c>
      <c r="N11" s="27">
        <v>81</v>
      </c>
      <c r="O11" s="27"/>
    </row>
    <row r="13" spans="2:103" x14ac:dyDescent="0.25">
      <c r="C13">
        <f>ROUND((C11+C10)/2,0)</f>
        <v>3</v>
      </c>
      <c r="D13">
        <f t="shared" ref="D13:N13" si="2">ROUND((D11+D10)/2,0)</f>
        <v>7</v>
      </c>
      <c r="E13">
        <f t="shared" si="2"/>
        <v>12</v>
      </c>
      <c r="F13">
        <f t="shared" si="2"/>
        <v>17</v>
      </c>
      <c r="G13">
        <f t="shared" si="2"/>
        <v>22</v>
      </c>
      <c r="H13">
        <f t="shared" si="2"/>
        <v>27</v>
      </c>
      <c r="I13">
        <f t="shared" si="2"/>
        <v>35</v>
      </c>
      <c r="J13">
        <f t="shared" si="2"/>
        <v>45</v>
      </c>
      <c r="K13">
        <f t="shared" si="2"/>
        <v>55</v>
      </c>
      <c r="L13">
        <f t="shared" si="2"/>
        <v>65</v>
      </c>
      <c r="M13">
        <f t="shared" si="2"/>
        <v>75</v>
      </c>
      <c r="N13">
        <f t="shared" si="2"/>
        <v>81</v>
      </c>
    </row>
    <row r="14" spans="2:103" x14ac:dyDescent="0.25">
      <c r="B14" t="s">
        <v>5</v>
      </c>
    </row>
    <row r="15" spans="2:103" x14ac:dyDescent="0.25">
      <c r="B15" t="s">
        <v>151</v>
      </c>
      <c r="F15">
        <f>0.000003*F13 + 0.00008</f>
        <v>1.3100000000000001E-4</v>
      </c>
      <c r="G15">
        <f t="shared" ref="G15:N15" si="3">0.000003*G13 + 0.00008</f>
        <v>1.4600000000000003E-4</v>
      </c>
      <c r="H15">
        <f t="shared" si="3"/>
        <v>1.6100000000000001E-4</v>
      </c>
      <c r="I15">
        <f t="shared" si="3"/>
        <v>1.85E-4</v>
      </c>
      <c r="J15">
        <f t="shared" si="3"/>
        <v>2.1500000000000002E-4</v>
      </c>
      <c r="K15">
        <f t="shared" si="3"/>
        <v>2.4499999999999999E-4</v>
      </c>
      <c r="L15">
        <f t="shared" si="3"/>
        <v>2.7500000000000002E-4</v>
      </c>
      <c r="M15">
        <f t="shared" si="3"/>
        <v>3.0499999999999999E-4</v>
      </c>
      <c r="N15">
        <f t="shared" si="3"/>
        <v>3.2299999999999999E-4</v>
      </c>
    </row>
    <row r="16" spans="2:103" x14ac:dyDescent="0.25">
      <c r="B16" t="s">
        <v>149</v>
      </c>
      <c r="C16">
        <f t="shared" ref="C16:N16" si="4">INDEX($C$2:$CY$2,1,C13+1)</f>
        <v>0</v>
      </c>
      <c r="D16">
        <f t="shared" si="4"/>
        <v>0</v>
      </c>
      <c r="E16">
        <f t="shared" si="4"/>
        <v>0</v>
      </c>
      <c r="F16">
        <f>INDEX($C$2:$CY$2,1,F13+1)</f>
        <v>9.6000000000000002E-5</v>
      </c>
      <c r="G16">
        <f t="shared" si="4"/>
        <v>9.6000000000000002E-5</v>
      </c>
      <c r="H16">
        <f>INDEX($C$2:$CY$2,1,H13+1)</f>
        <v>9.6000000000000002E-5</v>
      </c>
      <c r="I16">
        <f t="shared" si="4"/>
        <v>9.6000000000000002E-5</v>
      </c>
      <c r="J16">
        <f t="shared" si="4"/>
        <v>2.5599999999999999E-4</v>
      </c>
      <c r="K16">
        <f t="shared" si="4"/>
        <v>2.32E-4</v>
      </c>
      <c r="L16">
        <f t="shared" si="4"/>
        <v>2.2599999999999999E-4</v>
      </c>
      <c r="M16">
        <f t="shared" si="4"/>
        <v>3.3500000000000001E-4</v>
      </c>
      <c r="N16">
        <f t="shared" si="4"/>
        <v>3.3500000000000001E-4</v>
      </c>
    </row>
    <row r="17" spans="1:87" x14ac:dyDescent="0.25">
      <c r="B17" t="s">
        <v>114</v>
      </c>
      <c r="C17">
        <f>INDEX($C$3:$CY$3,1,C13+1)</f>
        <v>0</v>
      </c>
      <c r="D17">
        <f t="shared" ref="D17:N17" si="5">INDEX($C$3:$CY$3,1,D13+1)</f>
        <v>0</v>
      </c>
      <c r="E17">
        <f t="shared" si="5"/>
        <v>0</v>
      </c>
      <c r="F17">
        <f t="shared" si="5"/>
        <v>6.9999999999999999E-6</v>
      </c>
      <c r="G17">
        <f t="shared" si="5"/>
        <v>6.9999999999999999E-6</v>
      </c>
      <c r="H17">
        <f t="shared" si="5"/>
        <v>6.9999999999999999E-6</v>
      </c>
      <c r="I17">
        <f t="shared" si="5"/>
        <v>6.9999999999999999E-6</v>
      </c>
      <c r="J17">
        <f t="shared" si="5"/>
        <v>8.7000000000000001E-5</v>
      </c>
      <c r="K17">
        <f t="shared" si="5"/>
        <v>9.8999999999999994E-5</v>
      </c>
      <c r="L17">
        <f t="shared" si="5"/>
        <v>6.0000000000000002E-5</v>
      </c>
      <c r="M17">
        <f t="shared" si="5"/>
        <v>7.4999999999999993E-5</v>
      </c>
      <c r="N17">
        <f t="shared" si="5"/>
        <v>7.4999999999999993E-5</v>
      </c>
    </row>
    <row r="18" spans="1:87" x14ac:dyDescent="0.25">
      <c r="C18">
        <f>C16*100000</f>
        <v>0</v>
      </c>
      <c r="D18">
        <f t="shared" ref="D18:N18" si="6">D16*100000</f>
        <v>0</v>
      </c>
      <c r="E18">
        <f t="shared" si="6"/>
        <v>0</v>
      </c>
      <c r="F18">
        <f t="shared" si="6"/>
        <v>9.6</v>
      </c>
      <c r="G18">
        <f t="shared" si="6"/>
        <v>9.6</v>
      </c>
      <c r="H18">
        <f t="shared" si="6"/>
        <v>9.6</v>
      </c>
      <c r="I18">
        <f t="shared" si="6"/>
        <v>9.6</v>
      </c>
      <c r="J18">
        <f t="shared" si="6"/>
        <v>25.599999999999998</v>
      </c>
      <c r="K18">
        <f t="shared" si="6"/>
        <v>23.2</v>
      </c>
      <c r="L18">
        <f t="shared" si="6"/>
        <v>22.599999999999998</v>
      </c>
      <c r="M18">
        <f t="shared" si="6"/>
        <v>33.5</v>
      </c>
      <c r="N18">
        <f t="shared" si="6"/>
        <v>33.5</v>
      </c>
    </row>
    <row r="19" spans="1:87" x14ac:dyDescent="0.25">
      <c r="B19" t="s">
        <v>4</v>
      </c>
      <c r="S19" s="25"/>
    </row>
    <row r="20" spans="1:87" x14ac:dyDescent="0.25">
      <c r="B20" t="s">
        <v>149</v>
      </c>
      <c r="C20">
        <f t="shared" ref="C20:N20" si="7">INDEX($C$8:$CY$8,1,C13+1)</f>
        <v>0</v>
      </c>
      <c r="D20">
        <f t="shared" si="7"/>
        <v>0</v>
      </c>
      <c r="E20">
        <f t="shared" si="7"/>
        <v>0</v>
      </c>
      <c r="F20">
        <f>INDEX($C$8:$CY$8,1,F13+1)</f>
        <v>1.2999999999999999E-5</v>
      </c>
      <c r="G20">
        <f t="shared" si="7"/>
        <v>1.2999999999999999E-5</v>
      </c>
      <c r="H20">
        <f t="shared" si="7"/>
        <v>1.2999999999999999E-5</v>
      </c>
      <c r="I20">
        <f t="shared" si="7"/>
        <v>1.2999999999999999E-5</v>
      </c>
      <c r="J20">
        <f t="shared" si="7"/>
        <v>6.9999999999999994E-5</v>
      </c>
      <c r="K20">
        <f t="shared" si="7"/>
        <v>1.11E-4</v>
      </c>
      <c r="L20">
        <f t="shared" si="7"/>
        <v>1.74E-4</v>
      </c>
      <c r="M20">
        <f t="shared" si="7"/>
        <v>3.8900000000000002E-4</v>
      </c>
      <c r="N20">
        <f t="shared" si="7"/>
        <v>3.8900000000000002E-4</v>
      </c>
      <c r="S20" s="25"/>
    </row>
    <row r="21" spans="1:87" x14ac:dyDescent="0.25">
      <c r="S21" s="25"/>
    </row>
    <row r="22" spans="1:87" x14ac:dyDescent="0.25">
      <c r="C22">
        <v>1</v>
      </c>
      <c r="D22">
        <v>5</v>
      </c>
      <c r="E22">
        <v>15</v>
      </c>
      <c r="F22">
        <v>30</v>
      </c>
      <c r="G22">
        <v>45</v>
      </c>
      <c r="H22">
        <v>60</v>
      </c>
      <c r="I22">
        <v>70</v>
      </c>
      <c r="J22">
        <v>80</v>
      </c>
    </row>
    <row r="23" spans="1:87" x14ac:dyDescent="0.25">
      <c r="C23">
        <v>4</v>
      </c>
      <c r="D23">
        <v>14</v>
      </c>
      <c r="E23">
        <v>29</v>
      </c>
      <c r="F23">
        <v>44</v>
      </c>
      <c r="G23">
        <v>59</v>
      </c>
      <c r="H23">
        <v>69</v>
      </c>
      <c r="I23">
        <v>79</v>
      </c>
      <c r="J23">
        <v>100</v>
      </c>
      <c r="P23" s="25"/>
    </row>
    <row r="25" spans="1:87" x14ac:dyDescent="0.25">
      <c r="C25">
        <f>ROUND((C23+C22)/2,0)</f>
        <v>3</v>
      </c>
      <c r="D25">
        <f t="shared" ref="D25:J25" si="8">ROUND((D23+D22)/2,0)</f>
        <v>10</v>
      </c>
      <c r="E25">
        <f t="shared" si="8"/>
        <v>22</v>
      </c>
      <c r="F25">
        <f t="shared" si="8"/>
        <v>37</v>
      </c>
      <c r="G25">
        <f t="shared" si="8"/>
        <v>52</v>
      </c>
      <c r="H25">
        <f t="shared" si="8"/>
        <v>65</v>
      </c>
      <c r="I25">
        <f t="shared" si="8"/>
        <v>75</v>
      </c>
      <c r="J25">
        <f t="shared" si="8"/>
        <v>90</v>
      </c>
      <c r="P25" s="25"/>
    </row>
    <row r="26" spans="1:87" x14ac:dyDescent="0.25">
      <c r="B26" t="s">
        <v>4</v>
      </c>
      <c r="S26" s="25"/>
    </row>
    <row r="27" spans="1:87" x14ac:dyDescent="0.25">
      <c r="B27" t="s">
        <v>149</v>
      </c>
      <c r="C27">
        <f>INDEX($C$8:$CY$8,1,C25+1)</f>
        <v>0</v>
      </c>
      <c r="D27">
        <f t="shared" ref="D27:J27" si="9">INDEX($C$8:$CY$8,1,D25+1)</f>
        <v>0</v>
      </c>
      <c r="E27">
        <f t="shared" si="9"/>
        <v>1.2999999999999999E-5</v>
      </c>
      <c r="F27">
        <f t="shared" si="9"/>
        <v>1.2999999999999999E-5</v>
      </c>
      <c r="G27">
        <f t="shared" si="9"/>
        <v>8.7999999999999998E-5</v>
      </c>
      <c r="H27">
        <f t="shared" si="9"/>
        <v>1.74E-4</v>
      </c>
      <c r="I27">
        <f t="shared" si="9"/>
        <v>3.8900000000000002E-4</v>
      </c>
      <c r="J27">
        <f t="shared" si="9"/>
        <v>3.8900000000000002E-4</v>
      </c>
      <c r="S27" s="25"/>
    </row>
    <row r="28" spans="1:87" x14ac:dyDescent="0.25">
      <c r="B28">
        <v>15</v>
      </c>
      <c r="C28">
        <f>B28+1</f>
        <v>16</v>
      </c>
      <c r="D28">
        <f t="shared" ref="D28:BO28" si="10">C28+1</f>
        <v>17</v>
      </c>
      <c r="E28">
        <f t="shared" si="10"/>
        <v>18</v>
      </c>
      <c r="F28">
        <f t="shared" si="10"/>
        <v>19</v>
      </c>
      <c r="G28">
        <f t="shared" si="10"/>
        <v>20</v>
      </c>
      <c r="H28">
        <f t="shared" si="10"/>
        <v>21</v>
      </c>
      <c r="I28">
        <f t="shared" si="10"/>
        <v>22</v>
      </c>
      <c r="J28">
        <f t="shared" si="10"/>
        <v>23</v>
      </c>
      <c r="K28">
        <f t="shared" si="10"/>
        <v>24</v>
      </c>
      <c r="L28">
        <f t="shared" si="10"/>
        <v>25</v>
      </c>
      <c r="M28">
        <f t="shared" si="10"/>
        <v>26</v>
      </c>
      <c r="N28">
        <f t="shared" si="10"/>
        <v>27</v>
      </c>
      <c r="O28">
        <f t="shared" si="10"/>
        <v>28</v>
      </c>
      <c r="P28">
        <f t="shared" si="10"/>
        <v>29</v>
      </c>
      <c r="Q28">
        <f t="shared" si="10"/>
        <v>30</v>
      </c>
      <c r="R28">
        <f t="shared" si="10"/>
        <v>31</v>
      </c>
      <c r="S28">
        <f t="shared" si="10"/>
        <v>32</v>
      </c>
      <c r="T28">
        <f t="shared" si="10"/>
        <v>33</v>
      </c>
      <c r="U28">
        <f t="shared" si="10"/>
        <v>34</v>
      </c>
      <c r="V28">
        <f t="shared" si="10"/>
        <v>35</v>
      </c>
      <c r="W28">
        <f t="shared" si="10"/>
        <v>36</v>
      </c>
      <c r="X28">
        <f t="shared" si="10"/>
        <v>37</v>
      </c>
      <c r="Y28">
        <f t="shared" si="10"/>
        <v>38</v>
      </c>
      <c r="Z28">
        <f t="shared" si="10"/>
        <v>39</v>
      </c>
      <c r="AA28">
        <f t="shared" si="10"/>
        <v>40</v>
      </c>
      <c r="AB28">
        <f t="shared" si="10"/>
        <v>41</v>
      </c>
      <c r="AC28">
        <f t="shared" si="10"/>
        <v>42</v>
      </c>
      <c r="AD28">
        <f t="shared" si="10"/>
        <v>43</v>
      </c>
      <c r="AE28">
        <f t="shared" si="10"/>
        <v>44</v>
      </c>
      <c r="AF28">
        <f t="shared" si="10"/>
        <v>45</v>
      </c>
      <c r="AG28">
        <f t="shared" si="10"/>
        <v>46</v>
      </c>
      <c r="AH28">
        <f t="shared" si="10"/>
        <v>47</v>
      </c>
      <c r="AI28">
        <f t="shared" si="10"/>
        <v>48</v>
      </c>
      <c r="AJ28">
        <f t="shared" si="10"/>
        <v>49</v>
      </c>
      <c r="AK28">
        <f t="shared" si="10"/>
        <v>50</v>
      </c>
      <c r="AL28">
        <f t="shared" si="10"/>
        <v>51</v>
      </c>
      <c r="AM28">
        <f t="shared" si="10"/>
        <v>52</v>
      </c>
      <c r="AN28">
        <f t="shared" si="10"/>
        <v>53</v>
      </c>
      <c r="AO28">
        <f t="shared" si="10"/>
        <v>54</v>
      </c>
      <c r="AP28">
        <f t="shared" si="10"/>
        <v>55</v>
      </c>
      <c r="AQ28">
        <f t="shared" si="10"/>
        <v>56</v>
      </c>
      <c r="AR28">
        <f t="shared" si="10"/>
        <v>57</v>
      </c>
      <c r="AS28">
        <f t="shared" si="10"/>
        <v>58</v>
      </c>
      <c r="AT28">
        <f t="shared" si="10"/>
        <v>59</v>
      </c>
      <c r="AU28">
        <f t="shared" si="10"/>
        <v>60</v>
      </c>
      <c r="AV28">
        <f t="shared" si="10"/>
        <v>61</v>
      </c>
      <c r="AW28">
        <f t="shared" si="10"/>
        <v>62</v>
      </c>
      <c r="AX28">
        <f t="shared" si="10"/>
        <v>63</v>
      </c>
      <c r="AY28">
        <f t="shared" si="10"/>
        <v>64</v>
      </c>
      <c r="AZ28">
        <f t="shared" si="10"/>
        <v>65</v>
      </c>
      <c r="BA28">
        <f t="shared" si="10"/>
        <v>66</v>
      </c>
      <c r="BB28">
        <f t="shared" si="10"/>
        <v>67</v>
      </c>
      <c r="BC28">
        <f t="shared" si="10"/>
        <v>68</v>
      </c>
      <c r="BD28">
        <f t="shared" si="10"/>
        <v>69</v>
      </c>
      <c r="BE28">
        <f t="shared" si="10"/>
        <v>70</v>
      </c>
      <c r="BF28">
        <f t="shared" si="10"/>
        <v>71</v>
      </c>
      <c r="BG28">
        <f t="shared" si="10"/>
        <v>72</v>
      </c>
      <c r="BH28">
        <f t="shared" si="10"/>
        <v>73</v>
      </c>
      <c r="BI28">
        <f t="shared" si="10"/>
        <v>74</v>
      </c>
      <c r="BJ28">
        <f t="shared" si="10"/>
        <v>75</v>
      </c>
      <c r="BK28">
        <f t="shared" si="10"/>
        <v>76</v>
      </c>
      <c r="BL28">
        <f t="shared" si="10"/>
        <v>77</v>
      </c>
      <c r="BM28">
        <f t="shared" si="10"/>
        <v>78</v>
      </c>
      <c r="BN28">
        <f t="shared" si="10"/>
        <v>79</v>
      </c>
      <c r="BO28">
        <f t="shared" si="10"/>
        <v>80</v>
      </c>
      <c r="BP28">
        <f t="shared" ref="BP28:CI28" si="11">BO28+1</f>
        <v>81</v>
      </c>
      <c r="BQ28">
        <f t="shared" si="11"/>
        <v>82</v>
      </c>
      <c r="BR28">
        <f t="shared" si="11"/>
        <v>83</v>
      </c>
      <c r="BS28">
        <f t="shared" si="11"/>
        <v>84</v>
      </c>
      <c r="BT28">
        <f t="shared" si="11"/>
        <v>85</v>
      </c>
      <c r="BU28">
        <f t="shared" si="11"/>
        <v>86</v>
      </c>
      <c r="BV28">
        <f t="shared" si="11"/>
        <v>87</v>
      </c>
      <c r="BW28">
        <f t="shared" si="11"/>
        <v>88</v>
      </c>
      <c r="BX28">
        <f t="shared" si="11"/>
        <v>89</v>
      </c>
      <c r="BY28">
        <f t="shared" si="11"/>
        <v>90</v>
      </c>
      <c r="BZ28">
        <f t="shared" si="11"/>
        <v>91</v>
      </c>
      <c r="CA28">
        <f t="shared" si="11"/>
        <v>92</v>
      </c>
      <c r="CB28">
        <f t="shared" si="11"/>
        <v>93</v>
      </c>
      <c r="CC28">
        <f t="shared" si="11"/>
        <v>94</v>
      </c>
      <c r="CD28">
        <f t="shared" si="11"/>
        <v>95</v>
      </c>
      <c r="CE28">
        <f t="shared" si="11"/>
        <v>96</v>
      </c>
      <c r="CF28">
        <f t="shared" si="11"/>
        <v>97</v>
      </c>
      <c r="CG28">
        <f t="shared" si="11"/>
        <v>98</v>
      </c>
      <c r="CH28">
        <f t="shared" si="11"/>
        <v>99</v>
      </c>
      <c r="CI28">
        <f t="shared" si="11"/>
        <v>100</v>
      </c>
    </row>
    <row r="29" spans="1:87" x14ac:dyDescent="0.25">
      <c r="A29" t="s">
        <v>152</v>
      </c>
      <c r="B29">
        <v>4.2439921745793398E-2</v>
      </c>
      <c r="C29">
        <v>4.2439921745793398E-2</v>
      </c>
      <c r="D29">
        <v>4.2439921745793398E-2</v>
      </c>
      <c r="E29">
        <v>4.2439921745793398E-2</v>
      </c>
      <c r="F29">
        <v>4.2439921745793398E-2</v>
      </c>
      <c r="G29" s="14">
        <v>9.4715141910557996E-9</v>
      </c>
      <c r="H29" s="14">
        <v>9.4715141910557996E-9</v>
      </c>
      <c r="I29" s="14">
        <v>9.4715141910557996E-9</v>
      </c>
      <c r="J29" s="14">
        <v>9.4715141910557996E-9</v>
      </c>
      <c r="K29" s="14">
        <v>9.4715141910557996E-9</v>
      </c>
      <c r="L29" s="14">
        <v>2.2204460492503099E-14</v>
      </c>
      <c r="M29" s="14">
        <v>2.2204460492503099E-14</v>
      </c>
      <c r="N29" s="14">
        <v>2.2204460492503099E-14</v>
      </c>
      <c r="O29" s="14">
        <v>2.2204460492503099E-14</v>
      </c>
      <c r="P29" s="14">
        <v>2.2204460492503099E-14</v>
      </c>
      <c r="Q29" s="14">
        <v>4.8710484616563396E-9</v>
      </c>
      <c r="R29" s="14">
        <v>4.8710484616563396E-9</v>
      </c>
      <c r="S29" s="14">
        <v>4.8710484616563396E-9</v>
      </c>
      <c r="T29" s="14">
        <v>4.8710484616563396E-9</v>
      </c>
      <c r="U29" s="14">
        <v>4.8710484616563396E-9</v>
      </c>
      <c r="V29" s="14">
        <v>4.8710484616563396E-9</v>
      </c>
      <c r="W29" s="14">
        <v>4.8710484616563396E-9</v>
      </c>
      <c r="X29" s="14">
        <v>4.8710484616563396E-9</v>
      </c>
      <c r="Y29" s="14">
        <v>4.8710484616563396E-9</v>
      </c>
      <c r="Z29" s="14">
        <v>4.8710484616563396E-9</v>
      </c>
      <c r="AA29">
        <v>4.8289603191374701E-3</v>
      </c>
      <c r="AB29">
        <v>4.8289603191374701E-3</v>
      </c>
      <c r="AC29">
        <v>4.8289603191374701E-3</v>
      </c>
      <c r="AD29">
        <v>4.8289603191374701E-3</v>
      </c>
      <c r="AE29">
        <v>4.8289603191374701E-3</v>
      </c>
      <c r="AF29">
        <v>4.8289603191374701E-3</v>
      </c>
      <c r="AG29">
        <v>4.8289603191374701E-3</v>
      </c>
      <c r="AH29">
        <v>4.8289603191374701E-3</v>
      </c>
      <c r="AI29">
        <v>4.8289603191374701E-3</v>
      </c>
      <c r="AJ29">
        <v>4.8289603191374701E-3</v>
      </c>
      <c r="AK29">
        <v>7.9665735590035806E-3</v>
      </c>
      <c r="AL29">
        <v>7.9665735590035806E-3</v>
      </c>
      <c r="AM29">
        <v>7.9665735590035806E-3</v>
      </c>
      <c r="AN29">
        <v>7.9665735590035806E-3</v>
      </c>
      <c r="AO29">
        <v>7.9665735590035806E-3</v>
      </c>
      <c r="AP29">
        <v>7.9665735590035806E-3</v>
      </c>
      <c r="AQ29">
        <v>7.9665735590035806E-3</v>
      </c>
      <c r="AR29">
        <v>7.9665735590035806E-3</v>
      </c>
      <c r="AS29">
        <v>7.9665735590035806E-3</v>
      </c>
      <c r="AT29">
        <v>7.9665735590035806E-3</v>
      </c>
      <c r="AU29">
        <v>9.3705362066952309E-3</v>
      </c>
      <c r="AV29">
        <v>9.3705362066952309E-3</v>
      </c>
      <c r="AW29">
        <v>9.3705362066952309E-3</v>
      </c>
      <c r="AX29">
        <v>9.3705362066952309E-3</v>
      </c>
      <c r="AY29">
        <v>9.3705362066952309E-3</v>
      </c>
      <c r="AZ29">
        <v>9.3705362066952309E-3</v>
      </c>
      <c r="BA29">
        <v>9.3705362066952309E-3</v>
      </c>
      <c r="BB29">
        <v>9.3705362066952309E-3</v>
      </c>
      <c r="BC29">
        <v>9.3705362066952309E-3</v>
      </c>
      <c r="BD29">
        <v>9.3705362066952309E-3</v>
      </c>
      <c r="BE29">
        <v>7.7807599232426802E-3</v>
      </c>
      <c r="BF29">
        <v>7.7807599232426802E-3</v>
      </c>
      <c r="BG29">
        <v>7.7807599232426802E-3</v>
      </c>
      <c r="BH29">
        <v>7.7807599232426802E-3</v>
      </c>
      <c r="BI29">
        <v>7.7807599232426802E-3</v>
      </c>
      <c r="BJ29">
        <v>7.7807599232426802E-3</v>
      </c>
      <c r="BK29">
        <v>7.7807599232426802E-3</v>
      </c>
      <c r="BL29">
        <v>7.7807599232426802E-3</v>
      </c>
      <c r="BM29">
        <v>7.7807599232426802E-3</v>
      </c>
      <c r="BN29">
        <v>7.7807599232426802E-3</v>
      </c>
      <c r="BO29">
        <v>8.3713566879726996E-3</v>
      </c>
      <c r="BP29">
        <v>8.3713566879726996E-3</v>
      </c>
      <c r="BQ29">
        <v>8.3713566879726996E-3</v>
      </c>
      <c r="BR29">
        <v>8.3713566879726996E-3</v>
      </c>
      <c r="BS29">
        <v>8.3713566879726996E-3</v>
      </c>
      <c r="BT29">
        <v>8.3713566879726996E-3</v>
      </c>
      <c r="BU29">
        <v>8.3713566879726996E-3</v>
      </c>
      <c r="BV29">
        <v>8.3713566879726996E-3</v>
      </c>
      <c r="BW29">
        <v>8.3713566879726996E-3</v>
      </c>
      <c r="BX29">
        <v>8.3713566879726996E-3</v>
      </c>
      <c r="BY29">
        <v>8.3713566879726996E-3</v>
      </c>
      <c r="BZ29">
        <v>8.3713566879726996E-3</v>
      </c>
      <c r="CA29">
        <v>8.3713566879726996E-3</v>
      </c>
      <c r="CB29">
        <v>8.3713566879726996E-3</v>
      </c>
      <c r="CC29">
        <v>8.3713566879726996E-3</v>
      </c>
      <c r="CD29">
        <v>8.3713566879726996E-3</v>
      </c>
      <c r="CE29">
        <v>8.3713566879726996E-3</v>
      </c>
      <c r="CF29">
        <v>8.3713566879726996E-3</v>
      </c>
      <c r="CG29">
        <v>8.3713566879726996E-3</v>
      </c>
      <c r="CH29">
        <v>8.3713566879726996E-3</v>
      </c>
      <c r="CI29">
        <v>8.3713566879726996E-3</v>
      </c>
    </row>
    <row r="32" spans="1:87" x14ac:dyDescent="0.25">
      <c r="C32" s="5"/>
    </row>
    <row r="33" spans="1:21" x14ac:dyDescent="0.25">
      <c r="B33" t="s">
        <v>12</v>
      </c>
      <c r="C33" s="16" t="s">
        <v>13</v>
      </c>
      <c r="D33" t="s">
        <v>14</v>
      </c>
      <c r="E33" t="s">
        <v>119</v>
      </c>
    </row>
    <row r="34" spans="1:21" x14ac:dyDescent="0.25">
      <c r="B34" s="18">
        <f>B37/SUM($B$37:$E$37)</f>
        <v>0.68695652173913047</v>
      </c>
      <c r="C34" s="18">
        <f t="shared" ref="C34:E34" si="12">C37/SUM($B$37:$E$37)</f>
        <v>0.15217391304347827</v>
      </c>
      <c r="D34" s="18">
        <f t="shared" si="12"/>
        <v>0.12608695652173912</v>
      </c>
      <c r="E34" s="18">
        <f t="shared" si="12"/>
        <v>3.4782608695652174E-2</v>
      </c>
      <c r="J34">
        <f>AVERAGE(J36:J37)</f>
        <v>2.5</v>
      </c>
      <c r="K34">
        <f t="shared" ref="K34:U34" si="13">AVERAGE(K36:K37)</f>
        <v>7</v>
      </c>
      <c r="L34">
        <f t="shared" si="13"/>
        <v>12</v>
      </c>
      <c r="M34">
        <f t="shared" si="13"/>
        <v>17</v>
      </c>
      <c r="N34">
        <f t="shared" si="13"/>
        <v>22</v>
      </c>
      <c r="O34">
        <f t="shared" si="13"/>
        <v>27</v>
      </c>
      <c r="P34">
        <f t="shared" si="13"/>
        <v>34.5</v>
      </c>
      <c r="Q34">
        <f t="shared" si="13"/>
        <v>44.5</v>
      </c>
      <c r="R34">
        <f t="shared" si="13"/>
        <v>54.5</v>
      </c>
      <c r="S34">
        <f t="shared" si="13"/>
        <v>64.5</v>
      </c>
      <c r="T34">
        <f t="shared" si="13"/>
        <v>74.5</v>
      </c>
      <c r="U34">
        <f t="shared" si="13"/>
        <v>90</v>
      </c>
    </row>
    <row r="35" spans="1:21" x14ac:dyDescent="0.25">
      <c r="B35" s="18">
        <f>B38/SUM($B$38:$E$38)</f>
        <v>0.78749999999999998</v>
      </c>
      <c r="C35" s="18">
        <f>C38/SUM($B$38:$E$38)</f>
        <v>0.125</v>
      </c>
      <c r="D35" s="18">
        <f>D38/SUM($B$38:$E$38)</f>
        <v>6.25E-2</v>
      </c>
      <c r="E35" s="18">
        <f>E38/SUM($B$38:$E$38)</f>
        <v>2.5000000000000001E-2</v>
      </c>
      <c r="J35">
        <v>0</v>
      </c>
      <c r="K35">
        <v>0</v>
      </c>
      <c r="L35">
        <v>0</v>
      </c>
      <c r="M35">
        <v>8.1039403562266799E-4</v>
      </c>
      <c r="N35">
        <v>8.7778740225972996E-4</v>
      </c>
      <c r="O35">
        <v>9.997647994659999E-4</v>
      </c>
      <c r="P35">
        <v>5.7412350689714498E-4</v>
      </c>
      <c r="Q35">
        <v>6.5723798245869E-4</v>
      </c>
      <c r="R35">
        <v>7.7886625803965704E-4</v>
      </c>
      <c r="S35">
        <v>9.2120647802817004E-4</v>
      </c>
      <c r="T35">
        <v>1.09770142080703E-3</v>
      </c>
      <c r="U35">
        <v>1.11065347839951E-3</v>
      </c>
    </row>
    <row r="36" spans="1:21" x14ac:dyDescent="0.25">
      <c r="B36" s="18">
        <f>B39/SUM($B$39:$E$39)</f>
        <v>0.6333333333333333</v>
      </c>
      <c r="C36" s="18">
        <f>C39/SUM($B$39:$E$39)</f>
        <v>0.16666666666666666</v>
      </c>
      <c r="D36" s="18">
        <f>D39/SUM($B$39:$E$39)</f>
        <v>0.16</v>
      </c>
      <c r="E36" s="18">
        <f>E39/SUM($B$39:$E$39)</f>
        <v>0.04</v>
      </c>
      <c r="J36">
        <v>1</v>
      </c>
      <c r="K36">
        <v>5</v>
      </c>
      <c r="L36">
        <v>10</v>
      </c>
      <c r="M36">
        <v>15</v>
      </c>
      <c r="N36">
        <v>20</v>
      </c>
      <c r="O36">
        <v>25</v>
      </c>
      <c r="P36">
        <v>30</v>
      </c>
      <c r="Q36">
        <v>40</v>
      </c>
      <c r="R36">
        <v>50</v>
      </c>
      <c r="S36">
        <v>60</v>
      </c>
      <c r="T36">
        <v>70</v>
      </c>
      <c r="U36">
        <v>80</v>
      </c>
    </row>
    <row r="37" spans="1:21" x14ac:dyDescent="0.25">
      <c r="A37" t="s">
        <v>156</v>
      </c>
      <c r="B37">
        <f>B38+B39</f>
        <v>158</v>
      </c>
      <c r="C37">
        <f t="shared" ref="C37:E37" si="14">C38+C39</f>
        <v>35</v>
      </c>
      <c r="D37">
        <f t="shared" si="14"/>
        <v>29</v>
      </c>
      <c r="E37">
        <f t="shared" si="14"/>
        <v>8</v>
      </c>
      <c r="J37">
        <v>4</v>
      </c>
      <c r="K37">
        <v>9</v>
      </c>
      <c r="L37">
        <v>14</v>
      </c>
      <c r="M37">
        <v>19</v>
      </c>
      <c r="N37">
        <v>24</v>
      </c>
      <c r="O37">
        <v>29</v>
      </c>
      <c r="P37">
        <v>39</v>
      </c>
      <c r="Q37">
        <v>49</v>
      </c>
      <c r="R37">
        <v>59</v>
      </c>
      <c r="S37">
        <v>69</v>
      </c>
      <c r="T37">
        <v>79</v>
      </c>
      <c r="U37">
        <v>100</v>
      </c>
    </row>
    <row r="38" spans="1:21" x14ac:dyDescent="0.25">
      <c r="A38" t="s">
        <v>157</v>
      </c>
      <c r="B38">
        <v>63</v>
      </c>
      <c r="C38">
        <v>10</v>
      </c>
      <c r="D38">
        <v>5</v>
      </c>
      <c r="E38">
        <v>2</v>
      </c>
    </row>
    <row r="39" spans="1:21" x14ac:dyDescent="0.25">
      <c r="A39" t="s">
        <v>158</v>
      </c>
      <c r="B39">
        <v>95</v>
      </c>
      <c r="C39">
        <v>25</v>
      </c>
      <c r="D39">
        <v>24</v>
      </c>
      <c r="E39">
        <v>6</v>
      </c>
    </row>
    <row r="41" spans="1:21" x14ac:dyDescent="0.25">
      <c r="A41" t="s">
        <v>159</v>
      </c>
      <c r="D41" t="s">
        <v>167</v>
      </c>
      <c r="I41" t="s">
        <v>170</v>
      </c>
    </row>
    <row r="42" spans="1:21" x14ac:dyDescent="0.25">
      <c r="D42" t="s">
        <v>12</v>
      </c>
      <c r="E42" t="s">
        <v>13</v>
      </c>
      <c r="F42" t="s">
        <v>14</v>
      </c>
      <c r="G42" t="s">
        <v>119</v>
      </c>
      <c r="I42" t="s">
        <v>12</v>
      </c>
      <c r="J42" t="s">
        <v>13</v>
      </c>
      <c r="K42" t="s">
        <v>14</v>
      </c>
      <c r="L42" t="s">
        <v>119</v>
      </c>
    </row>
    <row r="43" spans="1:21" x14ac:dyDescent="0.25">
      <c r="B43">
        <v>0</v>
      </c>
      <c r="C43">
        <v>15</v>
      </c>
      <c r="H43">
        <v>0</v>
      </c>
    </row>
    <row r="44" spans="1:21" x14ac:dyDescent="0.25">
      <c r="A44" t="s">
        <v>160</v>
      </c>
      <c r="B44">
        <v>15</v>
      </c>
      <c r="C44">
        <v>29</v>
      </c>
      <c r="D44">
        <v>84.6</v>
      </c>
      <c r="E44">
        <v>63.8</v>
      </c>
      <c r="F44">
        <v>28</v>
      </c>
      <c r="G44">
        <f>G45*F44/F45</f>
        <v>3.6582914572864325</v>
      </c>
      <c r="H44">
        <v>15</v>
      </c>
      <c r="I44">
        <f>-LN(D44/100)/5</f>
        <v>3.3447183875182765E-2</v>
      </c>
      <c r="J44">
        <f t="shared" ref="J44:L44" si="15">-LN(E44/100)/5</f>
        <v>8.9883399127469427E-2</v>
      </c>
      <c r="K44">
        <f t="shared" si="15"/>
        <v>0.25459313516257748</v>
      </c>
      <c r="L44">
        <f t="shared" si="15"/>
        <v>0.66163479250317958</v>
      </c>
    </row>
    <row r="45" spans="1:21" x14ac:dyDescent="0.25">
      <c r="A45" t="s">
        <v>161</v>
      </c>
      <c r="B45">
        <v>30</v>
      </c>
      <c r="C45">
        <v>39</v>
      </c>
      <c r="D45">
        <v>89</v>
      </c>
      <c r="E45">
        <v>69.8</v>
      </c>
      <c r="F45">
        <v>39.799999999999997</v>
      </c>
      <c r="G45">
        <v>5.2</v>
      </c>
      <c r="H45">
        <v>30</v>
      </c>
      <c r="I45">
        <f t="shared" ref="I45:I50" si="16">-LN(D45/100)/5</f>
        <v>2.3306763251190302E-2</v>
      </c>
      <c r="J45">
        <f t="shared" ref="J45:J50" si="17">-LN(E45/100)/5</f>
        <v>7.1907235243952927E-2</v>
      </c>
      <c r="K45">
        <f t="shared" ref="K45:K49" si="18">-LN(F45/100)/5</f>
        <v>0.1842606547395399</v>
      </c>
      <c r="L45">
        <f t="shared" ref="L45:L50" si="19">-LN(G45/100)/5</f>
        <v>0.59130231208014195</v>
      </c>
    </row>
    <row r="46" spans="1:21" x14ac:dyDescent="0.25">
      <c r="A46" t="s">
        <v>162</v>
      </c>
      <c r="B46">
        <v>40</v>
      </c>
      <c r="C46">
        <v>49</v>
      </c>
      <c r="D46">
        <v>91.3</v>
      </c>
      <c r="E46">
        <v>69.3</v>
      </c>
      <c r="F46">
        <v>43.7</v>
      </c>
      <c r="G46">
        <v>16</v>
      </c>
      <c r="H46">
        <v>40</v>
      </c>
      <c r="I46">
        <f t="shared" si="16"/>
        <v>1.8203879677433733E-2</v>
      </c>
      <c r="J46">
        <f t="shared" si="17"/>
        <v>7.3345055958446786E-2</v>
      </c>
      <c r="K46">
        <f t="shared" si="18"/>
        <v>0.16556441677730935</v>
      </c>
      <c r="L46">
        <f t="shared" si="19"/>
        <v>0.36651629274966202</v>
      </c>
    </row>
    <row r="47" spans="1:21" x14ac:dyDescent="0.25">
      <c r="A47" t="s">
        <v>163</v>
      </c>
      <c r="B47">
        <v>50</v>
      </c>
      <c r="C47">
        <v>59</v>
      </c>
      <c r="D47">
        <v>86.9</v>
      </c>
      <c r="E47">
        <v>71.2</v>
      </c>
      <c r="F47">
        <v>45.9</v>
      </c>
      <c r="G47">
        <v>16</v>
      </c>
      <c r="H47">
        <v>50</v>
      </c>
      <c r="I47">
        <f t="shared" si="16"/>
        <v>2.8082430743348978E-2</v>
      </c>
      <c r="J47">
        <f t="shared" si="17"/>
        <v>6.7935473514032244E-2</v>
      </c>
      <c r="K47">
        <f t="shared" si="18"/>
        <v>0.1557410137843184</v>
      </c>
      <c r="L47">
        <f t="shared" si="19"/>
        <v>0.36651629274966202</v>
      </c>
    </row>
    <row r="48" spans="1:21" x14ac:dyDescent="0.25">
      <c r="A48" t="s">
        <v>164</v>
      </c>
      <c r="B48">
        <v>60</v>
      </c>
      <c r="C48">
        <v>69</v>
      </c>
      <c r="D48">
        <v>85.5</v>
      </c>
      <c r="E48">
        <v>70.099999999999994</v>
      </c>
      <c r="F48">
        <v>44.9</v>
      </c>
      <c r="G48">
        <v>17.399999999999999</v>
      </c>
      <c r="H48">
        <v>60</v>
      </c>
      <c r="I48">
        <f t="shared" si="16"/>
        <v>3.1330762009075371E-2</v>
      </c>
      <c r="J48">
        <f t="shared" si="17"/>
        <v>7.1049478389509396E-2</v>
      </c>
      <c r="K48">
        <f t="shared" si="18"/>
        <v>0.16014647824797654</v>
      </c>
      <c r="L48">
        <f t="shared" si="19"/>
        <v>0.34973999595352162</v>
      </c>
    </row>
    <row r="49" spans="1:12" x14ac:dyDescent="0.25">
      <c r="A49" t="s">
        <v>165</v>
      </c>
      <c r="B49">
        <v>70</v>
      </c>
      <c r="C49">
        <v>79</v>
      </c>
      <c r="D49">
        <v>80.7</v>
      </c>
      <c r="E49">
        <v>62.8</v>
      </c>
      <c r="F49">
        <v>38.6</v>
      </c>
      <c r="G49">
        <v>22.9</v>
      </c>
      <c r="H49">
        <v>70</v>
      </c>
      <c r="I49">
        <f t="shared" si="16"/>
        <v>4.2886322142437636E-2</v>
      </c>
      <c r="J49">
        <f t="shared" si="17"/>
        <v>9.3043022502787676E-2</v>
      </c>
      <c r="K49">
        <f t="shared" si="18"/>
        <v>0.19038358190346122</v>
      </c>
      <c r="L49">
        <f t="shared" si="19"/>
        <v>0.29480665508557952</v>
      </c>
    </row>
    <row r="50" spans="1:12" x14ac:dyDescent="0.25">
      <c r="A50" t="s">
        <v>166</v>
      </c>
      <c r="B50">
        <v>80</v>
      </c>
      <c r="C50">
        <v>100</v>
      </c>
      <c r="D50">
        <v>56.7</v>
      </c>
      <c r="E50">
        <v>37.1</v>
      </c>
      <c r="F50">
        <v>14.5</v>
      </c>
      <c r="G50">
        <f>G49*F50/F49</f>
        <v>8.6023316062176143</v>
      </c>
      <c r="H50">
        <v>80</v>
      </c>
      <c r="I50">
        <f t="shared" si="16"/>
        <v>0.11347919505087697</v>
      </c>
      <c r="J50">
        <f t="shared" si="17"/>
        <v>0.19831064327494038</v>
      </c>
      <c r="K50">
        <f>-LN(F50/100)/5</f>
        <v>0.38620430731231253</v>
      </c>
      <c r="L50">
        <f t="shared" si="19"/>
        <v>0.49062738049443083</v>
      </c>
    </row>
    <row r="52" spans="1:12" x14ac:dyDescent="0.25">
      <c r="H52" s="10" t="s">
        <v>112</v>
      </c>
      <c r="I52">
        <f>Cervical!U44</f>
        <v>2.7183907038933943E-2</v>
      </c>
      <c r="J52">
        <f>Cervical!U48</f>
        <v>6.1949608598861054E-2</v>
      </c>
      <c r="K52">
        <f>Cervical!R52</f>
        <v>7.5999999999999998E-2</v>
      </c>
      <c r="L52">
        <f>Cervical!R55</f>
        <v>0.11600000000000001</v>
      </c>
    </row>
    <row r="53" spans="1:12" x14ac:dyDescent="0.25">
      <c r="B53" s="30" t="s">
        <v>187</v>
      </c>
      <c r="C53" s="30"/>
      <c r="D53" s="30"/>
      <c r="E53" s="30"/>
      <c r="F53" s="30"/>
    </row>
    <row r="54" spans="1:12" x14ac:dyDescent="0.25">
      <c r="B54" s="34" t="s">
        <v>185</v>
      </c>
      <c r="C54" s="30"/>
      <c r="D54" s="30"/>
      <c r="E54" s="30"/>
      <c r="F54" s="30"/>
    </row>
    <row r="55" spans="1:12" ht="30" x14ac:dyDescent="0.25">
      <c r="B55" s="32" t="s">
        <v>172</v>
      </c>
      <c r="C55" s="32" t="s">
        <v>179</v>
      </c>
      <c r="D55" s="32" t="s">
        <v>177</v>
      </c>
      <c r="E55" s="32" t="s">
        <v>169</v>
      </c>
      <c r="F55" s="32" t="s">
        <v>182</v>
      </c>
    </row>
    <row r="56" spans="1:12" ht="45" x14ac:dyDescent="0.25">
      <c r="B56" s="29" t="s">
        <v>171</v>
      </c>
      <c r="C56" s="29" t="s">
        <v>173</v>
      </c>
      <c r="D56" s="33">
        <v>0.6</v>
      </c>
      <c r="E56" s="29" t="s">
        <v>191</v>
      </c>
      <c r="F56" s="29" t="s">
        <v>188</v>
      </c>
    </row>
    <row r="57" spans="1:12" ht="45" x14ac:dyDescent="0.25">
      <c r="B57" s="29" t="s">
        <v>175</v>
      </c>
      <c r="C57" s="29" t="s">
        <v>176</v>
      </c>
      <c r="D57" s="29" t="s">
        <v>178</v>
      </c>
      <c r="E57" s="29"/>
      <c r="F57" s="29" t="s">
        <v>183</v>
      </c>
    </row>
    <row r="58" spans="1:12" ht="30" x14ac:dyDescent="0.25">
      <c r="B58" s="29" t="s">
        <v>189</v>
      </c>
      <c r="C58" s="29" t="s">
        <v>183</v>
      </c>
      <c r="D58" s="33">
        <v>0.68</v>
      </c>
      <c r="E58" s="29"/>
      <c r="F58" s="29" t="s">
        <v>183</v>
      </c>
    </row>
    <row r="59" spans="1:12" ht="45" x14ac:dyDescent="0.25">
      <c r="B59" s="29" t="s">
        <v>184</v>
      </c>
      <c r="C59" s="29" t="s">
        <v>174</v>
      </c>
      <c r="D59" s="33">
        <v>0.94</v>
      </c>
      <c r="E59" s="29" t="s">
        <v>190</v>
      </c>
      <c r="F59" s="29" t="s">
        <v>183</v>
      </c>
    </row>
    <row r="60" spans="1:12" x14ac:dyDescent="0.25">
      <c r="B60" s="30"/>
      <c r="C60" s="30"/>
      <c r="D60" s="30"/>
      <c r="E60" s="30"/>
      <c r="F60" s="30"/>
    </row>
    <row r="61" spans="1:12" x14ac:dyDescent="0.25">
      <c r="B61" s="31" t="s">
        <v>180</v>
      </c>
      <c r="C61" s="30"/>
      <c r="D61" s="30"/>
      <c r="E61" s="30"/>
      <c r="F61" s="30"/>
    </row>
    <row r="62" spans="1:12" ht="30" x14ac:dyDescent="0.25">
      <c r="B62" s="32" t="s">
        <v>172</v>
      </c>
      <c r="C62" s="32" t="s">
        <v>181</v>
      </c>
      <c r="D62" s="32" t="s">
        <v>177</v>
      </c>
      <c r="E62" s="32" t="s">
        <v>168</v>
      </c>
      <c r="F62" s="32" t="s">
        <v>182</v>
      </c>
    </row>
    <row r="63" spans="1:12" ht="30" x14ac:dyDescent="0.25">
      <c r="B63" s="29" t="s">
        <v>171</v>
      </c>
      <c r="C63" s="29" t="s">
        <v>174</v>
      </c>
      <c r="D63" s="33">
        <v>0.6</v>
      </c>
      <c r="E63" s="29" t="s">
        <v>191</v>
      </c>
      <c r="F63" s="29" t="s">
        <v>169</v>
      </c>
    </row>
    <row r="64" spans="1:12" ht="45" x14ac:dyDescent="0.25">
      <c r="B64" s="29" t="s">
        <v>175</v>
      </c>
      <c r="C64" s="29" t="s">
        <v>176</v>
      </c>
      <c r="D64" s="29" t="s">
        <v>178</v>
      </c>
      <c r="E64" s="29"/>
      <c r="F64" s="29" t="s">
        <v>169</v>
      </c>
    </row>
    <row r="65" spans="2:6" ht="30" x14ac:dyDescent="0.25">
      <c r="B65" s="29" t="s">
        <v>189</v>
      </c>
      <c r="C65" s="29" t="s">
        <v>183</v>
      </c>
      <c r="D65" s="33">
        <v>0.68</v>
      </c>
      <c r="E65" s="29"/>
      <c r="F65" s="29" t="s">
        <v>169</v>
      </c>
    </row>
    <row r="66" spans="2:6" ht="45" x14ac:dyDescent="0.25">
      <c r="B66" s="29" t="s">
        <v>184</v>
      </c>
      <c r="C66" s="29" t="s">
        <v>174</v>
      </c>
      <c r="D66" s="33">
        <v>0.94</v>
      </c>
      <c r="E66" s="29" t="s">
        <v>190</v>
      </c>
      <c r="F66" s="29" t="s">
        <v>169</v>
      </c>
    </row>
    <row r="68" spans="2:6" x14ac:dyDescent="0.25">
      <c r="B68" t="s">
        <v>186</v>
      </c>
    </row>
    <row r="89" spans="12:14" x14ac:dyDescent="0.25">
      <c r="L89">
        <v>0.01</v>
      </c>
    </row>
    <row r="90" spans="12:14" x14ac:dyDescent="0.25">
      <c r="N90">
        <f>0.001/(1-0.025)</f>
        <v>1.0256410256410256E-3</v>
      </c>
    </row>
  </sheetData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026"/>
  <sheetViews>
    <sheetView workbookViewId="0">
      <selection activeCell="B3" sqref="B3"/>
    </sheetView>
  </sheetViews>
  <sheetFormatPr defaultRowHeight="15" x14ac:dyDescent="0.25"/>
  <sheetData>
    <row r="1" spans="2:16" x14ac:dyDescent="0.25">
      <c r="B1">
        <v>0.31</v>
      </c>
      <c r="C1">
        <v>0.33200000000000002</v>
      </c>
      <c r="D1">
        <v>0.48499999999999999</v>
      </c>
      <c r="E1">
        <v>0.5</v>
      </c>
      <c r="H1">
        <v>0.31</v>
      </c>
      <c r="I1">
        <v>0.33200000000000002</v>
      </c>
      <c r="J1">
        <v>0.48499999999999999</v>
      </c>
      <c r="K1">
        <v>0.5</v>
      </c>
      <c r="M1">
        <v>0.3</v>
      </c>
      <c r="N1">
        <v>0.3</v>
      </c>
      <c r="O1">
        <v>0.2</v>
      </c>
      <c r="P1">
        <v>0.2</v>
      </c>
    </row>
    <row r="2" spans="2:16" x14ac:dyDescent="0.25">
      <c r="B2">
        <f ca="1">AVERAGE(B6:B1006)</f>
        <v>10.385692343102003</v>
      </c>
      <c r="C2">
        <f t="shared" ref="C2:D2" ca="1" si="0">AVERAGE(C6:C1006)</f>
        <v>7.0763615858284128</v>
      </c>
      <c r="D2">
        <f t="shared" ca="1" si="0"/>
        <v>3.91032931996526</v>
      </c>
      <c r="E2">
        <f ca="1">AVERAGE(E6:E1006)</f>
        <v>1.7998547726903587</v>
      </c>
      <c r="H2">
        <f ca="1">AVERAGE(H6:H1006)</f>
        <v>10.316632497500127</v>
      </c>
      <c r="I2">
        <f ca="1">AVERAGE(I6:I1006)</f>
        <v>7.0855261213774909</v>
      </c>
      <c r="J2">
        <f ca="1">AVERAGE(J6:J1006)</f>
        <v>4.0685292039135899</v>
      </c>
      <c r="K2">
        <f ca="1">AVERAGE(K6:K1006)</f>
        <v>2.0032859531960305</v>
      </c>
      <c r="M2">
        <f ca="1">AVERAGE(M6:M1006)</f>
        <v>6.3806529972102597</v>
      </c>
      <c r="N2">
        <f ca="1">AVERAGE(N6:N1006)</f>
        <v>6.4350106170851982</v>
      </c>
    </row>
    <row r="3" spans="2:16" x14ac:dyDescent="0.25">
      <c r="B3">
        <f ca="1">_xlfn.STDEV.P(B6:B1006)*_xlfn.STDEV.P(B6:B1006)</f>
        <v>29.048350894037604</v>
      </c>
      <c r="C3">
        <f t="shared" ref="C3:E3" ca="1" si="1">_xlfn.STDEV.P(C6:C1006)*_xlfn.STDEV.P(C6:C1006)</f>
        <v>15.959179060400706</v>
      </c>
      <c r="D3">
        <f t="shared" ca="1" si="1"/>
        <v>7.5039832607654997</v>
      </c>
      <c r="E3">
        <f t="shared" ca="1" si="1"/>
        <v>2.9898736094932743</v>
      </c>
      <c r="H3">
        <f ca="1">_xlfn.STDEV.P(H6:H1006)*_xlfn.STDEV.P(H6:H1006)</f>
        <v>99.111888573678442</v>
      </c>
      <c r="I3">
        <f ca="1">_xlfn.STDEV.P(I6:I1006)*_xlfn.STDEV.P(I6:I1006)</f>
        <v>46.751337290395938</v>
      </c>
      <c r="J3">
        <f ca="1">_xlfn.STDEV.P(J6:J1006)*_xlfn.STDEV.P(J6:J1006)</f>
        <v>15.414331924543145</v>
      </c>
      <c r="K3">
        <f ca="1">_xlfn.STDEV.P(K6:K1006)*_xlfn.STDEV.P(K6:K1006)</f>
        <v>3.7371086366055866</v>
      </c>
    </row>
    <row r="4" spans="2:16" x14ac:dyDescent="0.25">
      <c r="B4">
        <f>1/B1</f>
        <v>3.2258064516129035</v>
      </c>
      <c r="C4">
        <f t="shared" ref="C4:E4" si="2">1/C1</f>
        <v>3.012048192771084</v>
      </c>
      <c r="D4">
        <f t="shared" si="2"/>
        <v>2.061855670103093</v>
      </c>
      <c r="E4">
        <f t="shared" si="2"/>
        <v>2</v>
      </c>
      <c r="H4">
        <f ca="1">H2*H2</f>
        <v>106.4329060884757</v>
      </c>
      <c r="I4">
        <f ca="1">I2*I2</f>
        <v>50.204680416722752</v>
      </c>
      <c r="J4">
        <f t="shared" ref="J4:K4" ca="1" si="3">J2*J2</f>
        <v>16.55292988309775</v>
      </c>
      <c r="K4">
        <f t="shared" ca="1" si="3"/>
        <v>4.0131546102725286</v>
      </c>
    </row>
    <row r="6" spans="2:16" x14ac:dyDescent="0.25">
      <c r="B6">
        <f ca="1">(-LN(RAND())/B$1)+(-LN(RAND())/C$1)+(-LN(RAND())/D$1)+(-LN(RAND())/E$1)</f>
        <v>6.0799442768125056</v>
      </c>
      <c r="C6">
        <f ca="1">(-LN(RAND())/C$1)+(-LN(RAND())/D$1)+(-LN(RAND())/E$1)</f>
        <v>9.0354479851053426</v>
      </c>
      <c r="D6">
        <f ca="1">(-LN(RAND())/D$1)+(-LN(RAND())/E$1)</f>
        <v>1.4834625086524353</v>
      </c>
      <c r="E6">
        <f ca="1">(-LN(RAND())/E$1)</f>
        <v>1.2757338012350836</v>
      </c>
      <c r="G6">
        <f ca="1">RAND()</f>
        <v>0.60609268461712318</v>
      </c>
      <c r="H6">
        <f ca="1">(-LN($G6)/H$1)+(-LN($G6)/I$1)+(-LN($G6)/J$1)+(-LN($G6)/K$1)</f>
        <v>5.1572952528444773</v>
      </c>
      <c r="I6">
        <f ca="1">(-LN(G6)/I$1)+(-LN(G6)/J$1)+(-LN(G6)/K$1)</f>
        <v>3.5420618344736425</v>
      </c>
      <c r="J6">
        <f ca="1">(-LN(G6)/J$1)+(-LN(G6)/K$1)</f>
        <v>2.0338619558743689</v>
      </c>
      <c r="K6">
        <f ca="1">(-LN(G6)/K$1)</f>
        <v>1.0014447193899176</v>
      </c>
      <c r="M6">
        <f ca="1">SUMPRODUCT(M$1:P$1,B6:E6)</f>
        <v>5.0864569405528579</v>
      </c>
      <c r="N6">
        <f ca="1">SUMPRODUCT(M$1:P$1,H6:K6)</f>
        <v>3.2168684612482932</v>
      </c>
    </row>
    <row r="7" spans="2:16" x14ac:dyDescent="0.25">
      <c r="B7">
        <f t="shared" ref="B7:B70" ca="1" si="4">(-LN(RAND())/B$1)+(-LN(RAND())/C$1)+(-LN(RAND())/D$1)+(-LN(RAND())/E$1)</f>
        <v>4.8820045236665814</v>
      </c>
      <c r="C7">
        <f t="shared" ref="C7:C70" ca="1" si="5">(-LN(RAND())/C$1)+(-LN(RAND())/D$1)+(-LN(RAND())/E$1)</f>
        <v>4.8545226075042596</v>
      </c>
      <c r="D7">
        <f t="shared" ref="D7:D70" ca="1" si="6">(-LN(RAND())/D$1)+(-LN(RAND())/E$1)</f>
        <v>3.7115798409855341</v>
      </c>
      <c r="E7">
        <f t="shared" ref="E7:E70" ca="1" si="7">(-LN(RAND())/E$1)</f>
        <v>4.1898416045391782</v>
      </c>
      <c r="G7">
        <f t="shared" ref="G7:G70" ca="1" si="8">RAND()</f>
        <v>0.99178077917129792</v>
      </c>
      <c r="H7">
        <f t="shared" ref="H7:H70" ca="1" si="9">(-LN($G7)/H$1)+(-LN($G7)/I$1)+(-LN($G7)/J$1)+(-LN($G7)/K$1)</f>
        <v>8.5005413204001901E-2</v>
      </c>
      <c r="I7">
        <f t="shared" ref="I7:I70" ca="1" si="10">(-LN(G7)/I$1)+(-LN(G7)/J$1)+(-LN(G7)/K$1)</f>
        <v>5.8382236244374421E-2</v>
      </c>
      <c r="J7">
        <f t="shared" ref="J7:J70" ca="1" si="11">(-LN(G7)/J$1)+(-LN(G7)/K$1)</f>
        <v>3.352324570978249E-2</v>
      </c>
      <c r="K7">
        <f t="shared" ref="K7:K70" ca="1" si="12">(-LN(G7)/K$1)</f>
        <v>1.6506369714969042E-2</v>
      </c>
      <c r="M7">
        <f t="shared" ref="M7:M69" ca="1" si="13">SUMPRODUCT(M$1:P$1,B7:E7)</f>
        <v>4.5012424284561945</v>
      </c>
      <c r="N7">
        <f t="shared" ref="N7:N69" ca="1" si="14">SUMPRODUCT(M$1:P$1,H7:K7)</f>
        <v>5.3022217919463203E-2</v>
      </c>
    </row>
    <row r="8" spans="2:16" x14ac:dyDescent="0.25">
      <c r="B8">
        <f t="shared" ca="1" si="4"/>
        <v>16.125295532269057</v>
      </c>
      <c r="C8">
        <f t="shared" ca="1" si="5"/>
        <v>6.7800713838005722</v>
      </c>
      <c r="D8">
        <f t="shared" ca="1" si="6"/>
        <v>2.5561776029033596</v>
      </c>
      <c r="E8">
        <f t="shared" ca="1" si="7"/>
        <v>0.81160509274997239</v>
      </c>
      <c r="G8">
        <f t="shared" ca="1" si="8"/>
        <v>9.9369905404678938E-2</v>
      </c>
      <c r="H8">
        <f t="shared" ca="1" si="9"/>
        <v>23.781062672393844</v>
      </c>
      <c r="I8">
        <f t="shared" ca="1" si="10"/>
        <v>16.33297888629766</v>
      </c>
      <c r="J8">
        <f t="shared" ca="1" si="11"/>
        <v>9.3784428209668853</v>
      </c>
      <c r="K8">
        <f t="shared" ca="1" si="12"/>
        <v>4.617811947379634</v>
      </c>
      <c r="M8">
        <f t="shared" ca="1" si="13"/>
        <v>7.5451666139515545</v>
      </c>
      <c r="N8">
        <f t="shared" ca="1" si="14"/>
        <v>14.833463421276754</v>
      </c>
    </row>
    <row r="9" spans="2:16" x14ac:dyDescent="0.25">
      <c r="B9">
        <f t="shared" ca="1" si="4"/>
        <v>2.1237984083994781</v>
      </c>
      <c r="C9">
        <f t="shared" ca="1" si="5"/>
        <v>8.268074851139918</v>
      </c>
      <c r="D9">
        <f t="shared" ca="1" si="6"/>
        <v>2.6073877568116317</v>
      </c>
      <c r="E9">
        <f t="shared" ca="1" si="7"/>
        <v>0.93853855834201183</v>
      </c>
      <c r="G9">
        <f t="shared" ca="1" si="8"/>
        <v>0.50065132744717089</v>
      </c>
      <c r="H9">
        <f t="shared" ca="1" si="9"/>
        <v>7.1258069282772665</v>
      </c>
      <c r="I9">
        <f t="shared" ca="1" si="10"/>
        <v>4.8940476592953948</v>
      </c>
      <c r="J9">
        <f t="shared" ca="1" si="11"/>
        <v>2.8101760527159363</v>
      </c>
      <c r="K9">
        <f t="shared" ca="1" si="12"/>
        <v>1.3836907467687605</v>
      </c>
      <c r="M9">
        <f t="shared" ca="1" si="13"/>
        <v>3.8267472408925474</v>
      </c>
      <c r="N9">
        <f t="shared" ca="1" si="14"/>
        <v>4.4447297361687381</v>
      </c>
    </row>
    <row r="10" spans="2:16" x14ac:dyDescent="0.25">
      <c r="B10">
        <f t="shared" ca="1" si="4"/>
        <v>8.9194562404018995</v>
      </c>
      <c r="C10">
        <f t="shared" ca="1" si="5"/>
        <v>2.8713767791906921</v>
      </c>
      <c r="D10">
        <f t="shared" ca="1" si="6"/>
        <v>4.3843049428146044</v>
      </c>
      <c r="E10">
        <f t="shared" ca="1" si="7"/>
        <v>0.13006321390268399</v>
      </c>
      <c r="G10">
        <f t="shared" ca="1" si="8"/>
        <v>0.75944158121484895</v>
      </c>
      <c r="H10">
        <f t="shared" ca="1" si="9"/>
        <v>2.8341906232002319</v>
      </c>
      <c r="I10">
        <f t="shared" ca="1" si="10"/>
        <v>1.9465394060042853</v>
      </c>
      <c r="J10">
        <f t="shared" ca="1" si="11"/>
        <v>1.1177084501887928</v>
      </c>
      <c r="K10">
        <f t="shared" ca="1" si="12"/>
        <v>0.55034375466148688</v>
      </c>
      <c r="M10">
        <f t="shared" ca="1" si="13"/>
        <v>4.4401235372212353</v>
      </c>
      <c r="N10">
        <f t="shared" ca="1" si="14"/>
        <v>1.7678294497314111</v>
      </c>
    </row>
    <row r="11" spans="2:16" x14ac:dyDescent="0.25">
      <c r="B11">
        <f t="shared" ca="1" si="4"/>
        <v>6.2471429488415513</v>
      </c>
      <c r="C11">
        <f t="shared" ca="1" si="5"/>
        <v>4.5042099330914205</v>
      </c>
      <c r="D11">
        <f t="shared" ca="1" si="6"/>
        <v>1.399351025280126</v>
      </c>
      <c r="E11">
        <f t="shared" ca="1" si="7"/>
        <v>7.4423939975184554</v>
      </c>
      <c r="G11">
        <f t="shared" ca="1" si="8"/>
        <v>1.3884553295369306E-2</v>
      </c>
      <c r="H11">
        <f t="shared" ca="1" si="9"/>
        <v>44.051637825307239</v>
      </c>
      <c r="I11">
        <f t="shared" ca="1" si="10"/>
        <v>30.254933533428549</v>
      </c>
      <c r="J11">
        <f t="shared" ca="1" si="11"/>
        <v>17.372468682577967</v>
      </c>
      <c r="K11">
        <f t="shared" ca="1" si="12"/>
        <v>8.5539566609647864</v>
      </c>
      <c r="M11">
        <f t="shared" ca="1" si="13"/>
        <v>4.9937548691396083</v>
      </c>
      <c r="N11">
        <f t="shared" ca="1" si="14"/>
        <v>27.477256476329288</v>
      </c>
    </row>
    <row r="12" spans="2:16" x14ac:dyDescent="0.25">
      <c r="B12">
        <f t="shared" ca="1" si="4"/>
        <v>16.677050210435858</v>
      </c>
      <c r="C12">
        <f t="shared" ca="1" si="5"/>
        <v>2.1673306794557914</v>
      </c>
      <c r="D12">
        <f t="shared" ca="1" si="6"/>
        <v>4.315779785171622</v>
      </c>
      <c r="E12">
        <f t="shared" ca="1" si="7"/>
        <v>0.66556422341715615</v>
      </c>
      <c r="G12">
        <f t="shared" ca="1" si="8"/>
        <v>0.37244054577981989</v>
      </c>
      <c r="H12">
        <f t="shared" ca="1" si="9"/>
        <v>10.172795868256793</v>
      </c>
      <c r="I12">
        <f t="shared" ca="1" si="10"/>
        <v>6.9867382471402868</v>
      </c>
      <c r="J12">
        <f t="shared" ca="1" si="11"/>
        <v>4.0118049262182485</v>
      </c>
      <c r="K12">
        <f t="shared" ca="1" si="12"/>
        <v>1.9753557250922338</v>
      </c>
      <c r="M12">
        <f t="shared" ca="1" si="13"/>
        <v>6.6495830686852511</v>
      </c>
      <c r="N12">
        <f t="shared" ca="1" si="14"/>
        <v>6.3452923648812201</v>
      </c>
    </row>
    <row r="13" spans="2:16" x14ac:dyDescent="0.25">
      <c r="B13">
        <f t="shared" ca="1" si="4"/>
        <v>9.3328809249143383</v>
      </c>
      <c r="C13">
        <f t="shared" ca="1" si="5"/>
        <v>2.0757046878394578</v>
      </c>
      <c r="D13">
        <f t="shared" ca="1" si="6"/>
        <v>2.216974353002251</v>
      </c>
      <c r="E13">
        <f t="shared" ca="1" si="7"/>
        <v>2.3139093832196194</v>
      </c>
      <c r="G13">
        <f t="shared" ca="1" si="8"/>
        <v>0.40605003178991761</v>
      </c>
      <c r="H13">
        <f t="shared" ca="1" si="9"/>
        <v>9.2829115409803844</v>
      </c>
      <c r="I13">
        <f t="shared" ca="1" si="10"/>
        <v>6.3755602636801507</v>
      </c>
      <c r="J13">
        <f t="shared" ca="1" si="11"/>
        <v>3.6608647939118608</v>
      </c>
      <c r="K13">
        <f t="shared" ca="1" si="12"/>
        <v>1.8025577919261446</v>
      </c>
      <c r="M13">
        <f t="shared" ca="1" si="13"/>
        <v>4.3287524310705132</v>
      </c>
      <c r="N13">
        <f t="shared" ca="1" si="14"/>
        <v>5.7902260585657608</v>
      </c>
    </row>
    <row r="14" spans="2:16" x14ac:dyDescent="0.25">
      <c r="B14">
        <f t="shared" ca="1" si="4"/>
        <v>20.111064680299648</v>
      </c>
      <c r="C14">
        <f t="shared" ca="1" si="5"/>
        <v>8.0901577449009405</v>
      </c>
      <c r="D14">
        <f t="shared" ca="1" si="6"/>
        <v>1.0493061374896007</v>
      </c>
      <c r="E14">
        <f t="shared" ca="1" si="7"/>
        <v>4.1623446284855685</v>
      </c>
      <c r="G14">
        <f t="shared" ca="1" si="8"/>
        <v>0.83453127663391435</v>
      </c>
      <c r="H14">
        <f t="shared" ca="1" si="9"/>
        <v>1.863063688279146</v>
      </c>
      <c r="I14">
        <f t="shared" ca="1" si="10"/>
        <v>1.2795635041076179</v>
      </c>
      <c r="J14">
        <f t="shared" ca="1" si="11"/>
        <v>0.73472899479082954</v>
      </c>
      <c r="K14">
        <f t="shared" ca="1" si="12"/>
        <v>0.36177011418634752</v>
      </c>
      <c r="M14">
        <f t="shared" ca="1" si="13"/>
        <v>9.5026968807552095</v>
      </c>
      <c r="N14">
        <f t="shared" ca="1" si="14"/>
        <v>1.1620879795114645</v>
      </c>
    </row>
    <row r="15" spans="2:16" x14ac:dyDescent="0.25">
      <c r="B15">
        <f t="shared" ca="1" si="4"/>
        <v>12.255000561474423</v>
      </c>
      <c r="C15">
        <f t="shared" ca="1" si="5"/>
        <v>7.4376651359158465</v>
      </c>
      <c r="D15">
        <f t="shared" ca="1" si="6"/>
        <v>0.98283958100432711</v>
      </c>
      <c r="E15">
        <f t="shared" ca="1" si="7"/>
        <v>1.5680142665791796</v>
      </c>
      <c r="G15">
        <f t="shared" ca="1" si="8"/>
        <v>0.80430239672354331</v>
      </c>
      <c r="H15">
        <f t="shared" ca="1" si="9"/>
        <v>2.2430705537459863</v>
      </c>
      <c r="I15">
        <f t="shared" ca="1" si="10"/>
        <v>1.5405545370072122</v>
      </c>
      <c r="J15">
        <f t="shared" ca="1" si="11"/>
        <v>0.88459078643787492</v>
      </c>
      <c r="K15">
        <f t="shared" ca="1" si="12"/>
        <v>0.43555993037803992</v>
      </c>
      <c r="M15">
        <f t="shared" ca="1" si="13"/>
        <v>6.4179704787337819</v>
      </c>
      <c r="N15">
        <f t="shared" ca="1" si="14"/>
        <v>1.3991176705891424</v>
      </c>
    </row>
    <row r="16" spans="2:16" x14ac:dyDescent="0.25">
      <c r="B16">
        <f t="shared" ca="1" si="4"/>
        <v>14.027448998696579</v>
      </c>
      <c r="C16">
        <f t="shared" ca="1" si="5"/>
        <v>7.4417158658492966</v>
      </c>
      <c r="D16">
        <f t="shared" ca="1" si="6"/>
        <v>3.8065187775108154</v>
      </c>
      <c r="E16">
        <f t="shared" ca="1" si="7"/>
        <v>1.4747073069819441</v>
      </c>
      <c r="G16">
        <f t="shared" ca="1" si="8"/>
        <v>0.99067657236461548</v>
      </c>
      <c r="H16">
        <f t="shared" ca="1" si="9"/>
        <v>9.6479063725069814E-2</v>
      </c>
      <c r="I16">
        <f t="shared" ca="1" si="10"/>
        <v>6.6262409401098038E-2</v>
      </c>
      <c r="J16">
        <f t="shared" ca="1" si="11"/>
        <v>3.8048063496184656E-2</v>
      </c>
      <c r="K16">
        <f t="shared" ca="1" si="12"/>
        <v>1.8734325680862494E-2</v>
      </c>
      <c r="M16">
        <f t="shared" ca="1" si="13"/>
        <v>7.4969946762623145</v>
      </c>
      <c r="N16">
        <f t="shared" ca="1" si="14"/>
        <v>6.0178919773259787E-2</v>
      </c>
    </row>
    <row r="17" spans="2:14" x14ac:dyDescent="0.25">
      <c r="B17">
        <f t="shared" ca="1" si="4"/>
        <v>5.5115210990064405</v>
      </c>
      <c r="C17">
        <f t="shared" ca="1" si="5"/>
        <v>4.8958083146659988</v>
      </c>
      <c r="D17">
        <f t="shared" ca="1" si="6"/>
        <v>1.5196454639903685</v>
      </c>
      <c r="E17">
        <f t="shared" ca="1" si="7"/>
        <v>1.6278140404016301</v>
      </c>
      <c r="G17">
        <f t="shared" ca="1" si="8"/>
        <v>0.64600289844733316</v>
      </c>
      <c r="H17">
        <f t="shared" ca="1" si="9"/>
        <v>4.5004716925668218</v>
      </c>
      <c r="I17">
        <f t="shared" ca="1" si="10"/>
        <v>3.0909514072473927</v>
      </c>
      <c r="J17">
        <f t="shared" ca="1" si="11"/>
        <v>1.7748330685455163</v>
      </c>
      <c r="K17">
        <f t="shared" ca="1" si="12"/>
        <v>0.87390257689804607</v>
      </c>
      <c r="M17">
        <f t="shared" ca="1" si="13"/>
        <v>3.7516907249801315</v>
      </c>
      <c r="N17">
        <f t="shared" ca="1" si="14"/>
        <v>2.8071740590329766</v>
      </c>
    </row>
    <row r="18" spans="2:14" x14ac:dyDescent="0.25">
      <c r="B18">
        <f t="shared" ca="1" si="4"/>
        <v>9.6422745409446353</v>
      </c>
      <c r="C18">
        <f t="shared" ca="1" si="5"/>
        <v>15.017036207179189</v>
      </c>
      <c r="D18">
        <f t="shared" ca="1" si="6"/>
        <v>0.77205269940156707</v>
      </c>
      <c r="E18">
        <f t="shared" ca="1" si="7"/>
        <v>2.377455395273282</v>
      </c>
      <c r="G18">
        <f t="shared" ca="1" si="8"/>
        <v>0.28327673217189364</v>
      </c>
      <c r="H18">
        <f t="shared" ca="1" si="9"/>
        <v>12.991343982032635</v>
      </c>
      <c r="I18">
        <f t="shared" ca="1" si="10"/>
        <v>8.9225342822667919</v>
      </c>
      <c r="J18">
        <f t="shared" ca="1" si="11"/>
        <v>5.12334450236495</v>
      </c>
      <c r="K18">
        <f t="shared" ca="1" si="12"/>
        <v>2.522662013854823</v>
      </c>
      <c r="M18">
        <f t="shared" ca="1" si="13"/>
        <v>8.0276948433721174</v>
      </c>
      <c r="N18">
        <f t="shared" ca="1" si="14"/>
        <v>8.1033647825337827</v>
      </c>
    </row>
    <row r="19" spans="2:14" x14ac:dyDescent="0.25">
      <c r="B19">
        <f t="shared" ca="1" si="4"/>
        <v>12.98098791875522</v>
      </c>
      <c r="C19">
        <f t="shared" ca="1" si="5"/>
        <v>1.7169411073466405</v>
      </c>
      <c r="D19">
        <f t="shared" ca="1" si="6"/>
        <v>3.8216098815224191</v>
      </c>
      <c r="E19">
        <f t="shared" ca="1" si="7"/>
        <v>0.68291098353807356</v>
      </c>
      <c r="G19">
        <f t="shared" ca="1" si="8"/>
        <v>0.42070034955907132</v>
      </c>
      <c r="H19">
        <f t="shared" ca="1" si="9"/>
        <v>8.9178440924206299</v>
      </c>
      <c r="I19">
        <f t="shared" ca="1" si="10"/>
        <v>6.1248297134292269</v>
      </c>
      <c r="J19">
        <f t="shared" ca="1" si="11"/>
        <v>3.5168946005155668</v>
      </c>
      <c r="K19">
        <f t="shared" ca="1" si="12"/>
        <v>1.73166891497467</v>
      </c>
      <c r="M19">
        <f t="shared" ca="1" si="13"/>
        <v>5.3102828808426565</v>
      </c>
      <c r="N19">
        <f t="shared" ca="1" si="14"/>
        <v>5.5625148448530046</v>
      </c>
    </row>
    <row r="20" spans="2:14" x14ac:dyDescent="0.25">
      <c r="B20">
        <f t="shared" ca="1" si="4"/>
        <v>18.83090897260222</v>
      </c>
      <c r="C20">
        <f t="shared" ca="1" si="5"/>
        <v>12.13312523190122</v>
      </c>
      <c r="D20">
        <f t="shared" ca="1" si="6"/>
        <v>3.6189303216929991</v>
      </c>
      <c r="E20">
        <f t="shared" ca="1" si="7"/>
        <v>0.52413088980769496</v>
      </c>
      <c r="G20">
        <f t="shared" ca="1" si="8"/>
        <v>0.87851882298041462</v>
      </c>
      <c r="H20">
        <f t="shared" ca="1" si="9"/>
        <v>1.3339973172411581</v>
      </c>
      <c r="I20">
        <f t="shared" ca="1" si="10"/>
        <v>0.91619749365406822</v>
      </c>
      <c r="J20">
        <f t="shared" ca="1" si="11"/>
        <v>0.52608320054564084</v>
      </c>
      <c r="K20">
        <f t="shared" ca="1" si="12"/>
        <v>0.25903589062399573</v>
      </c>
      <c r="M20">
        <f t="shared" ca="1" si="13"/>
        <v>10.117822503651171</v>
      </c>
      <c r="N20">
        <f t="shared" ca="1" si="14"/>
        <v>0.83208226150249531</v>
      </c>
    </row>
    <row r="21" spans="2:14" x14ac:dyDescent="0.25">
      <c r="B21">
        <f t="shared" ca="1" si="4"/>
        <v>5.9254965444446199</v>
      </c>
      <c r="C21">
        <f t="shared" ca="1" si="5"/>
        <v>2.6734155430440625</v>
      </c>
      <c r="D21">
        <f t="shared" ca="1" si="6"/>
        <v>3.0331204950137329</v>
      </c>
      <c r="E21">
        <f t="shared" ca="1" si="7"/>
        <v>0.78314902045054724</v>
      </c>
      <c r="G21">
        <f t="shared" ca="1" si="8"/>
        <v>0.48464371944668017</v>
      </c>
      <c r="H21">
        <f t="shared" ca="1" si="9"/>
        <v>7.4605051166913361</v>
      </c>
      <c r="I21">
        <f t="shared" ca="1" si="10"/>
        <v>5.1239204164533403</v>
      </c>
      <c r="J21">
        <f t="shared" ca="1" si="11"/>
        <v>2.9421696421347301</v>
      </c>
      <c r="K21">
        <f t="shared" ca="1" si="12"/>
        <v>1.4486825141475574</v>
      </c>
      <c r="M21">
        <f t="shared" ca="1" si="13"/>
        <v>3.3429275293394602</v>
      </c>
      <c r="N21">
        <f t="shared" ca="1" si="14"/>
        <v>4.6534980911998609</v>
      </c>
    </row>
    <row r="22" spans="2:14" x14ac:dyDescent="0.25">
      <c r="B22">
        <f t="shared" ca="1" si="4"/>
        <v>9.0072420441611349</v>
      </c>
      <c r="C22">
        <f t="shared" ca="1" si="5"/>
        <v>2.0617267257853422</v>
      </c>
      <c r="D22">
        <f t="shared" ca="1" si="6"/>
        <v>2.7173283278633544</v>
      </c>
      <c r="E22">
        <f t="shared" ca="1" si="7"/>
        <v>1.5354785820305008</v>
      </c>
      <c r="G22">
        <f t="shared" ca="1" si="8"/>
        <v>8.2895560522491696E-2</v>
      </c>
      <c r="H22">
        <f t="shared" ca="1" si="9"/>
        <v>25.648068468641021</v>
      </c>
      <c r="I22">
        <f t="shared" ca="1" si="10"/>
        <v>17.615249854201004</v>
      </c>
      <c r="J22">
        <f t="shared" ca="1" si="11"/>
        <v>10.114726449151586</v>
      </c>
      <c r="K22">
        <f t="shared" ca="1" si="12"/>
        <v>4.9803475409528115</v>
      </c>
      <c r="M22">
        <f t="shared" ca="1" si="13"/>
        <v>4.1712520129627144</v>
      </c>
      <c r="N22">
        <f t="shared" ca="1" si="14"/>
        <v>15.998010294873488</v>
      </c>
    </row>
    <row r="23" spans="2:14" x14ac:dyDescent="0.25">
      <c r="B23">
        <f t="shared" ca="1" si="4"/>
        <v>6.0910906503154392</v>
      </c>
      <c r="C23">
        <f t="shared" ca="1" si="5"/>
        <v>4.0865383466201495</v>
      </c>
      <c r="D23">
        <f t="shared" ca="1" si="6"/>
        <v>4.0482792358880166</v>
      </c>
      <c r="E23">
        <f t="shared" ca="1" si="7"/>
        <v>5.8940883964961506</v>
      </c>
      <c r="G23">
        <f t="shared" ca="1" si="8"/>
        <v>0.63190759353822079</v>
      </c>
      <c r="H23">
        <f t="shared" ca="1" si="9"/>
        <v>4.7276917461402563</v>
      </c>
      <c r="I23">
        <f t="shared" ca="1" si="10"/>
        <v>3.2470075258777196</v>
      </c>
      <c r="J23">
        <f t="shared" ca="1" si="11"/>
        <v>1.8644409346687243</v>
      </c>
      <c r="K23">
        <f t="shared" ca="1" si="12"/>
        <v>0.91802421656277289</v>
      </c>
      <c r="M23">
        <f t="shared" ca="1" si="13"/>
        <v>5.0417622255575099</v>
      </c>
      <c r="N23">
        <f t="shared" ca="1" si="14"/>
        <v>2.9489028118516925</v>
      </c>
    </row>
    <row r="24" spans="2:14" x14ac:dyDescent="0.25">
      <c r="B24">
        <f t="shared" ca="1" si="4"/>
        <v>7.930184671865657</v>
      </c>
      <c r="C24">
        <f t="shared" ca="1" si="5"/>
        <v>4.2322452780979676</v>
      </c>
      <c r="D24">
        <f t="shared" ca="1" si="6"/>
        <v>6.3322697503753567</v>
      </c>
      <c r="E24">
        <f t="shared" ca="1" si="7"/>
        <v>0.50443791289714679</v>
      </c>
      <c r="G24">
        <f t="shared" ca="1" si="8"/>
        <v>0.11058903894196626</v>
      </c>
      <c r="H24">
        <f t="shared" ca="1" si="9"/>
        <v>22.679285423719978</v>
      </c>
      <c r="I24">
        <f t="shared" ca="1" si="10"/>
        <v>15.576271552067254</v>
      </c>
      <c r="J24">
        <f t="shared" ca="1" si="11"/>
        <v>8.9439393225119979</v>
      </c>
      <c r="K24">
        <f t="shared" ca="1" si="12"/>
        <v>4.4038686004246896</v>
      </c>
      <c r="M24">
        <f t="shared" ca="1" si="13"/>
        <v>5.0160705176435885</v>
      </c>
      <c r="N24">
        <f t="shared" ca="1" si="14"/>
        <v>14.146228677323506</v>
      </c>
    </row>
    <row r="25" spans="2:14" x14ac:dyDescent="0.25">
      <c r="B25">
        <f t="shared" ca="1" si="4"/>
        <v>11.702747534524548</v>
      </c>
      <c r="C25">
        <f t="shared" ca="1" si="5"/>
        <v>1.687154936471096</v>
      </c>
      <c r="D25">
        <f t="shared" ca="1" si="6"/>
        <v>8.1011654432685134</v>
      </c>
      <c r="E25">
        <f t="shared" ca="1" si="7"/>
        <v>0.5670248627246226</v>
      </c>
      <c r="G25">
        <f t="shared" ca="1" si="8"/>
        <v>0.14882530720578191</v>
      </c>
      <c r="H25">
        <f t="shared" ca="1" si="9"/>
        <v>19.620763740371853</v>
      </c>
      <c r="I25">
        <f t="shared" ca="1" si="10"/>
        <v>13.47566020573754</v>
      </c>
      <c r="J25">
        <f t="shared" ca="1" si="11"/>
        <v>7.7377623270127316</v>
      </c>
      <c r="K25">
        <f t="shared" ca="1" si="12"/>
        <v>3.809964191473274</v>
      </c>
      <c r="M25">
        <f t="shared" ca="1" si="13"/>
        <v>5.7506088024973199</v>
      </c>
      <c r="N25">
        <f t="shared" ca="1" si="14"/>
        <v>12.238472487530018</v>
      </c>
    </row>
    <row r="26" spans="2:14" x14ac:dyDescent="0.25">
      <c r="B26">
        <f t="shared" ca="1" si="4"/>
        <v>10.396187315249263</v>
      </c>
      <c r="C26">
        <f t="shared" ca="1" si="5"/>
        <v>15.191929816564214</v>
      </c>
      <c r="D26">
        <f t="shared" ca="1" si="6"/>
        <v>0.20885773387599268</v>
      </c>
      <c r="E26">
        <f t="shared" ca="1" si="7"/>
        <v>9.580323149892192E-2</v>
      </c>
      <c r="G26">
        <f t="shared" ca="1" si="8"/>
        <v>0.2853244644339048</v>
      </c>
      <c r="H26">
        <f t="shared" ca="1" si="9"/>
        <v>12.917157925412756</v>
      </c>
      <c r="I26">
        <f t="shared" ca="1" si="10"/>
        <v>8.8715828461126467</v>
      </c>
      <c r="J26">
        <f t="shared" ca="1" si="11"/>
        <v>5.0940880431517037</v>
      </c>
      <c r="K26">
        <f t="shared" ca="1" si="12"/>
        <v>2.5082565491660671</v>
      </c>
      <c r="M26">
        <f t="shared" ca="1" si="13"/>
        <v>7.7373673326190255</v>
      </c>
      <c r="N26">
        <f t="shared" ca="1" si="14"/>
        <v>8.0570911499211757</v>
      </c>
    </row>
    <row r="27" spans="2:14" x14ac:dyDescent="0.25">
      <c r="B27">
        <f t="shared" ca="1" si="4"/>
        <v>22.23271373586855</v>
      </c>
      <c r="C27">
        <f t="shared" ca="1" si="5"/>
        <v>4.5431944144241498</v>
      </c>
      <c r="D27">
        <f t="shared" ca="1" si="6"/>
        <v>2.4056203942518795</v>
      </c>
      <c r="E27">
        <f t="shared" ca="1" si="7"/>
        <v>1.8791612276127241</v>
      </c>
      <c r="G27">
        <f t="shared" ca="1" si="8"/>
        <v>0.8269528536815951</v>
      </c>
      <c r="H27">
        <f t="shared" ca="1" si="9"/>
        <v>1.9570231802109319</v>
      </c>
      <c r="I27">
        <f t="shared" ca="1" si="10"/>
        <v>1.3440954562339875</v>
      </c>
      <c r="J27">
        <f t="shared" ca="1" si="11"/>
        <v>0.77178342480973205</v>
      </c>
      <c r="K27">
        <f t="shared" ca="1" si="12"/>
        <v>0.38001518886570562</v>
      </c>
      <c r="M27">
        <f t="shared" ca="1" si="13"/>
        <v>8.8897287694607314</v>
      </c>
      <c r="N27">
        <f t="shared" ca="1" si="14"/>
        <v>1.2206953136685632</v>
      </c>
    </row>
    <row r="28" spans="2:14" x14ac:dyDescent="0.25">
      <c r="B28">
        <f t="shared" ca="1" si="4"/>
        <v>4.7078427813251009</v>
      </c>
      <c r="C28">
        <f t="shared" ca="1" si="5"/>
        <v>8.8893644550887227</v>
      </c>
      <c r="D28">
        <f t="shared" ca="1" si="6"/>
        <v>1.2591708175317597</v>
      </c>
      <c r="E28">
        <f t="shared" ca="1" si="7"/>
        <v>3.3368731769824644</v>
      </c>
      <c r="G28">
        <f t="shared" ca="1" si="8"/>
        <v>0.98650584315432877</v>
      </c>
      <c r="H28">
        <f t="shared" ca="1" si="9"/>
        <v>0.13993217765607591</v>
      </c>
      <c r="I28">
        <f t="shared" ca="1" si="10"/>
        <v>9.6106273073468085E-2</v>
      </c>
      <c r="J28">
        <f t="shared" ca="1" si="11"/>
        <v>5.5184494698141469E-2</v>
      </c>
      <c r="K28">
        <f t="shared" ca="1" si="12"/>
        <v>2.7172060841216865E-2</v>
      </c>
      <c r="M28">
        <f t="shared" ca="1" si="13"/>
        <v>4.9983709698269916</v>
      </c>
      <c r="N28">
        <f t="shared" ca="1" si="14"/>
        <v>8.7282846326734873E-2</v>
      </c>
    </row>
    <row r="29" spans="2:14" x14ac:dyDescent="0.25">
      <c r="B29">
        <f t="shared" ca="1" si="4"/>
        <v>12.437406926979815</v>
      </c>
      <c r="C29">
        <f t="shared" ca="1" si="5"/>
        <v>4.4794604243151177</v>
      </c>
      <c r="D29">
        <f t="shared" ca="1" si="6"/>
        <v>5.2397754688348188</v>
      </c>
      <c r="E29">
        <f t="shared" ca="1" si="7"/>
        <v>1.5043994679502908</v>
      </c>
      <c r="G29">
        <f t="shared" ca="1" si="8"/>
        <v>0.55029725429336662</v>
      </c>
      <c r="H29">
        <f t="shared" ca="1" si="9"/>
        <v>6.151982821136178</v>
      </c>
      <c r="I29">
        <f t="shared" ca="1" si="10"/>
        <v>4.2252193230677273</v>
      </c>
      <c r="J29">
        <f t="shared" ca="1" si="11"/>
        <v>2.4261329242688725</v>
      </c>
      <c r="K29">
        <f t="shared" ca="1" si="12"/>
        <v>1.1945933688024397</v>
      </c>
      <c r="M29">
        <f t="shared" ca="1" si="13"/>
        <v>6.4238951927455021</v>
      </c>
      <c r="N29">
        <f t="shared" ca="1" si="14"/>
        <v>3.8373059018754341</v>
      </c>
    </row>
    <row r="30" spans="2:14" x14ac:dyDescent="0.25">
      <c r="B30">
        <f t="shared" ca="1" si="4"/>
        <v>7.6866197499015776</v>
      </c>
      <c r="C30">
        <f t="shared" ca="1" si="5"/>
        <v>2.678217075173416</v>
      </c>
      <c r="D30">
        <f t="shared" ca="1" si="6"/>
        <v>5.248467263640114</v>
      </c>
      <c r="E30">
        <f t="shared" ca="1" si="7"/>
        <v>1.1641460025164136</v>
      </c>
      <c r="G30">
        <f t="shared" ca="1" si="8"/>
        <v>0.6914284410917616</v>
      </c>
      <c r="H30">
        <f t="shared" ca="1" si="9"/>
        <v>3.8005479606690185</v>
      </c>
      <c r="I30">
        <f t="shared" ca="1" si="10"/>
        <v>2.6102395192804986</v>
      </c>
      <c r="J30">
        <f t="shared" ca="1" si="11"/>
        <v>1.4988069384659162</v>
      </c>
      <c r="K30">
        <f t="shared" ca="1" si="12"/>
        <v>0.7379912336608826</v>
      </c>
      <c r="M30">
        <f t="shared" ca="1" si="13"/>
        <v>4.3919737007538036</v>
      </c>
      <c r="N30">
        <f t="shared" ca="1" si="14"/>
        <v>2.3705958784102146</v>
      </c>
    </row>
    <row r="31" spans="2:14" x14ac:dyDescent="0.25">
      <c r="B31">
        <f t="shared" ca="1" si="4"/>
        <v>9.8172299382109163</v>
      </c>
      <c r="C31">
        <f t="shared" ca="1" si="5"/>
        <v>3.2036981122971162</v>
      </c>
      <c r="D31">
        <f t="shared" ca="1" si="6"/>
        <v>1.6696761555674229</v>
      </c>
      <c r="E31">
        <f t="shared" ca="1" si="7"/>
        <v>1.7894114330139387E-2</v>
      </c>
      <c r="G31">
        <f t="shared" ca="1" si="8"/>
        <v>0.56391113957733929</v>
      </c>
      <c r="H31">
        <f t="shared" ca="1" si="9"/>
        <v>5.900277567694701</v>
      </c>
      <c r="I31">
        <f t="shared" ca="1" si="10"/>
        <v>4.0523466198305327</v>
      </c>
      <c r="J31">
        <f t="shared" ca="1" si="11"/>
        <v>2.3268689275477259</v>
      </c>
      <c r="K31">
        <f t="shared" ca="1" si="12"/>
        <v>1.1457171876757839</v>
      </c>
      <c r="M31">
        <f t="shared" ca="1" si="13"/>
        <v>4.2437924691319218</v>
      </c>
      <c r="N31">
        <f t="shared" ca="1" si="14"/>
        <v>3.6803044793022717</v>
      </c>
    </row>
    <row r="32" spans="2:14" x14ac:dyDescent="0.25">
      <c r="B32">
        <f t="shared" ca="1" si="4"/>
        <v>1.2372305079383377</v>
      </c>
      <c r="C32">
        <f t="shared" ca="1" si="5"/>
        <v>2.5632694029493526</v>
      </c>
      <c r="D32">
        <f t="shared" ca="1" si="6"/>
        <v>1.4787195620320328</v>
      </c>
      <c r="E32">
        <f t="shared" ca="1" si="7"/>
        <v>0.25436292024832813</v>
      </c>
      <c r="G32">
        <f t="shared" ca="1" si="8"/>
        <v>0.14248807541961606</v>
      </c>
      <c r="H32">
        <f t="shared" ca="1" si="9"/>
        <v>20.068954278277342</v>
      </c>
      <c r="I32">
        <f t="shared" ca="1" si="10"/>
        <v>13.783480200726515</v>
      </c>
      <c r="J32">
        <f t="shared" ca="1" si="11"/>
        <v>7.9145134415676095</v>
      </c>
      <c r="K32">
        <f t="shared" ca="1" si="12"/>
        <v>3.8969939280815131</v>
      </c>
      <c r="M32">
        <f t="shared" ca="1" si="13"/>
        <v>1.4867664697223792</v>
      </c>
      <c r="N32">
        <f t="shared" ca="1" si="14"/>
        <v>12.518031817630984</v>
      </c>
    </row>
    <row r="33" spans="2:14" x14ac:dyDescent="0.25">
      <c r="B33">
        <f t="shared" ca="1" si="4"/>
        <v>30.957456803402145</v>
      </c>
      <c r="C33">
        <f t="shared" ca="1" si="5"/>
        <v>6.4512417831174105</v>
      </c>
      <c r="D33">
        <f t="shared" ca="1" si="6"/>
        <v>3.1129806618213474</v>
      </c>
      <c r="E33">
        <f t="shared" ca="1" si="7"/>
        <v>0.11286859722538085</v>
      </c>
      <c r="G33">
        <f t="shared" ca="1" si="8"/>
        <v>2.8162633266244907E-2</v>
      </c>
      <c r="H33">
        <f t="shared" ca="1" si="9"/>
        <v>36.767486076709822</v>
      </c>
      <c r="I33">
        <f t="shared" ca="1" si="10"/>
        <v>25.25213368577759</v>
      </c>
      <c r="J33">
        <f t="shared" ca="1" si="11"/>
        <v>14.499846814726414</v>
      </c>
      <c r="K33">
        <f t="shared" ca="1" si="12"/>
        <v>7.1395184823779809</v>
      </c>
      <c r="M33">
        <f t="shared" ca="1" si="13"/>
        <v>11.867779427765212</v>
      </c>
      <c r="N33">
        <f t="shared" ca="1" si="14"/>
        <v>22.933758988167099</v>
      </c>
    </row>
    <row r="34" spans="2:14" x14ac:dyDescent="0.25">
      <c r="B34">
        <f t="shared" ca="1" si="4"/>
        <v>16.598039457878489</v>
      </c>
      <c r="C34">
        <f t="shared" ca="1" si="5"/>
        <v>9.5065673094764662</v>
      </c>
      <c r="D34">
        <f t="shared" ca="1" si="6"/>
        <v>4.8617553277824967</v>
      </c>
      <c r="E34">
        <f t="shared" ca="1" si="7"/>
        <v>1.5182446495043449</v>
      </c>
      <c r="G34">
        <f t="shared" ca="1" si="8"/>
        <v>0.18096074810217033</v>
      </c>
      <c r="H34">
        <f t="shared" ca="1" si="9"/>
        <v>17.607098655064856</v>
      </c>
      <c r="I34">
        <f t="shared" ca="1" si="10"/>
        <v>12.092662743619368</v>
      </c>
      <c r="J34">
        <f t="shared" ca="1" si="11"/>
        <v>6.9436412600407458</v>
      </c>
      <c r="K34">
        <f t="shared" ca="1" si="12"/>
        <v>3.4189502650962047</v>
      </c>
      <c r="M34">
        <f t="shared" ca="1" si="13"/>
        <v>9.1073820256638527</v>
      </c>
      <c r="N34">
        <f t="shared" ca="1" si="14"/>
        <v>10.982446724632657</v>
      </c>
    </row>
    <row r="35" spans="2:14" x14ac:dyDescent="0.25">
      <c r="B35">
        <f t="shared" ca="1" si="4"/>
        <v>5.8378463454196154</v>
      </c>
      <c r="C35">
        <f t="shared" ca="1" si="5"/>
        <v>9.4427487747806413</v>
      </c>
      <c r="D35">
        <f t="shared" ca="1" si="6"/>
        <v>1.7555840480350566</v>
      </c>
      <c r="E35">
        <f t="shared" ca="1" si="7"/>
        <v>0.48112996732638241</v>
      </c>
      <c r="G35">
        <f t="shared" ca="1" si="8"/>
        <v>0.67383001665735354</v>
      </c>
      <c r="H35">
        <f t="shared" ca="1" si="9"/>
        <v>4.0660928657402149</v>
      </c>
      <c r="I35">
        <f t="shared" ca="1" si="10"/>
        <v>2.7926173796662961</v>
      </c>
      <c r="J35">
        <f t="shared" ca="1" si="11"/>
        <v>1.6035288233924572</v>
      </c>
      <c r="K35">
        <f t="shared" ca="1" si="12"/>
        <v>0.78955480136582923</v>
      </c>
      <c r="M35">
        <f t="shared" ca="1" si="13"/>
        <v>5.0315213391323645</v>
      </c>
      <c r="N35">
        <f t="shared" ca="1" si="14"/>
        <v>2.5362297985736104</v>
      </c>
    </row>
    <row r="36" spans="2:14" x14ac:dyDescent="0.25">
      <c r="B36">
        <f t="shared" ca="1" si="4"/>
        <v>17.635510994710106</v>
      </c>
      <c r="C36">
        <f t="shared" ca="1" si="5"/>
        <v>11.333099180411251</v>
      </c>
      <c r="D36">
        <f t="shared" ca="1" si="6"/>
        <v>1.0038169370542933</v>
      </c>
      <c r="E36">
        <f t="shared" ca="1" si="7"/>
        <v>2.5695490113254635</v>
      </c>
      <c r="G36">
        <f t="shared" ca="1" si="8"/>
        <v>0.50487252611385092</v>
      </c>
      <c r="H36">
        <f t="shared" ca="1" si="9"/>
        <v>7.0393298572487559</v>
      </c>
      <c r="I36">
        <f t="shared" ca="1" si="10"/>
        <v>4.8346546794813712</v>
      </c>
      <c r="J36">
        <f t="shared" ca="1" si="11"/>
        <v>2.7760724351804988</v>
      </c>
      <c r="K36">
        <f t="shared" ca="1" si="12"/>
        <v>1.3668986102157787</v>
      </c>
      <c r="M36">
        <f t="shared" ca="1" si="13"/>
        <v>9.40525624221236</v>
      </c>
      <c r="N36">
        <f t="shared" ca="1" si="14"/>
        <v>4.3907895700982937</v>
      </c>
    </row>
    <row r="37" spans="2:14" x14ac:dyDescent="0.25">
      <c r="B37">
        <f t="shared" ca="1" si="4"/>
        <v>7.6712755582165864</v>
      </c>
      <c r="C37">
        <f t="shared" ca="1" si="5"/>
        <v>13.080301051396606</v>
      </c>
      <c r="D37">
        <f t="shared" ca="1" si="6"/>
        <v>8.3580217216692319</v>
      </c>
      <c r="E37">
        <f t="shared" ca="1" si="7"/>
        <v>2.5709076373443445</v>
      </c>
      <c r="G37">
        <f t="shared" ca="1" si="8"/>
        <v>0.69557497325620787</v>
      </c>
      <c r="H37">
        <f t="shared" ca="1" si="9"/>
        <v>3.7389645400421214</v>
      </c>
      <c r="I37">
        <f t="shared" ca="1" si="10"/>
        <v>2.5679436503909758</v>
      </c>
      <c r="J37">
        <f t="shared" ca="1" si="11"/>
        <v>1.4745205305359899</v>
      </c>
      <c r="K37">
        <f t="shared" ca="1" si="12"/>
        <v>0.72603295158371073</v>
      </c>
      <c r="M37">
        <f t="shared" ca="1" si="13"/>
        <v>8.4112588546866718</v>
      </c>
      <c r="N37">
        <f t="shared" ca="1" si="14"/>
        <v>2.3321831535538693</v>
      </c>
    </row>
    <row r="38" spans="2:14" x14ac:dyDescent="0.25">
      <c r="B38">
        <f t="shared" ca="1" si="4"/>
        <v>7.270251904662147</v>
      </c>
      <c r="C38">
        <f t="shared" ca="1" si="5"/>
        <v>6.5182941580904536</v>
      </c>
      <c r="D38">
        <f t="shared" ca="1" si="6"/>
        <v>4.6414366392640218</v>
      </c>
      <c r="E38">
        <f t="shared" ca="1" si="7"/>
        <v>1.775862661159459</v>
      </c>
      <c r="G38">
        <f t="shared" ca="1" si="8"/>
        <v>0.25774152874971346</v>
      </c>
      <c r="H38">
        <f t="shared" ca="1" si="9"/>
        <v>13.964326879543579</v>
      </c>
      <c r="I38">
        <f t="shared" ca="1" si="10"/>
        <v>9.5907848705898608</v>
      </c>
      <c r="J38">
        <f t="shared" ca="1" si="11"/>
        <v>5.5070558863258476</v>
      </c>
      <c r="K38">
        <f t="shared" ca="1" si="12"/>
        <v>2.7115960455513055</v>
      </c>
      <c r="M38">
        <f t="shared" ca="1" si="13"/>
        <v>5.4200236789104759</v>
      </c>
      <c r="N38">
        <f t="shared" ca="1" si="14"/>
        <v>8.7102639114154634</v>
      </c>
    </row>
    <row r="39" spans="2:14" x14ac:dyDescent="0.25">
      <c r="B39">
        <f t="shared" ca="1" si="4"/>
        <v>10.163099756357923</v>
      </c>
      <c r="C39">
        <f t="shared" ca="1" si="5"/>
        <v>4.5930501457034776</v>
      </c>
      <c r="D39">
        <f t="shared" ca="1" si="6"/>
        <v>8.355004040599507</v>
      </c>
      <c r="E39">
        <f t="shared" ca="1" si="7"/>
        <v>1.98982705089449</v>
      </c>
      <c r="G39">
        <f t="shared" ca="1" si="8"/>
        <v>0.44039938657949462</v>
      </c>
      <c r="H39">
        <f t="shared" ca="1" si="9"/>
        <v>8.4465170868152484</v>
      </c>
      <c r="I39">
        <f t="shared" ca="1" si="10"/>
        <v>5.8011194513125135</v>
      </c>
      <c r="J39">
        <f t="shared" ca="1" si="11"/>
        <v>3.3310192494876705</v>
      </c>
      <c r="K39">
        <f t="shared" ca="1" si="12"/>
        <v>1.6401465340116956</v>
      </c>
      <c r="M39">
        <f t="shared" ca="1" si="13"/>
        <v>6.4958111889172194</v>
      </c>
      <c r="N39">
        <f t="shared" ca="1" si="14"/>
        <v>5.2685241181382017</v>
      </c>
    </row>
    <row r="40" spans="2:14" x14ac:dyDescent="0.25">
      <c r="B40">
        <f t="shared" ca="1" si="4"/>
        <v>7.4000777459733769</v>
      </c>
      <c r="C40">
        <f t="shared" ca="1" si="5"/>
        <v>5.3584688604353108</v>
      </c>
      <c r="D40">
        <f t="shared" ca="1" si="6"/>
        <v>2.7272766104124573</v>
      </c>
      <c r="E40">
        <f t="shared" ca="1" si="7"/>
        <v>1.4944315131805717</v>
      </c>
      <c r="G40">
        <f t="shared" ca="1" si="8"/>
        <v>0.46910132066475263</v>
      </c>
      <c r="H40">
        <f t="shared" ca="1" si="9"/>
        <v>7.7962266593194407</v>
      </c>
      <c r="I40">
        <f t="shared" ca="1" si="10"/>
        <v>5.3544960195270175</v>
      </c>
      <c r="J40">
        <f t="shared" ca="1" si="11"/>
        <v>3.074566807672646</v>
      </c>
      <c r="K40">
        <f t="shared" ca="1" si="12"/>
        <v>1.5138729966713027</v>
      </c>
      <c r="M40">
        <f t="shared" ca="1" si="13"/>
        <v>4.6719056066412117</v>
      </c>
      <c r="N40">
        <f t="shared" ca="1" si="14"/>
        <v>4.8629047645227272</v>
      </c>
    </row>
    <row r="41" spans="2:14" x14ac:dyDescent="0.25">
      <c r="B41">
        <f t="shared" ca="1" si="4"/>
        <v>8.7177763352772022</v>
      </c>
      <c r="C41">
        <f t="shared" ca="1" si="5"/>
        <v>3.3856989568716132</v>
      </c>
      <c r="D41">
        <f t="shared" ca="1" si="6"/>
        <v>11.31473442767938</v>
      </c>
      <c r="E41">
        <f t="shared" ca="1" si="7"/>
        <v>2.8422333446777026</v>
      </c>
      <c r="G41">
        <f t="shared" ca="1" si="8"/>
        <v>0.18795296141204965</v>
      </c>
      <c r="H41">
        <f t="shared" ca="1" si="9"/>
        <v>17.216620365206992</v>
      </c>
      <c r="I41">
        <f t="shared" ca="1" si="10"/>
        <v>11.824479872581833</v>
      </c>
      <c r="J41">
        <f t="shared" ca="1" si="11"/>
        <v>6.7896498945282184</v>
      </c>
      <c r="K41">
        <f t="shared" ca="1" si="12"/>
        <v>3.3431271054275999</v>
      </c>
      <c r="M41">
        <f t="shared" ca="1" si="13"/>
        <v>6.4624361421160605</v>
      </c>
      <c r="N41">
        <f t="shared" ca="1" si="14"/>
        <v>10.738885471327812</v>
      </c>
    </row>
    <row r="42" spans="2:14" x14ac:dyDescent="0.25">
      <c r="B42">
        <f t="shared" ca="1" si="4"/>
        <v>10.37849810342929</v>
      </c>
      <c r="C42">
        <f t="shared" ca="1" si="5"/>
        <v>8.136519438502372</v>
      </c>
      <c r="D42">
        <f t="shared" ca="1" si="6"/>
        <v>4.5158476976329824</v>
      </c>
      <c r="E42">
        <f t="shared" ca="1" si="7"/>
        <v>0.69968201555280396</v>
      </c>
      <c r="G42">
        <f t="shared" ca="1" si="8"/>
        <v>0.63794338015475383</v>
      </c>
      <c r="H42">
        <f t="shared" ca="1" si="9"/>
        <v>4.6297789624662702</v>
      </c>
      <c r="I42">
        <f t="shared" ca="1" si="10"/>
        <v>3.1797604288713153</v>
      </c>
      <c r="J42">
        <f t="shared" ca="1" si="11"/>
        <v>1.8258274607555443</v>
      </c>
      <c r="K42">
        <f t="shared" ca="1" si="12"/>
        <v>0.899011490828872</v>
      </c>
      <c r="M42">
        <f t="shared" ca="1" si="13"/>
        <v>6.5976112052166558</v>
      </c>
      <c r="N42">
        <f t="shared" ca="1" si="14"/>
        <v>2.8878296077181589</v>
      </c>
    </row>
    <row r="43" spans="2:14" x14ac:dyDescent="0.25">
      <c r="B43">
        <f t="shared" ca="1" si="4"/>
        <v>17.226406648561312</v>
      </c>
      <c r="C43">
        <f t="shared" ca="1" si="5"/>
        <v>3.9024508559068956</v>
      </c>
      <c r="D43">
        <f t="shared" ca="1" si="6"/>
        <v>3.2106164508424859</v>
      </c>
      <c r="E43">
        <f t="shared" ca="1" si="7"/>
        <v>0.22736013221612481</v>
      </c>
      <c r="G43">
        <f t="shared" ca="1" si="8"/>
        <v>0.60350842341218824</v>
      </c>
      <c r="H43">
        <f t="shared" ca="1" si="9"/>
        <v>5.2013051038751392</v>
      </c>
      <c r="I43">
        <f t="shared" ca="1" si="10"/>
        <v>3.5722880685816469</v>
      </c>
      <c r="J43">
        <f t="shared" ca="1" si="11"/>
        <v>2.0512179452654342</v>
      </c>
      <c r="K43">
        <f t="shared" ca="1" si="12"/>
        <v>1.0099905618819651</v>
      </c>
      <c r="M43">
        <f t="shared" ca="1" si="13"/>
        <v>7.0262525679521843</v>
      </c>
      <c r="N43">
        <f t="shared" ca="1" si="14"/>
        <v>3.2443196531665155</v>
      </c>
    </row>
    <row r="44" spans="2:14" x14ac:dyDescent="0.25">
      <c r="B44">
        <f t="shared" ca="1" si="4"/>
        <v>7.1965724429983666</v>
      </c>
      <c r="C44">
        <f t="shared" ca="1" si="5"/>
        <v>1.3251177532819602</v>
      </c>
      <c r="D44">
        <f t="shared" ca="1" si="6"/>
        <v>4.5789656619455013</v>
      </c>
      <c r="E44">
        <f t="shared" ca="1" si="7"/>
        <v>0.12703493529708351</v>
      </c>
      <c r="G44">
        <f t="shared" ca="1" si="8"/>
        <v>0.42278555264218476</v>
      </c>
      <c r="H44">
        <f t="shared" ca="1" si="9"/>
        <v>8.8669196338171652</v>
      </c>
      <c r="I44">
        <f t="shared" ca="1" si="10"/>
        <v>6.0898544846673905</v>
      </c>
      <c r="J44">
        <f t="shared" ca="1" si="11"/>
        <v>3.4968117249191075</v>
      </c>
      <c r="K44">
        <f t="shared" ca="1" si="12"/>
        <v>1.7217803924728601</v>
      </c>
      <c r="M44">
        <f t="shared" ca="1" si="13"/>
        <v>3.497707178332615</v>
      </c>
      <c r="N44">
        <f t="shared" ca="1" si="14"/>
        <v>5.5307506590237603</v>
      </c>
    </row>
    <row r="45" spans="2:14" x14ac:dyDescent="0.25">
      <c r="B45">
        <f t="shared" ca="1" si="4"/>
        <v>12.575757327903769</v>
      </c>
      <c r="C45">
        <f t="shared" ca="1" si="5"/>
        <v>5.2594449630441629</v>
      </c>
      <c r="D45">
        <f t="shared" ca="1" si="6"/>
        <v>4.6224107486180985</v>
      </c>
      <c r="E45">
        <f t="shared" ca="1" si="7"/>
        <v>1.311429205383831</v>
      </c>
      <c r="G45">
        <f t="shared" ca="1" si="8"/>
        <v>0.59268763265968327</v>
      </c>
      <c r="H45">
        <f t="shared" ca="1" si="9"/>
        <v>5.3876525671108908</v>
      </c>
      <c r="I45">
        <f t="shared" ca="1" si="10"/>
        <v>3.7002726428823496</v>
      </c>
      <c r="J45">
        <f t="shared" ca="1" si="11"/>
        <v>2.1247070509822059</v>
      </c>
      <c r="K45">
        <f t="shared" ca="1" si="12"/>
        <v>1.0461755530216954</v>
      </c>
      <c r="M45">
        <f t="shared" ca="1" si="13"/>
        <v>6.5373286780847648</v>
      </c>
      <c r="N45">
        <f t="shared" ca="1" si="14"/>
        <v>3.3605540837987524</v>
      </c>
    </row>
    <row r="46" spans="2:14" x14ac:dyDescent="0.25">
      <c r="B46">
        <f t="shared" ca="1" si="4"/>
        <v>6.530171726096575</v>
      </c>
      <c r="C46">
        <f t="shared" ca="1" si="5"/>
        <v>5.6038743531341657</v>
      </c>
      <c r="D46">
        <f t="shared" ca="1" si="6"/>
        <v>4.7527486458785599</v>
      </c>
      <c r="E46">
        <f t="shared" ca="1" si="7"/>
        <v>1.0507695438265485</v>
      </c>
      <c r="G46">
        <f t="shared" ca="1" si="8"/>
        <v>0.61244507576009688</v>
      </c>
      <c r="H46">
        <f t="shared" ca="1" si="9"/>
        <v>5.0499069003164134</v>
      </c>
      <c r="I46">
        <f t="shared" ca="1" si="10"/>
        <v>3.4683068589858883</v>
      </c>
      <c r="J46">
        <f t="shared" ca="1" si="11"/>
        <v>1.9915116396712409</v>
      </c>
      <c r="K46">
        <f t="shared" ca="1" si="12"/>
        <v>0.98059202562492576</v>
      </c>
      <c r="M46">
        <f t="shared" ca="1" si="13"/>
        <v>4.8009174617102435</v>
      </c>
      <c r="N46">
        <f t="shared" ca="1" si="14"/>
        <v>3.1498848608499244</v>
      </c>
    </row>
    <row r="47" spans="2:14" x14ac:dyDescent="0.25">
      <c r="B47">
        <f t="shared" ca="1" si="4"/>
        <v>5.7773176607203851</v>
      </c>
      <c r="C47">
        <f t="shared" ca="1" si="5"/>
        <v>11.448152422117673</v>
      </c>
      <c r="D47">
        <f t="shared" ca="1" si="6"/>
        <v>3.2132414226469233</v>
      </c>
      <c r="E47">
        <f t="shared" ca="1" si="7"/>
        <v>1.315465906306541</v>
      </c>
      <c r="G47">
        <f t="shared" ca="1" si="8"/>
        <v>0.75077747678416307</v>
      </c>
      <c r="H47">
        <f t="shared" ca="1" si="9"/>
        <v>2.9523704916699298</v>
      </c>
      <c r="I47">
        <f t="shared" ca="1" si="10"/>
        <v>2.0277060604592059</v>
      </c>
      <c r="J47">
        <f t="shared" ca="1" si="11"/>
        <v>1.164314573485338</v>
      </c>
      <c r="K47">
        <f t="shared" ca="1" si="12"/>
        <v>0.57329194735064859</v>
      </c>
      <c r="M47">
        <f t="shared" ca="1" si="13"/>
        <v>6.0733824906421106</v>
      </c>
      <c r="N47">
        <f t="shared" ca="1" si="14"/>
        <v>1.8415442698059379</v>
      </c>
    </row>
    <row r="48" spans="2:14" x14ac:dyDescent="0.25">
      <c r="B48">
        <f t="shared" ca="1" si="4"/>
        <v>7.1661300565536408</v>
      </c>
      <c r="C48">
        <f t="shared" ca="1" si="5"/>
        <v>8.199878555808251</v>
      </c>
      <c r="D48">
        <f t="shared" ca="1" si="6"/>
        <v>7.3562978050895111</v>
      </c>
      <c r="E48">
        <f t="shared" ca="1" si="7"/>
        <v>1.8351536516679745</v>
      </c>
      <c r="G48">
        <f t="shared" ca="1" si="8"/>
        <v>0.82366740039766972</v>
      </c>
      <c r="H48">
        <f t="shared" ca="1" si="9"/>
        <v>1.9980250541200166</v>
      </c>
      <c r="I48">
        <f t="shared" ca="1" si="10"/>
        <v>1.3722557933089623</v>
      </c>
      <c r="J48">
        <f t="shared" ca="1" si="11"/>
        <v>0.78795317026249623</v>
      </c>
      <c r="K48">
        <f t="shared" ca="1" si="12"/>
        <v>0.38797694170285346</v>
      </c>
      <c r="M48">
        <f t="shared" ca="1" si="13"/>
        <v>6.4480928750600652</v>
      </c>
      <c r="N48">
        <f t="shared" ca="1" si="14"/>
        <v>1.2462702766217635</v>
      </c>
    </row>
    <row r="49" spans="2:14" x14ac:dyDescent="0.25">
      <c r="B49">
        <f t="shared" ca="1" si="4"/>
        <v>15.468955880530523</v>
      </c>
      <c r="C49">
        <f t="shared" ca="1" si="5"/>
        <v>13.53182261432192</v>
      </c>
      <c r="D49">
        <f t="shared" ca="1" si="6"/>
        <v>9.7482407291319646</v>
      </c>
      <c r="E49">
        <f t="shared" ca="1" si="7"/>
        <v>2.1418888381210683</v>
      </c>
      <c r="G49">
        <f t="shared" ca="1" si="8"/>
        <v>0.20755158934385398</v>
      </c>
      <c r="H49">
        <f t="shared" ca="1" si="9"/>
        <v>16.195010578393603</v>
      </c>
      <c r="I49">
        <f t="shared" ca="1" si="10"/>
        <v>11.122832040105955</v>
      </c>
      <c r="J49">
        <f t="shared" ca="1" si="11"/>
        <v>6.3867617182108605</v>
      </c>
      <c r="K49">
        <f t="shared" ca="1" si="12"/>
        <v>3.1447506937383425</v>
      </c>
      <c r="M49">
        <f t="shared" ca="1" si="13"/>
        <v>11.078259461906338</v>
      </c>
      <c r="N49">
        <f t="shared" ca="1" si="14"/>
        <v>10.101655267939709</v>
      </c>
    </row>
    <row r="50" spans="2:14" x14ac:dyDescent="0.25">
      <c r="B50">
        <f t="shared" ca="1" si="4"/>
        <v>8.4637821649609783</v>
      </c>
      <c r="C50">
        <f t="shared" ca="1" si="5"/>
        <v>7.5096757017761249</v>
      </c>
      <c r="D50">
        <f t="shared" ca="1" si="6"/>
        <v>5.3489655744721061</v>
      </c>
      <c r="E50">
        <f t="shared" ca="1" si="7"/>
        <v>0.21196724861966376</v>
      </c>
      <c r="G50">
        <f t="shared" ca="1" si="8"/>
        <v>0.43527730398312547</v>
      </c>
      <c r="H50">
        <f t="shared" ca="1" si="9"/>
        <v>8.5670103446511767</v>
      </c>
      <c r="I50">
        <f t="shared" ca="1" si="10"/>
        <v>5.8838749556937362</v>
      </c>
      <c r="J50">
        <f t="shared" ca="1" si="11"/>
        <v>3.3785376949202233</v>
      </c>
      <c r="K50">
        <f t="shared" ca="1" si="12"/>
        <v>1.6635439411536126</v>
      </c>
      <c r="M50">
        <f t="shared" ca="1" si="13"/>
        <v>5.9042239246394841</v>
      </c>
      <c r="N50">
        <f t="shared" ca="1" si="14"/>
        <v>5.343681917318241</v>
      </c>
    </row>
    <row r="51" spans="2:14" x14ac:dyDescent="0.25">
      <c r="B51">
        <f t="shared" ca="1" si="4"/>
        <v>4.1949755110091864</v>
      </c>
      <c r="C51">
        <f t="shared" ca="1" si="5"/>
        <v>2.9234944420889244</v>
      </c>
      <c r="D51">
        <f t="shared" ca="1" si="6"/>
        <v>8.3998596372379168</v>
      </c>
      <c r="E51">
        <f t="shared" ca="1" si="7"/>
        <v>0.93672655078974598</v>
      </c>
      <c r="G51">
        <f t="shared" ca="1" si="8"/>
        <v>8.7381921074277336E-2</v>
      </c>
      <c r="H51">
        <f t="shared" ca="1" si="9"/>
        <v>25.10520266643055</v>
      </c>
      <c r="I51">
        <f t="shared" ca="1" si="10"/>
        <v>17.242406310254186</v>
      </c>
      <c r="J51">
        <f t="shared" ca="1" si="11"/>
        <v>9.9006386282822803</v>
      </c>
      <c r="K51">
        <f t="shared" ca="1" si="12"/>
        <v>4.8749337408293458</v>
      </c>
      <c r="M51">
        <f t="shared" ca="1" si="13"/>
        <v>4.0028582235349663</v>
      </c>
      <c r="N51">
        <f t="shared" ca="1" si="14"/>
        <v>15.659397166827745</v>
      </c>
    </row>
    <row r="52" spans="2:14" x14ac:dyDescent="0.25">
      <c r="B52">
        <f t="shared" ca="1" si="4"/>
        <v>9.3275347791133285</v>
      </c>
      <c r="C52">
        <f t="shared" ca="1" si="5"/>
        <v>14.47482721196417</v>
      </c>
      <c r="D52">
        <f t="shared" ca="1" si="6"/>
        <v>1.684498892050178</v>
      </c>
      <c r="E52">
        <f t="shared" ca="1" si="7"/>
        <v>0.17259475929639961</v>
      </c>
      <c r="G52">
        <f t="shared" ca="1" si="8"/>
        <v>0.17686105515771022</v>
      </c>
      <c r="H52">
        <f t="shared" ca="1" si="9"/>
        <v>17.843123945508374</v>
      </c>
      <c r="I52">
        <f t="shared" ca="1" si="10"/>
        <v>12.254766352636018</v>
      </c>
      <c r="J52">
        <f t="shared" ca="1" si="11"/>
        <v>7.0367216123033973</v>
      </c>
      <c r="K52">
        <f t="shared" ca="1" si="12"/>
        <v>3.4647817075808605</v>
      </c>
      <c r="M52">
        <f t="shared" ca="1" si="13"/>
        <v>7.5121273275925642</v>
      </c>
      <c r="N52">
        <f t="shared" ca="1" si="14"/>
        <v>11.129667753420168</v>
      </c>
    </row>
    <row r="53" spans="2:14" x14ac:dyDescent="0.25">
      <c r="B53">
        <f t="shared" ca="1" si="4"/>
        <v>8.7003047552289381</v>
      </c>
      <c r="C53">
        <f t="shared" ca="1" si="5"/>
        <v>5.0186940960042117</v>
      </c>
      <c r="D53">
        <f t="shared" ca="1" si="6"/>
        <v>3.323046059848755</v>
      </c>
      <c r="E53">
        <f t="shared" ca="1" si="7"/>
        <v>1.2257609664964024</v>
      </c>
      <c r="G53">
        <f t="shared" ca="1" si="8"/>
        <v>8.4982265500962439E-2</v>
      </c>
      <c r="H53">
        <f t="shared" ca="1" si="9"/>
        <v>25.392006494513527</v>
      </c>
      <c r="I53">
        <f t="shared" ca="1" si="10"/>
        <v>17.439384928624609</v>
      </c>
      <c r="J53">
        <f t="shared" ca="1" si="11"/>
        <v>10.01374430987291</v>
      </c>
      <c r="K53">
        <f t="shared" ca="1" si="12"/>
        <v>4.9306253708511285</v>
      </c>
      <c r="M53">
        <f t="shared" ca="1" si="13"/>
        <v>5.0254610606389774</v>
      </c>
      <c r="N53">
        <f t="shared" ca="1" si="14"/>
        <v>15.838291363086247</v>
      </c>
    </row>
    <row r="54" spans="2:14" x14ac:dyDescent="0.25">
      <c r="B54">
        <f t="shared" ca="1" si="4"/>
        <v>5.3667427638457124</v>
      </c>
      <c r="C54">
        <f t="shared" ca="1" si="5"/>
        <v>9.101685773364748</v>
      </c>
      <c r="D54">
        <f t="shared" ca="1" si="6"/>
        <v>2.1852633873207967</v>
      </c>
      <c r="E54">
        <f t="shared" ca="1" si="7"/>
        <v>0.97370401587050825</v>
      </c>
      <c r="G54">
        <f t="shared" ca="1" si="8"/>
        <v>0.80538979566761926</v>
      </c>
      <c r="H54">
        <f t="shared" ca="1" si="9"/>
        <v>2.2291549792319643</v>
      </c>
      <c r="I54">
        <f t="shared" ca="1" si="10"/>
        <v>1.5309972355586077</v>
      </c>
      <c r="J54">
        <f t="shared" ca="1" si="11"/>
        <v>0.87910295682746153</v>
      </c>
      <c r="K54">
        <f t="shared" ca="1" si="12"/>
        <v>0.43285780107748106</v>
      </c>
      <c r="M54">
        <f t="shared" ca="1" si="13"/>
        <v>4.9723220418013989</v>
      </c>
      <c r="N54">
        <f t="shared" ca="1" si="14"/>
        <v>1.3904378160181603</v>
      </c>
    </row>
    <row r="55" spans="2:14" x14ac:dyDescent="0.25">
      <c r="B55">
        <f t="shared" ca="1" si="4"/>
        <v>8.4906074693095235</v>
      </c>
      <c r="C55">
        <f t="shared" ca="1" si="5"/>
        <v>6.11969826314371</v>
      </c>
      <c r="D55">
        <f t="shared" ca="1" si="6"/>
        <v>5.3331318497958629</v>
      </c>
      <c r="E55">
        <f t="shared" ca="1" si="7"/>
        <v>1.416158790691423</v>
      </c>
      <c r="G55">
        <f t="shared" ca="1" si="8"/>
        <v>0.90827524263447512</v>
      </c>
      <c r="H55">
        <f t="shared" ca="1" si="9"/>
        <v>0.99091263129735607</v>
      </c>
      <c r="I55">
        <f t="shared" ca="1" si="10"/>
        <v>0.68056483884267938</v>
      </c>
      <c r="J55">
        <f t="shared" ca="1" si="11"/>
        <v>0.39078226155066198</v>
      </c>
      <c r="K55">
        <f t="shared" ca="1" si="12"/>
        <v>0.19241563132189957</v>
      </c>
      <c r="M55">
        <f t="shared" ca="1" si="13"/>
        <v>5.7329498478334271</v>
      </c>
      <c r="N55">
        <f t="shared" ca="1" si="14"/>
        <v>0.61808281961652289</v>
      </c>
    </row>
    <row r="56" spans="2:14" x14ac:dyDescent="0.25">
      <c r="B56">
        <f t="shared" ca="1" si="4"/>
        <v>10.838991375605785</v>
      </c>
      <c r="C56">
        <f t="shared" ca="1" si="5"/>
        <v>9.6980648697716756</v>
      </c>
      <c r="D56">
        <f t="shared" ca="1" si="6"/>
        <v>5.1344155449601541</v>
      </c>
      <c r="E56">
        <f t="shared" ca="1" si="7"/>
        <v>0.73314219184406626</v>
      </c>
      <c r="G56">
        <f t="shared" ca="1" si="8"/>
        <v>6.3237773215447546E-2</v>
      </c>
      <c r="H56">
        <f t="shared" ca="1" si="9"/>
        <v>28.435991053493691</v>
      </c>
      <c r="I56">
        <f t="shared" ca="1" si="10"/>
        <v>19.530012089275143</v>
      </c>
      <c r="J56">
        <f t="shared" ca="1" si="11"/>
        <v>11.214188357625293</v>
      </c>
      <c r="K56">
        <f t="shared" ca="1" si="12"/>
        <v>5.5217069578154998</v>
      </c>
      <c r="M56">
        <f t="shared" ca="1" si="13"/>
        <v>7.3346284209740826</v>
      </c>
      <c r="N56">
        <f t="shared" ca="1" si="14"/>
        <v>17.736980005918809</v>
      </c>
    </row>
    <row r="57" spans="2:14" x14ac:dyDescent="0.25">
      <c r="B57">
        <f t="shared" ca="1" si="4"/>
        <v>4.0787204705801736</v>
      </c>
      <c r="C57">
        <f t="shared" ca="1" si="5"/>
        <v>5.3316266440546638</v>
      </c>
      <c r="D57">
        <f t="shared" ca="1" si="6"/>
        <v>3.3414671623195806</v>
      </c>
      <c r="E57">
        <f t="shared" ca="1" si="7"/>
        <v>6.4048275401622544E-3</v>
      </c>
      <c r="G57">
        <f t="shared" ca="1" si="8"/>
        <v>0.77407624319086432</v>
      </c>
      <c r="H57">
        <f t="shared" ca="1" si="9"/>
        <v>2.6376003356537154</v>
      </c>
      <c r="I57">
        <f t="shared" ca="1" si="10"/>
        <v>1.8115199974950178</v>
      </c>
      <c r="J57">
        <f t="shared" ca="1" si="11"/>
        <v>1.040179922708282</v>
      </c>
      <c r="K57">
        <f t="shared" ca="1" si="12"/>
        <v>0.51216980965839265</v>
      </c>
      <c r="M57">
        <f t="shared" ca="1" si="13"/>
        <v>3.4926785323623997</v>
      </c>
      <c r="N57">
        <f t="shared" ca="1" si="14"/>
        <v>1.645206046417955</v>
      </c>
    </row>
    <row r="58" spans="2:14" x14ac:dyDescent="0.25">
      <c r="B58">
        <f t="shared" ca="1" si="4"/>
        <v>12.745652717104022</v>
      </c>
      <c r="C58">
        <f t="shared" ca="1" si="5"/>
        <v>1.9347922782921241</v>
      </c>
      <c r="D58">
        <f t="shared" ca="1" si="6"/>
        <v>1.9398692347893673</v>
      </c>
      <c r="E58">
        <f t="shared" ca="1" si="7"/>
        <v>1.2139574112401725E-2</v>
      </c>
      <c r="G58">
        <f t="shared" ca="1" si="8"/>
        <v>0.33241547194296195</v>
      </c>
      <c r="H58">
        <f t="shared" ca="1" si="9"/>
        <v>11.343788559699291</v>
      </c>
      <c r="I58">
        <f t="shared" ca="1" si="10"/>
        <v>7.7909831696155685</v>
      </c>
      <c r="J58">
        <f t="shared" ca="1" si="11"/>
        <v>4.4736046427301641</v>
      </c>
      <c r="K58">
        <f t="shared" ca="1" si="12"/>
        <v>2.2027393418519083</v>
      </c>
      <c r="M58">
        <f t="shared" ca="1" si="13"/>
        <v>4.7945352603991971</v>
      </c>
      <c r="N58">
        <f t="shared" ca="1" si="14"/>
        <v>7.0757003157108711</v>
      </c>
    </row>
    <row r="59" spans="2:14" x14ac:dyDescent="0.25">
      <c r="B59">
        <f t="shared" ca="1" si="4"/>
        <v>1.4821624567330094</v>
      </c>
      <c r="C59">
        <f t="shared" ca="1" si="5"/>
        <v>2.5827929517346924</v>
      </c>
      <c r="D59">
        <f t="shared" ca="1" si="6"/>
        <v>2.1077809056845123</v>
      </c>
      <c r="E59">
        <f t="shared" ca="1" si="7"/>
        <v>0.16305045287562361</v>
      </c>
      <c r="G59">
        <f t="shared" ca="1" si="8"/>
        <v>4.9230105669441193E-2</v>
      </c>
      <c r="H59">
        <f t="shared" ca="1" si="9"/>
        <v>31.015002053850729</v>
      </c>
      <c r="I59">
        <f t="shared" ca="1" si="10"/>
        <v>21.301292573946633</v>
      </c>
      <c r="J59">
        <f t="shared" ca="1" si="11"/>
        <v>12.231262637891607</v>
      </c>
      <c r="K59">
        <f t="shared" ca="1" si="12"/>
        <v>6.0224998775405378</v>
      </c>
      <c r="M59">
        <f t="shared" ca="1" si="13"/>
        <v>1.6736528942523377</v>
      </c>
      <c r="N59">
        <f t="shared" ca="1" si="14"/>
        <v>19.345640891425639</v>
      </c>
    </row>
    <row r="60" spans="2:14" x14ac:dyDescent="0.25">
      <c r="B60">
        <f t="shared" ca="1" si="4"/>
        <v>6.1933112922411384</v>
      </c>
      <c r="C60">
        <f t="shared" ca="1" si="5"/>
        <v>10.42001621565027</v>
      </c>
      <c r="D60">
        <f t="shared" ca="1" si="6"/>
        <v>4.5266344185280358</v>
      </c>
      <c r="E60">
        <f t="shared" ca="1" si="7"/>
        <v>0.49733914210791713</v>
      </c>
      <c r="G60">
        <f t="shared" ca="1" si="8"/>
        <v>9.9457006487341681E-2</v>
      </c>
      <c r="H60">
        <f t="shared" ca="1" si="9"/>
        <v>23.7720385823614</v>
      </c>
      <c r="I60">
        <f t="shared" ca="1" si="10"/>
        <v>16.326781086224617</v>
      </c>
      <c r="J60">
        <f t="shared" ca="1" si="11"/>
        <v>9.3748840265788296</v>
      </c>
      <c r="K60">
        <f t="shared" ca="1" si="12"/>
        <v>4.6160596476048044</v>
      </c>
      <c r="M60">
        <f t="shared" ca="1" si="13"/>
        <v>5.9887929644946132</v>
      </c>
      <c r="N60">
        <f t="shared" ca="1" si="14"/>
        <v>14.827834635412533</v>
      </c>
    </row>
    <row r="61" spans="2:14" x14ac:dyDescent="0.25">
      <c r="B61">
        <f t="shared" ca="1" si="4"/>
        <v>7.4182539414343323</v>
      </c>
      <c r="C61">
        <f t="shared" ca="1" si="5"/>
        <v>7.002576583615193</v>
      </c>
      <c r="D61">
        <f t="shared" ca="1" si="6"/>
        <v>6.0271409284333313</v>
      </c>
      <c r="E61">
        <f t="shared" ca="1" si="7"/>
        <v>0.26238498945209698</v>
      </c>
      <c r="G61">
        <f t="shared" ca="1" si="8"/>
        <v>0.44587967996717115</v>
      </c>
      <c r="H61">
        <f t="shared" ca="1" si="9"/>
        <v>8.3191392531625841</v>
      </c>
      <c r="I61">
        <f t="shared" ca="1" si="10"/>
        <v>5.7136355782706909</v>
      </c>
      <c r="J61">
        <f t="shared" ca="1" si="11"/>
        <v>3.280785761353564</v>
      </c>
      <c r="K61">
        <f t="shared" ca="1" si="12"/>
        <v>1.615412278432973</v>
      </c>
      <c r="M61">
        <f t="shared" ca="1" si="13"/>
        <v>5.584154341091943</v>
      </c>
      <c r="N61">
        <f t="shared" ca="1" si="14"/>
        <v>5.1890720573872899</v>
      </c>
    </row>
    <row r="62" spans="2:14" x14ac:dyDescent="0.25">
      <c r="B62">
        <f t="shared" ca="1" si="4"/>
        <v>15.721692707293887</v>
      </c>
      <c r="C62">
        <f t="shared" ca="1" si="5"/>
        <v>5.6814946751490485</v>
      </c>
      <c r="D62">
        <f t="shared" ca="1" si="6"/>
        <v>0.78529256740074038</v>
      </c>
      <c r="E62">
        <f t="shared" ca="1" si="7"/>
        <v>2.176232551120334</v>
      </c>
      <c r="G62">
        <f t="shared" ca="1" si="8"/>
        <v>0.18889154345738668</v>
      </c>
      <c r="H62">
        <f t="shared" ca="1" si="9"/>
        <v>17.165314624840654</v>
      </c>
      <c r="I62">
        <f t="shared" ca="1" si="10"/>
        <v>11.789242777179782</v>
      </c>
      <c r="J62">
        <f t="shared" ca="1" si="11"/>
        <v>6.7694166543639067</v>
      </c>
      <c r="K62">
        <f t="shared" ca="1" si="12"/>
        <v>3.333164545549741</v>
      </c>
      <c r="M62">
        <f t="shared" ca="1" si="13"/>
        <v>7.0132612384370949</v>
      </c>
      <c r="N62">
        <f t="shared" ca="1" si="14"/>
        <v>10.706883460588859</v>
      </c>
    </row>
    <row r="63" spans="2:14" x14ac:dyDescent="0.25">
      <c r="B63">
        <f t="shared" ca="1" si="4"/>
        <v>5.6519442002141922</v>
      </c>
      <c r="C63">
        <f t="shared" ca="1" si="5"/>
        <v>8.9060855227186799</v>
      </c>
      <c r="D63">
        <f t="shared" ca="1" si="6"/>
        <v>4.0750988622273709</v>
      </c>
      <c r="E63">
        <f t="shared" ca="1" si="7"/>
        <v>1.7344839795639121E-2</v>
      </c>
      <c r="G63">
        <f t="shared" ca="1" si="8"/>
        <v>0.49599847211499337</v>
      </c>
      <c r="H63">
        <f t="shared" ca="1" si="9"/>
        <v>7.2219759341626615</v>
      </c>
      <c r="I63">
        <f t="shared" ca="1" si="10"/>
        <v>4.9600971190811327</v>
      </c>
      <c r="J63">
        <f t="shared" ca="1" si="11"/>
        <v>2.8481018399387414</v>
      </c>
      <c r="K63">
        <f t="shared" ca="1" si="12"/>
        <v>1.4023648653505478</v>
      </c>
      <c r="M63">
        <f t="shared" ca="1" si="13"/>
        <v>5.1858976572844631</v>
      </c>
      <c r="N63">
        <f t="shared" ca="1" si="14"/>
        <v>4.5047152570309965</v>
      </c>
    </row>
    <row r="64" spans="2:14" x14ac:dyDescent="0.25">
      <c r="B64">
        <f t="shared" ca="1" si="4"/>
        <v>7.0887331225253005</v>
      </c>
      <c r="C64">
        <f t="shared" ca="1" si="5"/>
        <v>5.1165938263816502</v>
      </c>
      <c r="D64">
        <f t="shared" ca="1" si="6"/>
        <v>4.2335908624442746</v>
      </c>
      <c r="E64">
        <f t="shared" ca="1" si="7"/>
        <v>0.26144513891697813</v>
      </c>
      <c r="G64">
        <f t="shared" ca="1" si="8"/>
        <v>0.98480348617659386</v>
      </c>
      <c r="H64">
        <f t="shared" ca="1" si="9"/>
        <v>0.15772115457636396</v>
      </c>
      <c r="I64">
        <f t="shared" ca="1" si="10"/>
        <v>0.10832385091893505</v>
      </c>
      <c r="J64">
        <f t="shared" ca="1" si="11"/>
        <v>6.2199862564106867E-2</v>
      </c>
      <c r="K64">
        <f t="shared" ca="1" si="12"/>
        <v>3.0626328267605918E-2</v>
      </c>
      <c r="M64">
        <f t="shared" ca="1" si="13"/>
        <v>4.5606052849443364</v>
      </c>
      <c r="N64">
        <f t="shared" ca="1" si="14"/>
        <v>9.8378739814932253E-2</v>
      </c>
    </row>
    <row r="65" spans="2:14" x14ac:dyDescent="0.25">
      <c r="B65">
        <f t="shared" ca="1" si="4"/>
        <v>26.136501272491309</v>
      </c>
      <c r="C65">
        <f t="shared" ca="1" si="5"/>
        <v>7.0985281386477528</v>
      </c>
      <c r="D65">
        <f t="shared" ca="1" si="6"/>
        <v>1.2072565696019057</v>
      </c>
      <c r="E65">
        <f t="shared" ca="1" si="7"/>
        <v>1.6572897899136987</v>
      </c>
      <c r="G65">
        <f t="shared" ca="1" si="8"/>
        <v>0.6552035985627308</v>
      </c>
      <c r="H65">
        <f t="shared" ca="1" si="9"/>
        <v>4.3548128359932941</v>
      </c>
      <c r="I65">
        <f t="shared" ca="1" si="10"/>
        <v>2.9909120161658751</v>
      </c>
      <c r="J65">
        <f t="shared" ca="1" si="11"/>
        <v>1.7173901663270201</v>
      </c>
      <c r="K65">
        <f t="shared" ca="1" si="12"/>
        <v>0.84561850829299978</v>
      </c>
      <c r="M65">
        <f t="shared" ca="1" si="13"/>
        <v>10.543418095244839</v>
      </c>
      <c r="N65">
        <f t="shared" ca="1" si="14"/>
        <v>2.7163191905717547</v>
      </c>
    </row>
    <row r="66" spans="2:14" x14ac:dyDescent="0.25">
      <c r="B66">
        <f t="shared" ca="1" si="4"/>
        <v>9.3233448774620964</v>
      </c>
      <c r="C66">
        <f t="shared" ca="1" si="5"/>
        <v>6.6177630182821874</v>
      </c>
      <c r="D66">
        <f t="shared" ca="1" si="6"/>
        <v>1.0805947324272616</v>
      </c>
      <c r="E66">
        <f t="shared" ca="1" si="7"/>
        <v>2.4213945444013207</v>
      </c>
      <c r="G66">
        <f t="shared" ca="1" si="8"/>
        <v>0.70398748131784694</v>
      </c>
      <c r="H66">
        <f t="shared" ca="1" si="9"/>
        <v>3.6151437854908179</v>
      </c>
      <c r="I66">
        <f t="shared" ca="1" si="10"/>
        <v>2.4829028009709226</v>
      </c>
      <c r="J66">
        <f t="shared" ca="1" si="11"/>
        <v>1.4256898334975263</v>
      </c>
      <c r="K66">
        <f t="shared" ca="1" si="12"/>
        <v>0.7019894104023352</v>
      </c>
      <c r="M66">
        <f t="shared" ca="1" si="13"/>
        <v>5.4827302240890017</v>
      </c>
      <c r="N66">
        <f t="shared" ca="1" si="14"/>
        <v>2.2549498247184943</v>
      </c>
    </row>
    <row r="67" spans="2:14" x14ac:dyDescent="0.25">
      <c r="B67">
        <f t="shared" ca="1" si="4"/>
        <v>24.282083196723629</v>
      </c>
      <c r="C67">
        <f t="shared" ca="1" si="5"/>
        <v>6.9498416754474794</v>
      </c>
      <c r="D67">
        <f t="shared" ca="1" si="6"/>
        <v>1.5860249235919994</v>
      </c>
      <c r="E67">
        <f t="shared" ca="1" si="7"/>
        <v>2.4771834391685617</v>
      </c>
      <c r="G67">
        <f t="shared" ca="1" si="8"/>
        <v>8.7836818035338382E-3</v>
      </c>
      <c r="H67">
        <f t="shared" ca="1" si="9"/>
        <v>48.767682459821984</v>
      </c>
      <c r="I67">
        <f t="shared" ca="1" si="10"/>
        <v>33.493941752005057</v>
      </c>
      <c r="J67">
        <f t="shared" ca="1" si="11"/>
        <v>19.232316392296482</v>
      </c>
      <c r="K67">
        <f t="shared" ca="1" si="12"/>
        <v>9.4697192388464924</v>
      </c>
      <c r="M67">
        <f t="shared" ca="1" si="13"/>
        <v>10.182219134203443</v>
      </c>
      <c r="N67">
        <f t="shared" ca="1" si="14"/>
        <v>30.41889438977671</v>
      </c>
    </row>
    <row r="68" spans="2:14" x14ac:dyDescent="0.25">
      <c r="B68">
        <f t="shared" ca="1" si="4"/>
        <v>13.407757844213839</v>
      </c>
      <c r="C68">
        <f t="shared" ca="1" si="5"/>
        <v>5.0432651400420596</v>
      </c>
      <c r="D68">
        <f t="shared" ca="1" si="6"/>
        <v>3.1485842872800975</v>
      </c>
      <c r="E68">
        <f t="shared" ca="1" si="7"/>
        <v>0.76372022631939773</v>
      </c>
      <c r="G68">
        <f t="shared" ca="1" si="8"/>
        <v>0.81508613356728365</v>
      </c>
      <c r="H68">
        <f t="shared" ca="1" si="9"/>
        <v>2.1058940759291316</v>
      </c>
      <c r="I68">
        <f t="shared" ca="1" si="10"/>
        <v>1.4463408953905887</v>
      </c>
      <c r="J68">
        <f t="shared" ca="1" si="11"/>
        <v>0.83049304609255237</v>
      </c>
      <c r="K68">
        <f t="shared" ca="1" si="12"/>
        <v>0.40892297193389632</v>
      </c>
      <c r="M68">
        <f t="shared" ca="1" si="13"/>
        <v>6.3177677979966678</v>
      </c>
      <c r="N68">
        <f t="shared" ca="1" si="14"/>
        <v>1.3135536950012057</v>
      </c>
    </row>
    <row r="69" spans="2:14" x14ac:dyDescent="0.25">
      <c r="B69">
        <f t="shared" ca="1" si="4"/>
        <v>7.462205601241247</v>
      </c>
      <c r="C69">
        <f t="shared" ca="1" si="5"/>
        <v>6.7231094771423248</v>
      </c>
      <c r="D69">
        <f t="shared" ca="1" si="6"/>
        <v>1.2339463336757355</v>
      </c>
      <c r="E69">
        <f t="shared" ca="1" si="7"/>
        <v>5.6662091704673383</v>
      </c>
      <c r="G69">
        <f t="shared" ca="1" si="8"/>
        <v>0.56201847442697028</v>
      </c>
      <c r="H69">
        <f t="shared" ca="1" si="9"/>
        <v>5.9349048141761109</v>
      </c>
      <c r="I69">
        <f t="shared" ca="1" si="10"/>
        <v>4.0761288239087401</v>
      </c>
      <c r="J69">
        <f t="shared" ca="1" si="11"/>
        <v>2.3405247366108934</v>
      </c>
      <c r="K69">
        <f t="shared" ca="1" si="12"/>
        <v>1.15244111396577</v>
      </c>
      <c r="M69">
        <f t="shared" ca="1" si="13"/>
        <v>5.6356256243436871</v>
      </c>
      <c r="N69">
        <f t="shared" ca="1" si="14"/>
        <v>3.7019032615407883</v>
      </c>
    </row>
    <row r="70" spans="2:14" x14ac:dyDescent="0.25">
      <c r="B70">
        <f t="shared" ca="1" si="4"/>
        <v>7.8965016387447324</v>
      </c>
      <c r="C70">
        <f t="shared" ca="1" si="5"/>
        <v>4.8820205336642939</v>
      </c>
      <c r="D70">
        <f t="shared" ca="1" si="6"/>
        <v>3.6135898212066193</v>
      </c>
      <c r="E70">
        <f t="shared" ca="1" si="7"/>
        <v>1.3456727104312165</v>
      </c>
      <c r="G70">
        <f t="shared" ca="1" si="8"/>
        <v>0.89976169289098573</v>
      </c>
      <c r="H70">
        <f t="shared" ca="1" si="9"/>
        <v>1.0879103667534313</v>
      </c>
      <c r="I70">
        <f t="shared" ca="1" si="10"/>
        <v>0.74718347515205874</v>
      </c>
      <c r="J70">
        <f t="shared" ca="1" si="11"/>
        <v>0.4290348715483675</v>
      </c>
      <c r="K70">
        <f t="shared" ca="1" si="12"/>
        <v>0.21125067279285101</v>
      </c>
      <c r="M70">
        <f t="shared" ref="M70:M133" ca="1" si="15">SUMPRODUCT(M$1:P$1,B70:E70)</f>
        <v>4.8254091580502756</v>
      </c>
      <c r="N70">
        <f t="shared" ref="N70:N133" ca="1" si="16">SUMPRODUCT(M$1:P$1,H70:K70)</f>
        <v>0.67858526143989073</v>
      </c>
    </row>
    <row r="71" spans="2:14" x14ac:dyDescent="0.25">
      <c r="B71">
        <f t="shared" ref="B71:B134" ca="1" si="17">(-LN(RAND())/B$1)+(-LN(RAND())/C$1)+(-LN(RAND())/D$1)+(-LN(RAND())/E$1)</f>
        <v>12.298390794255461</v>
      </c>
      <c r="C71">
        <f t="shared" ref="C71:C134" ca="1" si="18">(-LN(RAND())/C$1)+(-LN(RAND())/D$1)+(-LN(RAND())/E$1)</f>
        <v>13.876138249042038</v>
      </c>
      <c r="D71">
        <f t="shared" ref="D71:D134" ca="1" si="19">(-LN(RAND())/D$1)+(-LN(RAND())/E$1)</f>
        <v>6.7510830244444158</v>
      </c>
      <c r="E71">
        <f t="shared" ref="E71:E134" ca="1" si="20">(-LN(RAND())/E$1)</f>
        <v>2.0240834690246223</v>
      </c>
      <c r="G71">
        <f t="shared" ref="G71:G134" ca="1" si="21">RAND()</f>
        <v>0.56397752928769707</v>
      </c>
      <c r="H71">
        <f t="shared" ref="H71:H134" ca="1" si="22">(-LN($G71)/H$1)+(-LN($G71)/I$1)+(-LN($G71)/J$1)+(-LN($G71)/K$1)</f>
        <v>5.8990650459197891</v>
      </c>
      <c r="I71">
        <f t="shared" ref="I71:I134" ca="1" si="23">(-LN(G71)/I$1)+(-LN(G71)/J$1)+(-LN(G71)/K$1)</f>
        <v>4.051513852480241</v>
      </c>
      <c r="J71">
        <f t="shared" ref="J71:J134" ca="1" si="24">(-LN(G71)/J$1)+(-LN(G71)/K$1)</f>
        <v>2.3263907501722301</v>
      </c>
      <c r="K71">
        <f t="shared" ref="K71:K134" ca="1" si="25">(-LN(G71)/K$1)</f>
        <v>1.1454817399325194</v>
      </c>
      <c r="M71">
        <f t="shared" ca="1" si="15"/>
        <v>9.6073920116830571</v>
      </c>
      <c r="N71">
        <f t="shared" ca="1" si="16"/>
        <v>3.6795481675409585</v>
      </c>
    </row>
    <row r="72" spans="2:14" x14ac:dyDescent="0.25">
      <c r="B72">
        <f t="shared" ca="1" si="17"/>
        <v>7.8569717675226363</v>
      </c>
      <c r="C72">
        <f t="shared" ca="1" si="18"/>
        <v>6.9192200356624785</v>
      </c>
      <c r="D72">
        <f t="shared" ca="1" si="19"/>
        <v>4.2038399675869673</v>
      </c>
      <c r="E72">
        <f t="shared" ca="1" si="20"/>
        <v>1.0096601560495593</v>
      </c>
      <c r="G72">
        <f t="shared" ca="1" si="21"/>
        <v>0.82047396651331561</v>
      </c>
      <c r="H72">
        <f t="shared" ca="1" si="22"/>
        <v>2.0380355859892867</v>
      </c>
      <c r="I72">
        <f t="shared" ca="1" si="23"/>
        <v>1.3997352706247066</v>
      </c>
      <c r="J72">
        <f t="shared" ca="1" si="24"/>
        <v>0.80373196410958614</v>
      </c>
      <c r="K72">
        <f t="shared" ca="1" si="25"/>
        <v>0.3957461955260399</v>
      </c>
      <c r="M72">
        <f t="shared" ca="1" si="15"/>
        <v>5.4755575656828404</v>
      </c>
      <c r="N72">
        <f t="shared" ca="1" si="16"/>
        <v>1.2712268889113232</v>
      </c>
    </row>
    <row r="73" spans="2:14" x14ac:dyDescent="0.25">
      <c r="B73">
        <f t="shared" ca="1" si="17"/>
        <v>9.9712852854053153</v>
      </c>
      <c r="C73">
        <f t="shared" ca="1" si="18"/>
        <v>3.0578465955377458</v>
      </c>
      <c r="D73">
        <f t="shared" ca="1" si="19"/>
        <v>1.3248886439512364</v>
      </c>
      <c r="E73">
        <f t="shared" ca="1" si="20"/>
        <v>2.3211941682345709</v>
      </c>
      <c r="G73">
        <f t="shared" ca="1" si="21"/>
        <v>0.92519197483651761</v>
      </c>
      <c r="H73">
        <f t="shared" ca="1" si="22"/>
        <v>0.80084390897220947</v>
      </c>
      <c r="I73">
        <f t="shared" ca="1" si="23"/>
        <v>0.55002448110307722</v>
      </c>
      <c r="J73">
        <f t="shared" ca="1" si="24"/>
        <v>0.31582561773129714</v>
      </c>
      <c r="K73">
        <f t="shared" ca="1" si="25"/>
        <v>0.15550804527886203</v>
      </c>
      <c r="M73">
        <f t="shared" ca="1" si="15"/>
        <v>4.6379561267200797</v>
      </c>
      <c r="N73">
        <f t="shared" ca="1" si="16"/>
        <v>0.49952724962461781</v>
      </c>
    </row>
    <row r="74" spans="2:14" x14ac:dyDescent="0.25">
      <c r="B74">
        <f t="shared" ca="1" si="17"/>
        <v>17.39915060406063</v>
      </c>
      <c r="C74">
        <f t="shared" ca="1" si="18"/>
        <v>2.6691091455115039</v>
      </c>
      <c r="D74">
        <f t="shared" ca="1" si="19"/>
        <v>1.5024057502005386</v>
      </c>
      <c r="E74">
        <f t="shared" ca="1" si="20"/>
        <v>1.0304691456608792</v>
      </c>
      <c r="G74">
        <f t="shared" ca="1" si="21"/>
        <v>0.36443927028806078</v>
      </c>
      <c r="H74">
        <f t="shared" ca="1" si="22"/>
        <v>10.396479722728696</v>
      </c>
      <c r="I74">
        <f t="shared" ca="1" si="23"/>
        <v>7.1403656826600761</v>
      </c>
      <c r="J74">
        <f t="shared" ca="1" si="24"/>
        <v>4.1000182356080526</v>
      </c>
      <c r="K74">
        <f t="shared" ca="1" si="25"/>
        <v>2.0187907048425435</v>
      </c>
      <c r="M74">
        <f t="shared" ca="1" si="15"/>
        <v>6.5270529040439227</v>
      </c>
      <c r="N74">
        <f t="shared" ca="1" si="16"/>
        <v>6.4848154097067505</v>
      </c>
    </row>
    <row r="75" spans="2:14" x14ac:dyDescent="0.25">
      <c r="B75">
        <f t="shared" ca="1" si="17"/>
        <v>10.238950367483076</v>
      </c>
      <c r="C75">
        <f t="shared" ca="1" si="18"/>
        <v>4.8145126695471889</v>
      </c>
      <c r="D75">
        <f t="shared" ca="1" si="19"/>
        <v>5.5561608596666323</v>
      </c>
      <c r="E75">
        <f t="shared" ca="1" si="20"/>
        <v>1.0504221859884957</v>
      </c>
      <c r="G75">
        <f t="shared" ca="1" si="21"/>
        <v>0.21668618127297246</v>
      </c>
      <c r="H75">
        <f t="shared" ca="1" si="22"/>
        <v>15.751399938903212</v>
      </c>
      <c r="I75">
        <f t="shared" ca="1" si="23"/>
        <v>10.818157547281693</v>
      </c>
      <c r="J75">
        <f t="shared" ca="1" si="24"/>
        <v>6.2118167599242504</v>
      </c>
      <c r="K75">
        <f t="shared" ca="1" si="25"/>
        <v>3.0586102828053416</v>
      </c>
      <c r="M75">
        <f t="shared" ca="1" si="15"/>
        <v>5.8373555202401048</v>
      </c>
      <c r="N75">
        <f t="shared" ca="1" si="16"/>
        <v>9.8249526544013914</v>
      </c>
    </row>
    <row r="76" spans="2:14" x14ac:dyDescent="0.25">
      <c r="B76">
        <f t="shared" ca="1" si="17"/>
        <v>10.668819228496528</v>
      </c>
      <c r="C76">
        <f t="shared" ca="1" si="18"/>
        <v>3.5793633043567357</v>
      </c>
      <c r="D76">
        <f t="shared" ca="1" si="19"/>
        <v>8.6454372563543433</v>
      </c>
      <c r="E76">
        <f t="shared" ca="1" si="20"/>
        <v>1.3946394078091982</v>
      </c>
      <c r="G76">
        <f t="shared" ca="1" si="21"/>
        <v>0.60788204971237858</v>
      </c>
      <c r="H76">
        <f t="shared" ca="1" si="22"/>
        <v>5.1269322560641362</v>
      </c>
      <c r="I76">
        <f t="shared" ca="1" si="23"/>
        <v>3.5212083430981824</v>
      </c>
      <c r="J76">
        <f t="shared" ca="1" si="24"/>
        <v>2.0218878219552741</v>
      </c>
      <c r="K76">
        <f t="shared" ca="1" si="25"/>
        <v>0.99554882603889117</v>
      </c>
      <c r="M76">
        <f t="shared" ca="1" si="15"/>
        <v>6.2824700926886869</v>
      </c>
      <c r="N76">
        <f t="shared" ca="1" si="16"/>
        <v>3.1979295093475288</v>
      </c>
    </row>
    <row r="77" spans="2:14" x14ac:dyDescent="0.25">
      <c r="B77">
        <f t="shared" ca="1" si="17"/>
        <v>21.90292826557938</v>
      </c>
      <c r="C77">
        <f t="shared" ca="1" si="18"/>
        <v>4.5909591612543545</v>
      </c>
      <c r="D77">
        <f t="shared" ca="1" si="19"/>
        <v>3.7857891801973751</v>
      </c>
      <c r="E77">
        <f t="shared" ca="1" si="20"/>
        <v>0.26802724364148811</v>
      </c>
      <c r="G77">
        <f t="shared" ca="1" si="21"/>
        <v>0.32127631604384865</v>
      </c>
      <c r="H77">
        <f t="shared" ca="1" si="22"/>
        <v>11.694844478864265</v>
      </c>
      <c r="I77">
        <f t="shared" ca="1" si="23"/>
        <v>8.0320905160205456</v>
      </c>
      <c r="J77">
        <f t="shared" ca="1" si="24"/>
        <v>4.6120491651724942</v>
      </c>
      <c r="K77">
        <f t="shared" ca="1" si="25"/>
        <v>2.2709074569631063</v>
      </c>
      <c r="M77">
        <f t="shared" ca="1" si="15"/>
        <v>8.7589295128178932</v>
      </c>
      <c r="N77">
        <f t="shared" ca="1" si="16"/>
        <v>7.2946718228925631</v>
      </c>
    </row>
    <row r="78" spans="2:14" x14ac:dyDescent="0.25">
      <c r="B78">
        <f t="shared" ca="1" si="17"/>
        <v>8.8830374876704123</v>
      </c>
      <c r="C78">
        <f t="shared" ca="1" si="18"/>
        <v>11.562376915263627</v>
      </c>
      <c r="D78">
        <f t="shared" ca="1" si="19"/>
        <v>0.3362206625871258</v>
      </c>
      <c r="E78">
        <f t="shared" ca="1" si="20"/>
        <v>0.40151259731761496</v>
      </c>
      <c r="G78">
        <f t="shared" ca="1" si="21"/>
        <v>0.16861278457289564</v>
      </c>
      <c r="H78">
        <f t="shared" ca="1" si="22"/>
        <v>18.335033523298986</v>
      </c>
      <c r="I78">
        <f t="shared" ca="1" si="23"/>
        <v>12.592612850864558</v>
      </c>
      <c r="J78">
        <f t="shared" ca="1" si="24"/>
        <v>7.2307140302179507</v>
      </c>
      <c r="K78">
        <f t="shared" ca="1" si="25"/>
        <v>3.5603008169093462</v>
      </c>
      <c r="M78">
        <f t="shared" ca="1" si="15"/>
        <v>6.28117097286116</v>
      </c>
      <c r="N78">
        <f t="shared" ca="1" si="16"/>
        <v>11.436496881674524</v>
      </c>
    </row>
    <row r="79" spans="2:14" x14ac:dyDescent="0.25">
      <c r="B79">
        <f t="shared" ca="1" si="17"/>
        <v>10.449905358288767</v>
      </c>
      <c r="C79">
        <f t="shared" ca="1" si="18"/>
        <v>6.5953631787992197</v>
      </c>
      <c r="D79">
        <f t="shared" ca="1" si="19"/>
        <v>21.233588961589945</v>
      </c>
      <c r="E79">
        <f t="shared" ca="1" si="20"/>
        <v>4.597560184316845</v>
      </c>
      <c r="G79">
        <f t="shared" ca="1" si="21"/>
        <v>0.47090341398576729</v>
      </c>
      <c r="H79">
        <f t="shared" ca="1" si="22"/>
        <v>7.756735237156998</v>
      </c>
      <c r="I79">
        <f t="shared" ca="1" si="23"/>
        <v>5.32737306992402</v>
      </c>
      <c r="J79">
        <f t="shared" ca="1" si="24"/>
        <v>3.0589927330498545</v>
      </c>
      <c r="K79">
        <f t="shared" ca="1" si="25"/>
        <v>1.506204543684446</v>
      </c>
      <c r="M79">
        <f t="shared" ca="1" si="15"/>
        <v>10.279810390307754</v>
      </c>
      <c r="N79">
        <f t="shared" ca="1" si="16"/>
        <v>4.8382719474711653</v>
      </c>
    </row>
    <row r="80" spans="2:14" x14ac:dyDescent="0.25">
      <c r="B80">
        <f t="shared" ca="1" si="17"/>
        <v>10.646105331050784</v>
      </c>
      <c r="C80">
        <f t="shared" ca="1" si="18"/>
        <v>13.3193271925988</v>
      </c>
      <c r="D80">
        <f t="shared" ca="1" si="19"/>
        <v>2.4133794541728939</v>
      </c>
      <c r="E80">
        <f t="shared" ca="1" si="20"/>
        <v>1.1203232892451673</v>
      </c>
      <c r="G80">
        <f t="shared" ca="1" si="21"/>
        <v>0.32142672410217099</v>
      </c>
      <c r="H80">
        <f t="shared" ca="1" si="22"/>
        <v>11.690023716050964</v>
      </c>
      <c r="I80">
        <f t="shared" ca="1" si="23"/>
        <v>8.0287795867180929</v>
      </c>
      <c r="J80">
        <f t="shared" ca="1" si="24"/>
        <v>4.610148020172339</v>
      </c>
      <c r="K80">
        <f t="shared" ca="1" si="25"/>
        <v>2.2699713601863802</v>
      </c>
      <c r="M80">
        <f t="shared" ca="1" si="15"/>
        <v>7.8963703057784871</v>
      </c>
      <c r="N80">
        <f t="shared" ca="1" si="16"/>
        <v>7.2916648669024609</v>
      </c>
    </row>
    <row r="81" spans="2:14" x14ac:dyDescent="0.25">
      <c r="B81">
        <f t="shared" ca="1" si="17"/>
        <v>12.802529891646934</v>
      </c>
      <c r="C81">
        <f t="shared" ca="1" si="18"/>
        <v>25.868919696306286</v>
      </c>
      <c r="D81">
        <f t="shared" ca="1" si="19"/>
        <v>2.003094577922516</v>
      </c>
      <c r="E81">
        <f t="shared" ca="1" si="20"/>
        <v>3.312723928987336</v>
      </c>
      <c r="G81">
        <f t="shared" ca="1" si="21"/>
        <v>0.43409418712459713</v>
      </c>
      <c r="H81">
        <f t="shared" ca="1" si="22"/>
        <v>8.5950438575013539</v>
      </c>
      <c r="I81">
        <f t="shared" ca="1" si="23"/>
        <v>5.903128543298223</v>
      </c>
      <c r="J81">
        <f t="shared" ca="1" si="24"/>
        <v>3.3895931595543347</v>
      </c>
      <c r="K81">
        <f t="shared" ca="1" si="25"/>
        <v>1.6689874948059416</v>
      </c>
      <c r="M81">
        <f t="shared" ca="1" si="15"/>
        <v>12.664598577767936</v>
      </c>
      <c r="N81">
        <f t="shared" ca="1" si="16"/>
        <v>5.3611678511119285</v>
      </c>
    </row>
    <row r="82" spans="2:14" x14ac:dyDescent="0.25">
      <c r="B82">
        <f t="shared" ca="1" si="17"/>
        <v>13.024628160796443</v>
      </c>
      <c r="C82">
        <f t="shared" ca="1" si="18"/>
        <v>9.5296528197329984</v>
      </c>
      <c r="D82">
        <f t="shared" ca="1" si="19"/>
        <v>4.810766609985639</v>
      </c>
      <c r="E82">
        <f t="shared" ca="1" si="20"/>
        <v>0.27975683198986867</v>
      </c>
      <c r="G82">
        <f t="shared" ca="1" si="21"/>
        <v>0.61244672320929383</v>
      </c>
      <c r="H82">
        <f t="shared" ca="1" si="22"/>
        <v>5.0498791946047739</v>
      </c>
      <c r="I82">
        <f t="shared" ca="1" si="23"/>
        <v>3.468287830534154</v>
      </c>
      <c r="J82">
        <f t="shared" ca="1" si="24"/>
        <v>1.9915007134802627</v>
      </c>
      <c r="K82">
        <f t="shared" ca="1" si="25"/>
        <v>0.98058664572378407</v>
      </c>
      <c r="M82">
        <f t="shared" ca="1" si="15"/>
        <v>7.7843889825539332</v>
      </c>
      <c r="N82">
        <f t="shared" ca="1" si="16"/>
        <v>3.1498675793824877</v>
      </c>
    </row>
    <row r="83" spans="2:14" x14ac:dyDescent="0.25">
      <c r="B83">
        <f t="shared" ca="1" si="17"/>
        <v>4.8260024686851537</v>
      </c>
      <c r="C83">
        <f t="shared" ca="1" si="18"/>
        <v>8.5899764212376226</v>
      </c>
      <c r="D83">
        <f t="shared" ca="1" si="19"/>
        <v>5.5292092977598442</v>
      </c>
      <c r="E83">
        <f t="shared" ca="1" si="20"/>
        <v>1.1719396960985824</v>
      </c>
      <c r="G83">
        <f t="shared" ca="1" si="21"/>
        <v>0.78477963834732423</v>
      </c>
      <c r="H83">
        <f t="shared" ca="1" si="22"/>
        <v>2.4961586497597503</v>
      </c>
      <c r="I83">
        <f t="shared" ca="1" si="23"/>
        <v>1.7143769849571371</v>
      </c>
      <c r="J83">
        <f t="shared" ca="1" si="24"/>
        <v>0.98440012926795006</v>
      </c>
      <c r="K83">
        <f t="shared" ca="1" si="25"/>
        <v>0.48470463217762011</v>
      </c>
      <c r="M83">
        <f t="shared" ca="1" si="15"/>
        <v>5.3650234657485179</v>
      </c>
      <c r="N83">
        <f t="shared" ca="1" si="16"/>
        <v>1.5569816427041803</v>
      </c>
    </row>
    <row r="84" spans="2:14" x14ac:dyDescent="0.25">
      <c r="B84">
        <f t="shared" ca="1" si="17"/>
        <v>10.054423198349705</v>
      </c>
      <c r="C84">
        <f t="shared" ca="1" si="18"/>
        <v>11.512498778116971</v>
      </c>
      <c r="D84">
        <f t="shared" ca="1" si="19"/>
        <v>5.0657380203849218</v>
      </c>
      <c r="E84">
        <f t="shared" ca="1" si="20"/>
        <v>1.6504110573495072</v>
      </c>
      <c r="G84">
        <f t="shared" ca="1" si="21"/>
        <v>0.89131543476300257</v>
      </c>
      <c r="H84">
        <f t="shared" ca="1" si="22"/>
        <v>1.1850526455410619</v>
      </c>
      <c r="I84">
        <f t="shared" ca="1" si="23"/>
        <v>0.81390138470313333</v>
      </c>
      <c r="J84">
        <f t="shared" ca="1" si="24"/>
        <v>0.46734448452314004</v>
      </c>
      <c r="K84">
        <f t="shared" ca="1" si="25"/>
        <v>0.23011378171951563</v>
      </c>
      <c r="M84">
        <f t="shared" ca="1" si="15"/>
        <v>7.8133064084868886</v>
      </c>
      <c r="N84">
        <f t="shared" ca="1" si="16"/>
        <v>0.73917786232178972</v>
      </c>
    </row>
    <row r="85" spans="2:14" x14ac:dyDescent="0.25">
      <c r="B85">
        <f t="shared" ca="1" si="17"/>
        <v>14.291719661760395</v>
      </c>
      <c r="C85">
        <f t="shared" ca="1" si="18"/>
        <v>4.6258073179352586</v>
      </c>
      <c r="D85">
        <f t="shared" ca="1" si="19"/>
        <v>4.5213739018461139</v>
      </c>
      <c r="E85">
        <f t="shared" ca="1" si="20"/>
        <v>0.17534872262978013</v>
      </c>
      <c r="G85">
        <f t="shared" ca="1" si="21"/>
        <v>0.31432379206808558</v>
      </c>
      <c r="H85">
        <f t="shared" ca="1" si="22"/>
        <v>11.920180624121663</v>
      </c>
      <c r="I85">
        <f t="shared" ca="1" si="23"/>
        <v>8.1868527549292871</v>
      </c>
      <c r="J85">
        <f t="shared" ca="1" si="24"/>
        <v>4.7009140818882145</v>
      </c>
      <c r="K85">
        <f t="shared" ca="1" si="25"/>
        <v>2.3146632788992729</v>
      </c>
      <c r="M85">
        <f t="shared" ca="1" si="15"/>
        <v>6.6146026188038753</v>
      </c>
      <c r="N85">
        <f t="shared" ca="1" si="16"/>
        <v>7.435225485872782</v>
      </c>
    </row>
    <row r="86" spans="2:14" x14ac:dyDescent="0.25">
      <c r="B86">
        <f t="shared" ca="1" si="17"/>
        <v>14.672076172476768</v>
      </c>
      <c r="C86">
        <f t="shared" ca="1" si="18"/>
        <v>4.1343763772188886</v>
      </c>
      <c r="D86">
        <f t="shared" ca="1" si="19"/>
        <v>6.9842824202778129</v>
      </c>
      <c r="E86">
        <f t="shared" ca="1" si="20"/>
        <v>6.2571540151391476</v>
      </c>
      <c r="G86">
        <f t="shared" ca="1" si="21"/>
        <v>0.27589169529519331</v>
      </c>
      <c r="H86">
        <f t="shared" ca="1" si="22"/>
        <v>13.263420014247973</v>
      </c>
      <c r="I86">
        <f t="shared" ca="1" si="23"/>
        <v>9.1093977606091343</v>
      </c>
      <c r="J86">
        <f t="shared" ca="1" si="24"/>
        <v>5.2306420418499782</v>
      </c>
      <c r="K86">
        <f t="shared" ca="1" si="25"/>
        <v>2.5754937972560805</v>
      </c>
      <c r="M86">
        <f t="shared" ca="1" si="15"/>
        <v>8.2902230519920881</v>
      </c>
      <c r="N86">
        <f t="shared" ca="1" si="16"/>
        <v>8.2730725002783441</v>
      </c>
    </row>
    <row r="87" spans="2:14" x14ac:dyDescent="0.25">
      <c r="B87">
        <f t="shared" ca="1" si="17"/>
        <v>3.3930447896322948</v>
      </c>
      <c r="C87">
        <f t="shared" ca="1" si="18"/>
        <v>3.4440388763353265</v>
      </c>
      <c r="D87">
        <f t="shared" ca="1" si="19"/>
        <v>2.4188390434524085</v>
      </c>
      <c r="E87">
        <f t="shared" ca="1" si="20"/>
        <v>5.6871050323848964</v>
      </c>
      <c r="G87">
        <f t="shared" ca="1" si="21"/>
        <v>0.42225413739667528</v>
      </c>
      <c r="H87">
        <f t="shared" ca="1" si="22"/>
        <v>8.8798738745977914</v>
      </c>
      <c r="I87">
        <f t="shared" ca="1" si="23"/>
        <v>6.0987515362446363</v>
      </c>
      <c r="J87">
        <f t="shared" ca="1" si="24"/>
        <v>3.5019204371799431</v>
      </c>
      <c r="K87">
        <f t="shared" ca="1" si="25"/>
        <v>1.7242958497789567</v>
      </c>
      <c r="M87">
        <f t="shared" ca="1" si="15"/>
        <v>3.6723139149577477</v>
      </c>
      <c r="N87">
        <f t="shared" ca="1" si="16"/>
        <v>5.5388308806445083</v>
      </c>
    </row>
    <row r="88" spans="2:14" x14ac:dyDescent="0.25">
      <c r="B88">
        <f t="shared" ca="1" si="17"/>
        <v>13.368983266386115</v>
      </c>
      <c r="C88">
        <f t="shared" ca="1" si="18"/>
        <v>3.5926314887905715</v>
      </c>
      <c r="D88">
        <f t="shared" ca="1" si="19"/>
        <v>0.21630617096078608</v>
      </c>
      <c r="E88">
        <f t="shared" ca="1" si="20"/>
        <v>0.80848969968053463</v>
      </c>
      <c r="G88">
        <f t="shared" ca="1" si="21"/>
        <v>0.75160254380231972</v>
      </c>
      <c r="H88">
        <f t="shared" ca="1" si="22"/>
        <v>2.941057838393248</v>
      </c>
      <c r="I88">
        <f t="shared" ca="1" si="23"/>
        <v>2.0199364611918642</v>
      </c>
      <c r="J88">
        <f t="shared" ca="1" si="24"/>
        <v>1.1598532475399694</v>
      </c>
      <c r="K88">
        <f t="shared" ca="1" si="25"/>
        <v>0.57109525386485804</v>
      </c>
      <c r="M88">
        <f t="shared" ca="1" si="15"/>
        <v>5.29344360068127</v>
      </c>
      <c r="N88">
        <f t="shared" ca="1" si="16"/>
        <v>1.8344879901564992</v>
      </c>
    </row>
    <row r="89" spans="2:14" x14ac:dyDescent="0.25">
      <c r="B89">
        <f t="shared" ca="1" si="17"/>
        <v>12.466359661204391</v>
      </c>
      <c r="C89">
        <f t="shared" ca="1" si="18"/>
        <v>6.1419807505635085</v>
      </c>
      <c r="D89">
        <f t="shared" ca="1" si="19"/>
        <v>3.9007120255251078</v>
      </c>
      <c r="E89">
        <f t="shared" ca="1" si="20"/>
        <v>0.33758927227512908</v>
      </c>
      <c r="G89">
        <f t="shared" ca="1" si="21"/>
        <v>0.37099519146646365</v>
      </c>
      <c r="H89">
        <f t="shared" ca="1" si="22"/>
        <v>10.212844385538277</v>
      </c>
      <c r="I89">
        <f t="shared" ca="1" si="23"/>
        <v>7.0142438130688154</v>
      </c>
      <c r="J89">
        <f t="shared" ca="1" si="24"/>
        <v>4.0275987002208247</v>
      </c>
      <c r="K89">
        <f t="shared" ca="1" si="25"/>
        <v>1.983132354931066</v>
      </c>
      <c r="M89">
        <f t="shared" ca="1" si="15"/>
        <v>6.4301623830904164</v>
      </c>
      <c r="N89">
        <f t="shared" ca="1" si="16"/>
        <v>6.3702726706125059</v>
      </c>
    </row>
    <row r="90" spans="2:14" x14ac:dyDescent="0.25">
      <c r="B90">
        <f t="shared" ca="1" si="17"/>
        <v>7.4186687438468333</v>
      </c>
      <c r="C90">
        <f t="shared" ca="1" si="18"/>
        <v>7.1727765199112037</v>
      </c>
      <c r="D90">
        <f t="shared" ca="1" si="19"/>
        <v>1.7386308177154812</v>
      </c>
      <c r="E90">
        <f t="shared" ca="1" si="20"/>
        <v>7.6568246558563819</v>
      </c>
      <c r="G90">
        <f t="shared" ca="1" si="21"/>
        <v>0.76127287235822005</v>
      </c>
      <c r="H90">
        <f t="shared" ca="1" si="22"/>
        <v>2.8093841549622267</v>
      </c>
      <c r="I90">
        <f t="shared" ca="1" si="23"/>
        <v>1.9295021723214827</v>
      </c>
      <c r="J90">
        <f t="shared" ca="1" si="24"/>
        <v>1.1079256222653662</v>
      </c>
      <c r="K90">
        <f t="shared" ca="1" si="25"/>
        <v>0.54552682923726148</v>
      </c>
      <c r="M90">
        <f t="shared" ca="1" si="15"/>
        <v>6.256524673841783</v>
      </c>
      <c r="N90">
        <f t="shared" ca="1" si="16"/>
        <v>1.7523563884856386</v>
      </c>
    </row>
    <row r="91" spans="2:14" x14ac:dyDescent="0.25">
      <c r="B91">
        <f t="shared" ca="1" si="17"/>
        <v>23.957215931684374</v>
      </c>
      <c r="C91">
        <f t="shared" ca="1" si="18"/>
        <v>12.222911079515368</v>
      </c>
      <c r="D91">
        <f t="shared" ca="1" si="19"/>
        <v>3.596406839232801</v>
      </c>
      <c r="E91">
        <f t="shared" ca="1" si="20"/>
        <v>0.25994773785032815</v>
      </c>
      <c r="G91">
        <f t="shared" ca="1" si="21"/>
        <v>0.1006296268884691</v>
      </c>
      <c r="H91">
        <f t="shared" ca="1" si="22"/>
        <v>23.651312989518352</v>
      </c>
      <c r="I91">
        <f t="shared" ca="1" si="23"/>
        <v>16.243866012743474</v>
      </c>
      <c r="J91">
        <f t="shared" ca="1" si="24"/>
        <v>9.3272739561163274</v>
      </c>
      <c r="K91">
        <f t="shared" ca="1" si="25"/>
        <v>4.5926171256004249</v>
      </c>
      <c r="M91">
        <f t="shared" ca="1" si="15"/>
        <v>11.62530901877655</v>
      </c>
      <c r="N91">
        <f t="shared" ca="1" si="16"/>
        <v>14.7525319170219</v>
      </c>
    </row>
    <row r="92" spans="2:14" x14ac:dyDescent="0.25">
      <c r="B92">
        <f t="shared" ca="1" si="17"/>
        <v>4.6640735455922968</v>
      </c>
      <c r="C92">
        <f t="shared" ca="1" si="18"/>
        <v>4.0219249034540328</v>
      </c>
      <c r="D92">
        <f t="shared" ca="1" si="19"/>
        <v>7.6943825806673196</v>
      </c>
      <c r="E92">
        <f t="shared" ca="1" si="20"/>
        <v>0.49271984479701214</v>
      </c>
      <c r="G92">
        <f t="shared" ca="1" si="21"/>
        <v>0.65009245499354196</v>
      </c>
      <c r="H92">
        <f t="shared" ca="1" si="22"/>
        <v>4.4354743335160247</v>
      </c>
      <c r="I92">
        <f t="shared" ca="1" si="23"/>
        <v>3.046310824626409</v>
      </c>
      <c r="J92">
        <f t="shared" ca="1" si="24"/>
        <v>1.7492003193379133</v>
      </c>
      <c r="K92">
        <f t="shared" ca="1" si="25"/>
        <v>0.86128137551156136</v>
      </c>
      <c r="M92">
        <f t="shared" ca="1" si="15"/>
        <v>4.243220019806766</v>
      </c>
      <c r="N92">
        <f t="shared" ca="1" si="16"/>
        <v>2.7666318864126254</v>
      </c>
    </row>
    <row r="93" spans="2:14" x14ac:dyDescent="0.25">
      <c r="B93">
        <f t="shared" ca="1" si="17"/>
        <v>7.9691290937913521</v>
      </c>
      <c r="C93">
        <f t="shared" ca="1" si="18"/>
        <v>2.2730989075808088</v>
      </c>
      <c r="D93">
        <f t="shared" ca="1" si="19"/>
        <v>4.3782315696347638</v>
      </c>
      <c r="E93">
        <f t="shared" ca="1" si="20"/>
        <v>0.7724934445030659</v>
      </c>
      <c r="G93">
        <f t="shared" ca="1" si="21"/>
        <v>0.33717273367394984</v>
      </c>
      <c r="H93">
        <f t="shared" ca="1" si="22"/>
        <v>11.197432211801358</v>
      </c>
      <c r="I93">
        <f t="shared" ca="1" si="23"/>
        <v>7.6904647372383845</v>
      </c>
      <c r="J93">
        <f t="shared" ca="1" si="24"/>
        <v>4.4158866736404283</v>
      </c>
      <c r="K93">
        <f t="shared" ca="1" si="25"/>
        <v>2.1743198342290433</v>
      </c>
      <c r="M93">
        <f t="shared" ca="1" si="15"/>
        <v>4.1028134032392147</v>
      </c>
      <c r="N93">
        <f t="shared" ca="1" si="16"/>
        <v>6.9844103862858171</v>
      </c>
    </row>
    <row r="94" spans="2:14" x14ac:dyDescent="0.25">
      <c r="B94">
        <f t="shared" ca="1" si="17"/>
        <v>9.3206597703300567</v>
      </c>
      <c r="C94">
        <f t="shared" ca="1" si="18"/>
        <v>8.0264686465192128</v>
      </c>
      <c r="D94">
        <f t="shared" ca="1" si="19"/>
        <v>8.1327912860044194</v>
      </c>
      <c r="E94">
        <f t="shared" ca="1" si="20"/>
        <v>0.99967481932739699</v>
      </c>
      <c r="G94">
        <f t="shared" ca="1" si="21"/>
        <v>4.5155190463637362E-2</v>
      </c>
      <c r="H94">
        <f t="shared" ca="1" si="22"/>
        <v>31.904898122161789</v>
      </c>
      <c r="I94">
        <f t="shared" ca="1" si="23"/>
        <v>21.912478621220981</v>
      </c>
      <c r="J94">
        <f t="shared" ca="1" si="24"/>
        <v>12.582207400462995</v>
      </c>
      <c r="K94">
        <f t="shared" ca="1" si="25"/>
        <v>6.1953000905833022</v>
      </c>
      <c r="M94">
        <f t="shared" ca="1" si="15"/>
        <v>7.0306317461211441</v>
      </c>
      <c r="N94">
        <f t="shared" ca="1" si="16"/>
        <v>19.900714521224089</v>
      </c>
    </row>
    <row r="95" spans="2:14" x14ac:dyDescent="0.25">
      <c r="B95">
        <f t="shared" ca="1" si="17"/>
        <v>13.918831749354389</v>
      </c>
      <c r="C95">
        <f t="shared" ca="1" si="18"/>
        <v>17.824986271001379</v>
      </c>
      <c r="D95">
        <f t="shared" ca="1" si="19"/>
        <v>3.7416062659097884</v>
      </c>
      <c r="E95">
        <f t="shared" ca="1" si="20"/>
        <v>2.8723748100348079</v>
      </c>
      <c r="G95">
        <f t="shared" ca="1" si="21"/>
        <v>0.20303623728499554</v>
      </c>
      <c r="H95">
        <f t="shared" ca="1" si="22"/>
        <v>16.421557446779062</v>
      </c>
      <c r="I95">
        <f t="shared" ca="1" si="23"/>
        <v>11.278425811043357</v>
      </c>
      <c r="J95">
        <f t="shared" ca="1" si="24"/>
        <v>6.4761041029768913</v>
      </c>
      <c r="K95">
        <f t="shared" ca="1" si="25"/>
        <v>3.1887416141561342</v>
      </c>
      <c r="M95">
        <f t="shared" ca="1" si="15"/>
        <v>10.845941621295649</v>
      </c>
      <c r="N95">
        <f t="shared" ca="1" si="16"/>
        <v>10.242964120773332</v>
      </c>
    </row>
    <row r="96" spans="2:14" x14ac:dyDescent="0.25">
      <c r="B96">
        <f t="shared" ca="1" si="17"/>
        <v>11.408709855850722</v>
      </c>
      <c r="C96">
        <f t="shared" ca="1" si="18"/>
        <v>5.0075555314132227</v>
      </c>
      <c r="D96">
        <f t="shared" ca="1" si="19"/>
        <v>0.85889599385200044</v>
      </c>
      <c r="E96">
        <f t="shared" ca="1" si="20"/>
        <v>0.25098761794062363</v>
      </c>
      <c r="G96">
        <f t="shared" ca="1" si="21"/>
        <v>0.27581863687793085</v>
      </c>
      <c r="H96">
        <f t="shared" ca="1" si="22"/>
        <v>13.266147824456905</v>
      </c>
      <c r="I96">
        <f t="shared" ca="1" si="23"/>
        <v>9.1112712372977942</v>
      </c>
      <c r="J96">
        <f t="shared" ca="1" si="24"/>
        <v>5.2317177974805533</v>
      </c>
      <c r="K96">
        <f t="shared" ca="1" si="25"/>
        <v>2.576023484038648</v>
      </c>
      <c r="M96">
        <f t="shared" ca="1" si="15"/>
        <v>5.1468563385377077</v>
      </c>
      <c r="N96">
        <f t="shared" ca="1" si="16"/>
        <v>8.27477397483025</v>
      </c>
    </row>
    <row r="97" spans="2:14" x14ac:dyDescent="0.25">
      <c r="B97">
        <f t="shared" ca="1" si="17"/>
        <v>18.603399127308389</v>
      </c>
      <c r="C97">
        <f t="shared" ca="1" si="18"/>
        <v>8.752710860628941</v>
      </c>
      <c r="D97">
        <f t="shared" ca="1" si="19"/>
        <v>1.9641738473241752</v>
      </c>
      <c r="E97">
        <f t="shared" ca="1" si="20"/>
        <v>1.8150783193133062</v>
      </c>
      <c r="G97">
        <f t="shared" ca="1" si="21"/>
        <v>6.2492345727086618E-2</v>
      </c>
      <c r="H97">
        <f t="shared" ca="1" si="22"/>
        <v>28.558122126228859</v>
      </c>
      <c r="I97">
        <f t="shared" ca="1" si="23"/>
        <v>19.613892454918346</v>
      </c>
      <c r="J97">
        <f t="shared" ca="1" si="24"/>
        <v>11.262352701586245</v>
      </c>
      <c r="K97">
        <f t="shared" ca="1" si="25"/>
        <v>5.5454223962125164</v>
      </c>
      <c r="M97">
        <f t="shared" ca="1" si="15"/>
        <v>8.9626834297086955</v>
      </c>
      <c r="N97">
        <f t="shared" ca="1" si="16"/>
        <v>17.813159393903913</v>
      </c>
    </row>
    <row r="98" spans="2:14" x14ac:dyDescent="0.25">
      <c r="B98">
        <f t="shared" ca="1" si="17"/>
        <v>11.191798480547243</v>
      </c>
      <c r="C98">
        <f t="shared" ca="1" si="18"/>
        <v>8.9594017995900099</v>
      </c>
      <c r="D98">
        <f t="shared" ca="1" si="19"/>
        <v>1.8324998686616483</v>
      </c>
      <c r="E98">
        <f t="shared" ca="1" si="20"/>
        <v>0.90980515279993324</v>
      </c>
      <c r="G98">
        <f t="shared" ca="1" si="21"/>
        <v>0.15494879461385791</v>
      </c>
      <c r="H98">
        <f t="shared" ca="1" si="22"/>
        <v>19.205463746765492</v>
      </c>
      <c r="I98">
        <f t="shared" ca="1" si="23"/>
        <v>13.190429637175676</v>
      </c>
      <c r="J98">
        <f t="shared" ca="1" si="24"/>
        <v>7.5739821252092803</v>
      </c>
      <c r="K98">
        <f t="shared" ca="1" si="25"/>
        <v>3.729321147945686</v>
      </c>
      <c r="M98">
        <f t="shared" ca="1" si="15"/>
        <v>6.5938210883334927</v>
      </c>
      <c r="N98">
        <f t="shared" ca="1" si="16"/>
        <v>11.979428669813345</v>
      </c>
    </row>
    <row r="99" spans="2:14" x14ac:dyDescent="0.25">
      <c r="B99">
        <f t="shared" ca="1" si="17"/>
        <v>18.379846546795015</v>
      </c>
      <c r="C99">
        <f t="shared" ca="1" si="18"/>
        <v>8.1182148374904788</v>
      </c>
      <c r="D99">
        <f t="shared" ca="1" si="19"/>
        <v>3.8107865656351758</v>
      </c>
      <c r="E99">
        <f t="shared" ca="1" si="20"/>
        <v>0.87588575715257555</v>
      </c>
      <c r="G99">
        <f t="shared" ca="1" si="21"/>
        <v>0.66448479295376761</v>
      </c>
      <c r="H99">
        <f t="shared" ca="1" si="22"/>
        <v>4.2099374391635944</v>
      </c>
      <c r="I99">
        <f t="shared" ca="1" si="23"/>
        <v>2.8914107100148123</v>
      </c>
      <c r="J99">
        <f t="shared" ca="1" si="24"/>
        <v>1.6602562340023947</v>
      </c>
      <c r="K99">
        <f t="shared" ca="1" si="25"/>
        <v>0.81748657207224518</v>
      </c>
      <c r="M99">
        <f t="shared" ca="1" si="15"/>
        <v>8.8867528798431987</v>
      </c>
      <c r="N99">
        <f t="shared" ca="1" si="16"/>
        <v>2.6259530059684502</v>
      </c>
    </row>
    <row r="100" spans="2:14" x14ac:dyDescent="0.25">
      <c r="B100">
        <f t="shared" ca="1" si="17"/>
        <v>4.5408240072204817</v>
      </c>
      <c r="C100">
        <f t="shared" ca="1" si="18"/>
        <v>3.2008472439847937</v>
      </c>
      <c r="D100">
        <f t="shared" ca="1" si="19"/>
        <v>8.0683770644195096</v>
      </c>
      <c r="E100">
        <f t="shared" ca="1" si="20"/>
        <v>1.8320660131772106</v>
      </c>
      <c r="G100">
        <f t="shared" ca="1" si="21"/>
        <v>0.77220974280328647</v>
      </c>
      <c r="H100">
        <f t="shared" ca="1" si="22"/>
        <v>2.662465622935744</v>
      </c>
      <c r="I100">
        <f t="shared" ca="1" si="23"/>
        <v>1.8285976284559986</v>
      </c>
      <c r="J100">
        <f t="shared" ca="1" si="24"/>
        <v>1.0499859468634651</v>
      </c>
      <c r="K100">
        <f t="shared" ca="1" si="25"/>
        <v>0.51699815657744219</v>
      </c>
      <c r="M100">
        <f t="shared" ca="1" si="15"/>
        <v>4.3025899908809269</v>
      </c>
      <c r="N100">
        <f t="shared" ca="1" si="16"/>
        <v>1.6607157961057042</v>
      </c>
    </row>
    <row r="101" spans="2:14" x14ac:dyDescent="0.25">
      <c r="B101">
        <f t="shared" ca="1" si="17"/>
        <v>11.239472168501491</v>
      </c>
      <c r="C101">
        <f t="shared" ca="1" si="18"/>
        <v>4.5994934782225787</v>
      </c>
      <c r="D101">
        <f t="shared" ca="1" si="19"/>
        <v>2.9607955956122178</v>
      </c>
      <c r="E101">
        <f t="shared" ca="1" si="20"/>
        <v>0.52990679675675856</v>
      </c>
      <c r="G101">
        <f t="shared" ca="1" si="21"/>
        <v>0.1514283861454051</v>
      </c>
      <c r="H101">
        <f t="shared" ca="1" si="22"/>
        <v>19.442170561676168</v>
      </c>
      <c r="I101">
        <f t="shared" ca="1" si="23"/>
        <v>13.353001321353055</v>
      </c>
      <c r="J101">
        <f t="shared" ca="1" si="24"/>
        <v>7.6673312475573745</v>
      </c>
      <c r="K101">
        <f t="shared" ca="1" si="25"/>
        <v>3.7752849290003314</v>
      </c>
      <c r="M101">
        <f t="shared" ca="1" si="15"/>
        <v>5.4498301724910156</v>
      </c>
      <c r="N101">
        <f t="shared" ca="1" si="16"/>
        <v>12.127074800220308</v>
      </c>
    </row>
    <row r="102" spans="2:14" x14ac:dyDescent="0.25">
      <c r="B102">
        <f t="shared" ca="1" si="17"/>
        <v>4.3024752377207474</v>
      </c>
      <c r="C102">
        <f t="shared" ca="1" si="18"/>
        <v>6.5008236955721754</v>
      </c>
      <c r="D102">
        <f t="shared" ca="1" si="19"/>
        <v>2.873520388662739</v>
      </c>
      <c r="E102">
        <f t="shared" ca="1" si="20"/>
        <v>2.3278682289195722</v>
      </c>
      <c r="G102">
        <f t="shared" ca="1" si="21"/>
        <v>0.66278952616484654</v>
      </c>
      <c r="H102">
        <f t="shared" ca="1" si="22"/>
        <v>4.2362481513881729</v>
      </c>
      <c r="I102">
        <f t="shared" ca="1" si="23"/>
        <v>2.9094810676421163</v>
      </c>
      <c r="J102">
        <f t="shared" ca="1" si="24"/>
        <v>1.67063228462622</v>
      </c>
      <c r="K102">
        <f t="shared" ca="1" si="25"/>
        <v>0.82259559192255505</v>
      </c>
      <c r="M102">
        <f t="shared" ca="1" si="15"/>
        <v>4.281267403504339</v>
      </c>
      <c r="N102">
        <f t="shared" ca="1" si="16"/>
        <v>2.6423643410188418</v>
      </c>
    </row>
    <row r="103" spans="2:14" x14ac:dyDescent="0.25">
      <c r="B103">
        <f t="shared" ca="1" si="17"/>
        <v>16.091862202004251</v>
      </c>
      <c r="C103">
        <f t="shared" ca="1" si="18"/>
        <v>4.3430591833952628</v>
      </c>
      <c r="D103">
        <f t="shared" ca="1" si="19"/>
        <v>16.892006745491635</v>
      </c>
      <c r="E103">
        <f t="shared" ca="1" si="20"/>
        <v>6.6256044378253804</v>
      </c>
      <c r="G103">
        <f t="shared" ca="1" si="21"/>
        <v>0.48449802944114617</v>
      </c>
      <c r="H103">
        <f t="shared" ca="1" si="22"/>
        <v>7.463601804798607</v>
      </c>
      <c r="I103">
        <f t="shared" ca="1" si="23"/>
        <v>5.1260472407324</v>
      </c>
      <c r="J103">
        <f t="shared" ca="1" si="24"/>
        <v>2.9433908706705818</v>
      </c>
      <c r="K103">
        <f t="shared" ca="1" si="25"/>
        <v>1.4492838297210477</v>
      </c>
      <c r="M103">
        <f t="shared" ca="1" si="15"/>
        <v>10.833998652283258</v>
      </c>
      <c r="N103">
        <f t="shared" ca="1" si="16"/>
        <v>4.6554296537376283</v>
      </c>
    </row>
    <row r="104" spans="2:14" x14ac:dyDescent="0.25">
      <c r="B104">
        <f t="shared" ca="1" si="17"/>
        <v>12.229900623791627</v>
      </c>
      <c r="C104">
        <f t="shared" ca="1" si="18"/>
        <v>3.8764056100402904</v>
      </c>
      <c r="D104">
        <f t="shared" ca="1" si="19"/>
        <v>4.0123084725572991</v>
      </c>
      <c r="E104">
        <f t="shared" ca="1" si="20"/>
        <v>0.98903559921889561</v>
      </c>
      <c r="G104">
        <f t="shared" ca="1" si="21"/>
        <v>0.24405518715587327</v>
      </c>
      <c r="H104">
        <f t="shared" ca="1" si="22"/>
        <v>14.526308733544347</v>
      </c>
      <c r="I104">
        <f t="shared" ca="1" si="23"/>
        <v>9.9767574354968183</v>
      </c>
      <c r="J104">
        <f t="shared" ca="1" si="24"/>
        <v>5.7286824282837649</v>
      </c>
      <c r="K104">
        <f t="shared" ca="1" si="25"/>
        <v>2.8207218047894678</v>
      </c>
      <c r="M104">
        <f t="shared" ca="1" si="15"/>
        <v>5.8321606845048146</v>
      </c>
      <c r="N104">
        <f t="shared" ca="1" si="16"/>
        <v>9.0608006973269966</v>
      </c>
    </row>
    <row r="105" spans="2:14" x14ac:dyDescent="0.25">
      <c r="B105">
        <f t="shared" ca="1" si="17"/>
        <v>17.71385644272608</v>
      </c>
      <c r="C105">
        <f t="shared" ca="1" si="18"/>
        <v>7.4045623046939095</v>
      </c>
      <c r="D105">
        <f t="shared" ca="1" si="19"/>
        <v>3.158468735355433</v>
      </c>
      <c r="E105">
        <f t="shared" ca="1" si="20"/>
        <v>3.6962869566430537E-2</v>
      </c>
      <c r="G105">
        <f t="shared" ca="1" si="21"/>
        <v>0.2871876786254256</v>
      </c>
      <c r="H105">
        <f t="shared" ca="1" si="22"/>
        <v>12.850117830589692</v>
      </c>
      <c r="I105">
        <f t="shared" ca="1" si="23"/>
        <v>8.8255393001044382</v>
      </c>
      <c r="J105">
        <f t="shared" ca="1" si="24"/>
        <v>5.0676497083862788</v>
      </c>
      <c r="K105">
        <f t="shared" ca="1" si="25"/>
        <v>2.4952386889008578</v>
      </c>
      <c r="M105">
        <f t="shared" ca="1" si="15"/>
        <v>8.1746119452103692</v>
      </c>
      <c r="N105">
        <f t="shared" ca="1" si="16"/>
        <v>8.0152748186656666</v>
      </c>
    </row>
    <row r="106" spans="2:14" x14ac:dyDescent="0.25">
      <c r="B106">
        <f t="shared" ca="1" si="17"/>
        <v>9.5214643708197784</v>
      </c>
      <c r="C106">
        <f t="shared" ca="1" si="18"/>
        <v>15.450419400030475</v>
      </c>
      <c r="D106">
        <f t="shared" ca="1" si="19"/>
        <v>5.9013586813224581</v>
      </c>
      <c r="E106">
        <f t="shared" ca="1" si="20"/>
        <v>2.021492784781163</v>
      </c>
      <c r="G106">
        <f t="shared" ca="1" si="21"/>
        <v>6.0730237169996815E-2</v>
      </c>
      <c r="H106">
        <f t="shared" ca="1" si="22"/>
        <v>28.852718206789024</v>
      </c>
      <c r="I106">
        <f t="shared" ca="1" si="23"/>
        <v>19.816222839815772</v>
      </c>
      <c r="J106">
        <f t="shared" ca="1" si="24"/>
        <v>11.378531382702196</v>
      </c>
      <c r="K106">
        <f t="shared" ca="1" si="25"/>
        <v>5.6026271275234159</v>
      </c>
      <c r="M106">
        <f t="shared" ca="1" si="15"/>
        <v>9.076135424475801</v>
      </c>
      <c r="N106">
        <f t="shared" ca="1" si="16"/>
        <v>17.996914016026562</v>
      </c>
    </row>
    <row r="107" spans="2:14" x14ac:dyDescent="0.25">
      <c r="B107">
        <f t="shared" ca="1" si="17"/>
        <v>5.0034525095757001</v>
      </c>
      <c r="C107">
        <f t="shared" ca="1" si="18"/>
        <v>8.7061747358886556</v>
      </c>
      <c r="D107">
        <f t="shared" ca="1" si="19"/>
        <v>1.8959844545356561</v>
      </c>
      <c r="E107">
        <f t="shared" ca="1" si="20"/>
        <v>0.18851035911034456</v>
      </c>
      <c r="G107">
        <f t="shared" ca="1" si="21"/>
        <v>0.38478086044570792</v>
      </c>
      <c r="H107">
        <f t="shared" ca="1" si="22"/>
        <v>9.8370607208424801</v>
      </c>
      <c r="I107">
        <f t="shared" ca="1" si="23"/>
        <v>6.7561533002164653</v>
      </c>
      <c r="J107">
        <f t="shared" ca="1" si="24"/>
        <v>3.8794023954150667</v>
      </c>
      <c r="K107">
        <f t="shared" ca="1" si="25"/>
        <v>1.9101626007881292</v>
      </c>
      <c r="M107">
        <f t="shared" ca="1" si="15"/>
        <v>4.5297871363685065</v>
      </c>
      <c r="N107">
        <f t="shared" ca="1" si="16"/>
        <v>6.1358772055583222</v>
      </c>
    </row>
    <row r="108" spans="2:14" x14ac:dyDescent="0.25">
      <c r="B108">
        <f t="shared" ca="1" si="17"/>
        <v>9.0507779414546619</v>
      </c>
      <c r="C108">
        <f t="shared" ca="1" si="18"/>
        <v>7.4160509996872062</v>
      </c>
      <c r="D108">
        <f t="shared" ca="1" si="19"/>
        <v>1.4731874648850796</v>
      </c>
      <c r="E108">
        <f t="shared" ca="1" si="20"/>
        <v>2.393171915101424E-2</v>
      </c>
      <c r="G108">
        <f t="shared" ca="1" si="21"/>
        <v>0.79030419341464808</v>
      </c>
      <c r="H108">
        <f t="shared" ca="1" si="22"/>
        <v>2.4239065587869515</v>
      </c>
      <c r="I108">
        <f t="shared" ca="1" si="23"/>
        <v>1.664753808204843</v>
      </c>
      <c r="J108">
        <f t="shared" ca="1" si="24"/>
        <v>0.9559063603721516</v>
      </c>
      <c r="K108">
        <f t="shared" ca="1" si="25"/>
        <v>0.47067470536090711</v>
      </c>
      <c r="M108">
        <f t="shared" ca="1" si="15"/>
        <v>5.2394725191497784</v>
      </c>
      <c r="N108">
        <f t="shared" ca="1" si="16"/>
        <v>1.5119143232441501</v>
      </c>
    </row>
    <row r="109" spans="2:14" x14ac:dyDescent="0.25">
      <c r="B109">
        <f t="shared" ca="1" si="17"/>
        <v>16.837378935214012</v>
      </c>
      <c r="C109">
        <f t="shared" ca="1" si="18"/>
        <v>7.0160065167570984</v>
      </c>
      <c r="D109">
        <f t="shared" ca="1" si="19"/>
        <v>5.1976615615387036</v>
      </c>
      <c r="E109">
        <f t="shared" ca="1" si="20"/>
        <v>3.1294753377575688</v>
      </c>
      <c r="G109">
        <f t="shared" ca="1" si="21"/>
        <v>9.7092894392486584E-2</v>
      </c>
      <c r="H109">
        <f t="shared" ca="1" si="22"/>
        <v>24.019821399606073</v>
      </c>
      <c r="I109">
        <f t="shared" ca="1" si="23"/>
        <v>16.496959836358542</v>
      </c>
      <c r="J109">
        <f t="shared" ca="1" si="24"/>
        <v>9.472601147784049</v>
      </c>
      <c r="K109">
        <f t="shared" ca="1" si="25"/>
        <v>4.6641741692134655</v>
      </c>
      <c r="M109">
        <f t="shared" ca="1" si="15"/>
        <v>8.8214430154505887</v>
      </c>
      <c r="N109">
        <f t="shared" ca="1" si="16"/>
        <v>14.982389434188887</v>
      </c>
    </row>
    <row r="110" spans="2:14" x14ac:dyDescent="0.25">
      <c r="B110">
        <f t="shared" ca="1" si="17"/>
        <v>6.4143235571132422</v>
      </c>
      <c r="C110">
        <f t="shared" ca="1" si="18"/>
        <v>6.383505326609785</v>
      </c>
      <c r="D110">
        <f t="shared" ca="1" si="19"/>
        <v>0.24147959438753766</v>
      </c>
      <c r="E110">
        <f t="shared" ca="1" si="20"/>
        <v>0.10094371245717232</v>
      </c>
      <c r="G110">
        <f t="shared" ca="1" si="21"/>
        <v>0.91904183838880427</v>
      </c>
      <c r="H110">
        <f t="shared" ca="1" si="22"/>
        <v>0.86953894988127467</v>
      </c>
      <c r="I110">
        <f t="shared" ca="1" si="23"/>
        <v>0.59720465417682211</v>
      </c>
      <c r="J110">
        <f t="shared" ca="1" si="24"/>
        <v>0.3429166069829056</v>
      </c>
      <c r="K110">
        <f t="shared" ca="1" si="25"/>
        <v>0.16884726333676062</v>
      </c>
      <c r="M110">
        <f t="shared" ca="1" si="15"/>
        <v>3.90783332648585</v>
      </c>
      <c r="N110">
        <f t="shared" ca="1" si="16"/>
        <v>0.54237585528136223</v>
      </c>
    </row>
    <row r="111" spans="2:14" x14ac:dyDescent="0.25">
      <c r="B111">
        <f t="shared" ca="1" si="17"/>
        <v>6.7867585999483069</v>
      </c>
      <c r="C111">
        <f t="shared" ca="1" si="18"/>
        <v>6.1272073712722932</v>
      </c>
      <c r="D111">
        <f t="shared" ca="1" si="19"/>
        <v>7.3993775475288466</v>
      </c>
      <c r="E111">
        <f t="shared" ca="1" si="20"/>
        <v>0.2635185102029402</v>
      </c>
      <c r="G111">
        <f t="shared" ca="1" si="21"/>
        <v>0.36580558379849626</v>
      </c>
      <c r="H111">
        <f t="shared" ca="1" si="22"/>
        <v>10.357937445575416</v>
      </c>
      <c r="I111">
        <f t="shared" ca="1" si="23"/>
        <v>7.1138946116382966</v>
      </c>
      <c r="J111">
        <f t="shared" ca="1" si="24"/>
        <v>4.0848184715162876</v>
      </c>
      <c r="K111">
        <f t="shared" ca="1" si="25"/>
        <v>2.0113065570410145</v>
      </c>
      <c r="M111">
        <f t="shared" ca="1" si="15"/>
        <v>5.4067690029125366</v>
      </c>
      <c r="N111">
        <f t="shared" ca="1" si="16"/>
        <v>6.4607746228755749</v>
      </c>
    </row>
    <row r="112" spans="2:14" x14ac:dyDescent="0.25">
      <c r="B112">
        <f t="shared" ca="1" si="17"/>
        <v>10.407494856736168</v>
      </c>
      <c r="C112">
        <f t="shared" ca="1" si="18"/>
        <v>5.6896533243240244</v>
      </c>
      <c r="D112">
        <f t="shared" ca="1" si="19"/>
        <v>4.3501415871258082</v>
      </c>
      <c r="E112">
        <f t="shared" ca="1" si="20"/>
        <v>2.8364186178241031</v>
      </c>
      <c r="G112">
        <f t="shared" ca="1" si="21"/>
        <v>0.20939570130869778</v>
      </c>
      <c r="H112">
        <f t="shared" ca="1" si="22"/>
        <v>16.103901014644304</v>
      </c>
      <c r="I112">
        <f t="shared" ca="1" si="23"/>
        <v>11.060257436037292</v>
      </c>
      <c r="J112">
        <f t="shared" ca="1" si="24"/>
        <v>6.3508312030006238</v>
      </c>
      <c r="K112">
        <f t="shared" ca="1" si="25"/>
        <v>3.1270590187363476</v>
      </c>
      <c r="M112">
        <f t="shared" ca="1" si="15"/>
        <v>6.2664564953080397</v>
      </c>
      <c r="N112">
        <f t="shared" ca="1" si="16"/>
        <v>10.044825579551873</v>
      </c>
    </row>
    <row r="113" spans="2:14" x14ac:dyDescent="0.25">
      <c r="B113">
        <f t="shared" ca="1" si="17"/>
        <v>15.603154984661465</v>
      </c>
      <c r="C113">
        <f t="shared" ca="1" si="18"/>
        <v>4.3353038638954295</v>
      </c>
      <c r="D113">
        <f t="shared" ca="1" si="19"/>
        <v>1.3815719753465343</v>
      </c>
      <c r="E113">
        <f t="shared" ca="1" si="20"/>
        <v>2.1727749585220035</v>
      </c>
      <c r="G113">
        <f t="shared" ca="1" si="21"/>
        <v>0.22787820498691436</v>
      </c>
      <c r="H113">
        <f t="shared" ca="1" si="22"/>
        <v>15.23269457988923</v>
      </c>
      <c r="I113">
        <f t="shared" ca="1" si="23"/>
        <v>10.461907543079001</v>
      </c>
      <c r="J113">
        <f t="shared" ca="1" si="24"/>
        <v>6.0072569966598106</v>
      </c>
      <c r="K113">
        <f t="shared" ca="1" si="25"/>
        <v>2.9578879628223431</v>
      </c>
      <c r="M113">
        <f t="shared" ca="1" si="15"/>
        <v>6.6924070413407764</v>
      </c>
      <c r="N113">
        <f t="shared" ca="1" si="16"/>
        <v>9.5014096287868988</v>
      </c>
    </row>
    <row r="114" spans="2:14" x14ac:dyDescent="0.25">
      <c r="B114">
        <f t="shared" ca="1" si="17"/>
        <v>8.0396299396724498</v>
      </c>
      <c r="C114">
        <f t="shared" ca="1" si="18"/>
        <v>17.637567932757285</v>
      </c>
      <c r="D114">
        <f t="shared" ca="1" si="19"/>
        <v>2.7077193035548039</v>
      </c>
      <c r="E114">
        <f t="shared" ca="1" si="20"/>
        <v>0.66989002331545244</v>
      </c>
      <c r="G114">
        <f t="shared" ca="1" si="21"/>
        <v>6.516512229199356E-2</v>
      </c>
      <c r="H114">
        <f t="shared" ca="1" si="22"/>
        <v>28.126767057555988</v>
      </c>
      <c r="I114">
        <f t="shared" ca="1" si="23"/>
        <v>19.317635162879419</v>
      </c>
      <c r="J114">
        <f t="shared" ca="1" si="24"/>
        <v>11.09224092387419</v>
      </c>
      <c r="K114">
        <f t="shared" ca="1" si="25"/>
        <v>5.4616617746994738</v>
      </c>
      <c r="M114">
        <f t="shared" ca="1" si="15"/>
        <v>8.3786812271029714</v>
      </c>
      <c r="N114">
        <f t="shared" ca="1" si="16"/>
        <v>17.544101205845358</v>
      </c>
    </row>
    <row r="115" spans="2:14" x14ac:dyDescent="0.25">
      <c r="B115">
        <f t="shared" ca="1" si="17"/>
        <v>14.320857014978049</v>
      </c>
      <c r="C115">
        <f t="shared" ca="1" si="18"/>
        <v>4.6374009738412827</v>
      </c>
      <c r="D115">
        <f t="shared" ca="1" si="19"/>
        <v>3.6825218869857679</v>
      </c>
      <c r="E115">
        <f t="shared" ca="1" si="20"/>
        <v>1.9910595895110004</v>
      </c>
      <c r="G115">
        <f t="shared" ca="1" si="21"/>
        <v>0.85558841886312487</v>
      </c>
      <c r="H115">
        <f t="shared" ca="1" si="22"/>
        <v>1.6064029457840989</v>
      </c>
      <c r="I115">
        <f t="shared" ca="1" si="23"/>
        <v>1.1032873407644468</v>
      </c>
      <c r="J115">
        <f t="shared" ca="1" si="24"/>
        <v>0.63351072161959088</v>
      </c>
      <c r="K115">
        <f t="shared" ca="1" si="25"/>
        <v>0.31193167511218434</v>
      </c>
      <c r="M115">
        <f t="shared" ca="1" si="15"/>
        <v>6.8221936919451531</v>
      </c>
      <c r="N115">
        <f t="shared" ca="1" si="16"/>
        <v>1.0019955653109189</v>
      </c>
    </row>
    <row r="116" spans="2:14" x14ac:dyDescent="0.25">
      <c r="B116">
        <f t="shared" ca="1" si="17"/>
        <v>15.660858647104613</v>
      </c>
      <c r="C116">
        <f t="shared" ca="1" si="18"/>
        <v>7.6511164366787217</v>
      </c>
      <c r="D116">
        <f t="shared" ca="1" si="19"/>
        <v>2.000307474696962</v>
      </c>
      <c r="E116">
        <f t="shared" ca="1" si="20"/>
        <v>0.39510918305604964</v>
      </c>
      <c r="G116">
        <f t="shared" ca="1" si="21"/>
        <v>0.40876973295360886</v>
      </c>
      <c r="H116">
        <f t="shared" ca="1" si="22"/>
        <v>9.2141546468369082</v>
      </c>
      <c r="I116">
        <f t="shared" ca="1" si="23"/>
        <v>6.3283376094277646</v>
      </c>
      <c r="J116">
        <f t="shared" ca="1" si="24"/>
        <v>3.6337494118469369</v>
      </c>
      <c r="K116">
        <f t="shared" ca="1" si="25"/>
        <v>1.7892065631936693</v>
      </c>
      <c r="M116">
        <f t="shared" ca="1" si="15"/>
        <v>7.4726758566856022</v>
      </c>
      <c r="N116">
        <f t="shared" ca="1" si="16"/>
        <v>5.7473388718875231</v>
      </c>
    </row>
    <row r="117" spans="2:14" x14ac:dyDescent="0.25">
      <c r="B117">
        <f t="shared" ca="1" si="17"/>
        <v>10.964047097292832</v>
      </c>
      <c r="C117">
        <f t="shared" ca="1" si="18"/>
        <v>11.104619472928505</v>
      </c>
      <c r="D117">
        <f t="shared" ca="1" si="19"/>
        <v>2.2070436385188161</v>
      </c>
      <c r="E117">
        <f t="shared" ca="1" si="20"/>
        <v>1.4455196198490272</v>
      </c>
      <c r="G117">
        <f t="shared" ca="1" si="21"/>
        <v>0.47289445815738296</v>
      </c>
      <c r="H117">
        <f t="shared" ca="1" si="22"/>
        <v>7.7132784563813592</v>
      </c>
      <c r="I117">
        <f t="shared" ca="1" si="23"/>
        <v>5.2975266878403922</v>
      </c>
      <c r="J117">
        <f t="shared" ca="1" si="24"/>
        <v>3.0418548557690075</v>
      </c>
      <c r="K117">
        <f t="shared" ca="1" si="25"/>
        <v>1.4977660964953996</v>
      </c>
      <c r="M117">
        <f t="shared" ca="1" si="15"/>
        <v>7.3511126227399695</v>
      </c>
      <c r="N117">
        <f t="shared" ca="1" si="16"/>
        <v>4.811165733719406</v>
      </c>
    </row>
    <row r="118" spans="2:14" x14ac:dyDescent="0.25">
      <c r="B118">
        <f t="shared" ca="1" si="17"/>
        <v>4.7449084096325018</v>
      </c>
      <c r="C118">
        <f t="shared" ca="1" si="18"/>
        <v>23.098267610658549</v>
      </c>
      <c r="D118">
        <f t="shared" ca="1" si="19"/>
        <v>1.2997281560983729</v>
      </c>
      <c r="E118">
        <f t="shared" ca="1" si="20"/>
        <v>2.897297017807531</v>
      </c>
      <c r="G118">
        <f t="shared" ca="1" si="21"/>
        <v>0.57910333949948245</v>
      </c>
      <c r="H118">
        <f t="shared" ca="1" si="22"/>
        <v>5.6264674342660186</v>
      </c>
      <c r="I118">
        <f t="shared" ca="1" si="23"/>
        <v>3.8642921501984229</v>
      </c>
      <c r="J118">
        <f t="shared" ca="1" si="24"/>
        <v>2.2188875174847036</v>
      </c>
      <c r="K118">
        <f t="shared" ca="1" si="25"/>
        <v>1.0925486761219099</v>
      </c>
      <c r="M118">
        <f t="shared" ca="1" si="15"/>
        <v>9.1923578408684961</v>
      </c>
      <c r="N118">
        <f t="shared" ca="1" si="16"/>
        <v>3.5095151140606551</v>
      </c>
    </row>
    <row r="119" spans="2:14" x14ac:dyDescent="0.25">
      <c r="B119">
        <f t="shared" ca="1" si="17"/>
        <v>4.5974767548036777</v>
      </c>
      <c r="C119">
        <f t="shared" ca="1" si="18"/>
        <v>12.121069284061864</v>
      </c>
      <c r="D119">
        <f t="shared" ca="1" si="19"/>
        <v>8.4562593674378839</v>
      </c>
      <c r="E119">
        <f t="shared" ca="1" si="20"/>
        <v>1.9241050615722384</v>
      </c>
      <c r="G119">
        <f t="shared" ca="1" si="21"/>
        <v>0.94584586628346434</v>
      </c>
      <c r="H119">
        <f t="shared" ca="1" si="22"/>
        <v>0.57344312066695824</v>
      </c>
      <c r="I119">
        <f t="shared" ca="1" si="23"/>
        <v>0.39384423275662089</v>
      </c>
      <c r="J119">
        <f t="shared" ca="1" si="24"/>
        <v>0.22614647597287219</v>
      </c>
      <c r="K119">
        <f t="shared" ca="1" si="25"/>
        <v>0.11135131050440915</v>
      </c>
      <c r="M119">
        <f t="shared" ca="1" si="15"/>
        <v>7.0916366974616869</v>
      </c>
      <c r="N119">
        <f t="shared" ca="1" si="16"/>
        <v>0.35768576332253005</v>
      </c>
    </row>
    <row r="120" spans="2:14" x14ac:dyDescent="0.25">
      <c r="B120">
        <f t="shared" ca="1" si="17"/>
        <v>5.6812858495467031</v>
      </c>
      <c r="C120">
        <f t="shared" ca="1" si="18"/>
        <v>8.1654732651770612</v>
      </c>
      <c r="D120">
        <f t="shared" ca="1" si="19"/>
        <v>0.79122930680917991</v>
      </c>
      <c r="E120">
        <f t="shared" ca="1" si="20"/>
        <v>0.4012999197528091</v>
      </c>
      <c r="G120">
        <f t="shared" ca="1" si="21"/>
        <v>0.31788469801465558</v>
      </c>
      <c r="H120">
        <f t="shared" ca="1" si="22"/>
        <v>11.804153433281119</v>
      </c>
      <c r="I120">
        <f t="shared" ca="1" si="23"/>
        <v>8.1071645725994514</v>
      </c>
      <c r="J120">
        <f t="shared" ca="1" si="24"/>
        <v>4.655156901481023</v>
      </c>
      <c r="K120">
        <f t="shared" ca="1" si="25"/>
        <v>2.2921330936226356</v>
      </c>
      <c r="M120">
        <f t="shared" ca="1" si="15"/>
        <v>4.3925335797295268</v>
      </c>
      <c r="N120">
        <f t="shared" ca="1" si="16"/>
        <v>7.3628534007849016</v>
      </c>
    </row>
    <row r="121" spans="2:14" x14ac:dyDescent="0.25">
      <c r="B121">
        <f t="shared" ca="1" si="17"/>
        <v>8.1736082181455973</v>
      </c>
      <c r="C121">
        <f t="shared" ca="1" si="18"/>
        <v>7.9678930066828331</v>
      </c>
      <c r="D121">
        <f t="shared" ca="1" si="19"/>
        <v>3.1799878048802204</v>
      </c>
      <c r="E121">
        <f t="shared" ca="1" si="20"/>
        <v>2.9479159122376761</v>
      </c>
      <c r="G121">
        <f t="shared" ca="1" si="21"/>
        <v>1.7920263121801616E-2</v>
      </c>
      <c r="H121">
        <f t="shared" ca="1" si="22"/>
        <v>41.42361377667784</v>
      </c>
      <c r="I121">
        <f t="shared" ca="1" si="23"/>
        <v>28.449990588268491</v>
      </c>
      <c r="J121">
        <f t="shared" ca="1" si="24"/>
        <v>16.336065321982659</v>
      </c>
      <c r="K121">
        <f t="shared" ca="1" si="25"/>
        <v>8.0436463768137951</v>
      </c>
      <c r="M121">
        <f t="shared" ca="1" si="15"/>
        <v>6.0680311108721083</v>
      </c>
      <c r="N121">
        <f t="shared" ca="1" si="16"/>
        <v>25.838023649243191</v>
      </c>
    </row>
    <row r="122" spans="2:14" x14ac:dyDescent="0.25">
      <c r="B122">
        <f t="shared" ca="1" si="17"/>
        <v>5.4297775681111986</v>
      </c>
      <c r="C122">
        <f t="shared" ca="1" si="18"/>
        <v>7.756665016625278</v>
      </c>
      <c r="D122">
        <f t="shared" ca="1" si="19"/>
        <v>4.8983747105397999</v>
      </c>
      <c r="E122">
        <f t="shared" ca="1" si="20"/>
        <v>2.2077043070143034</v>
      </c>
      <c r="G122">
        <f t="shared" ca="1" si="21"/>
        <v>0.3388839690543205</v>
      </c>
      <c r="H122">
        <f t="shared" ca="1" si="22"/>
        <v>11.145290827008566</v>
      </c>
      <c r="I122">
        <f t="shared" ca="1" si="23"/>
        <v>7.6546537161475747</v>
      </c>
      <c r="J122">
        <f t="shared" ca="1" si="24"/>
        <v>4.39532388371713</v>
      </c>
      <c r="K122">
        <f t="shared" ca="1" si="25"/>
        <v>2.1641950087338153</v>
      </c>
      <c r="M122">
        <f t="shared" ca="1" si="15"/>
        <v>5.377148578931763</v>
      </c>
      <c r="N122">
        <f t="shared" ca="1" si="16"/>
        <v>6.9518871414370311</v>
      </c>
    </row>
    <row r="123" spans="2:14" x14ac:dyDescent="0.25">
      <c r="B123">
        <f t="shared" ca="1" si="17"/>
        <v>6.8545230234861911</v>
      </c>
      <c r="C123">
        <f t="shared" ca="1" si="18"/>
        <v>3.1953186208805491</v>
      </c>
      <c r="D123">
        <f t="shared" ca="1" si="19"/>
        <v>0.24226655219018589</v>
      </c>
      <c r="E123">
        <f t="shared" ca="1" si="20"/>
        <v>0.53624507378268205</v>
      </c>
      <c r="G123">
        <f t="shared" ca="1" si="21"/>
        <v>0.41285945775474775</v>
      </c>
      <c r="H123">
        <f t="shared" ca="1" si="22"/>
        <v>9.1116185415399986</v>
      </c>
      <c r="I123">
        <f t="shared" ca="1" si="23"/>
        <v>6.2579151869326708</v>
      </c>
      <c r="J123">
        <f t="shared" ca="1" si="24"/>
        <v>3.5933126570282377</v>
      </c>
      <c r="K123">
        <f t="shared" ca="1" si="25"/>
        <v>1.7692960798565434</v>
      </c>
      <c r="M123">
        <f t="shared" ca="1" si="15"/>
        <v>3.1706548185045955</v>
      </c>
      <c r="N123">
        <f t="shared" ca="1" si="16"/>
        <v>5.6833818659187569</v>
      </c>
    </row>
    <row r="124" spans="2:14" x14ac:dyDescent="0.25">
      <c r="B124">
        <f t="shared" ca="1" si="17"/>
        <v>9.3385653532089812</v>
      </c>
      <c r="C124">
        <f t="shared" ca="1" si="18"/>
        <v>1.617924377008586</v>
      </c>
      <c r="D124">
        <f t="shared" ca="1" si="19"/>
        <v>2.8755735297532041</v>
      </c>
      <c r="E124">
        <f t="shared" ca="1" si="20"/>
        <v>0.27662316837122813</v>
      </c>
      <c r="G124">
        <f t="shared" ca="1" si="21"/>
        <v>0.7867858551802428</v>
      </c>
      <c r="H124">
        <f t="shared" ca="1" si="22"/>
        <v>2.4698619875883536</v>
      </c>
      <c r="I124">
        <f t="shared" ca="1" si="23"/>
        <v>1.6963162769920506</v>
      </c>
      <c r="J124">
        <f t="shared" ca="1" si="24"/>
        <v>0.97402961950755085</v>
      </c>
      <c r="K124">
        <f t="shared" ca="1" si="25"/>
        <v>0.47959834056970779</v>
      </c>
      <c r="M124">
        <f t="shared" ca="1" si="15"/>
        <v>3.9173862586901569</v>
      </c>
      <c r="N124">
        <f t="shared" ca="1" si="16"/>
        <v>1.5405790713895728</v>
      </c>
    </row>
    <row r="125" spans="2:14" x14ac:dyDescent="0.25">
      <c r="B125">
        <f t="shared" ca="1" si="17"/>
        <v>11.960550945010919</v>
      </c>
      <c r="C125">
        <f t="shared" ca="1" si="18"/>
        <v>8.2895112410733276</v>
      </c>
      <c r="D125">
        <f t="shared" ca="1" si="19"/>
        <v>4.4129440474515631</v>
      </c>
      <c r="E125">
        <f t="shared" ca="1" si="20"/>
        <v>0.66720391179990624</v>
      </c>
      <c r="G125">
        <f t="shared" ca="1" si="21"/>
        <v>0.2561983085668248</v>
      </c>
      <c r="H125">
        <f t="shared" ca="1" si="22"/>
        <v>14.026181468163575</v>
      </c>
      <c r="I125">
        <f t="shared" ca="1" si="23"/>
        <v>9.6332669793109229</v>
      </c>
      <c r="J125">
        <f t="shared" ca="1" si="24"/>
        <v>5.5314492336954943</v>
      </c>
      <c r="K125">
        <f t="shared" ca="1" si="25"/>
        <v>2.7236069830886445</v>
      </c>
      <c r="M125">
        <f t="shared" ca="1" si="15"/>
        <v>7.0910482476755679</v>
      </c>
      <c r="N125">
        <f t="shared" ca="1" si="16"/>
        <v>8.7488457775991755</v>
      </c>
    </row>
    <row r="126" spans="2:14" x14ac:dyDescent="0.25">
      <c r="B126">
        <f t="shared" ca="1" si="17"/>
        <v>35.297734416613551</v>
      </c>
      <c r="C126">
        <f t="shared" ca="1" si="18"/>
        <v>8.6396903193288388</v>
      </c>
      <c r="D126">
        <f t="shared" ca="1" si="19"/>
        <v>4.5962838375471984</v>
      </c>
      <c r="E126">
        <f t="shared" ca="1" si="20"/>
        <v>6.5071748163508456</v>
      </c>
      <c r="G126">
        <f t="shared" ca="1" si="21"/>
        <v>0.61894933537740138</v>
      </c>
      <c r="H126">
        <f t="shared" ca="1" si="22"/>
        <v>4.9410991742224599</v>
      </c>
      <c r="I126">
        <f t="shared" ca="1" si="23"/>
        <v>3.3935770490761903</v>
      </c>
      <c r="J126">
        <f t="shared" ca="1" si="24"/>
        <v>1.9486015707769628</v>
      </c>
      <c r="K126">
        <f t="shared" ca="1" si="25"/>
        <v>0.95946371759068727</v>
      </c>
      <c r="M126">
        <f t="shared" ca="1" si="15"/>
        <v>15.401919151562327</v>
      </c>
      <c r="N126">
        <f t="shared" ca="1" si="16"/>
        <v>3.0820159246631249</v>
      </c>
    </row>
    <row r="127" spans="2:14" x14ac:dyDescent="0.25">
      <c r="B127">
        <f t="shared" ca="1" si="17"/>
        <v>6.4537425588468258</v>
      </c>
      <c r="C127">
        <f t="shared" ca="1" si="18"/>
        <v>3.0251350406767474</v>
      </c>
      <c r="D127">
        <f t="shared" ca="1" si="19"/>
        <v>1.8144212785793745</v>
      </c>
      <c r="E127">
        <f t="shared" ca="1" si="20"/>
        <v>1.3095240678501625</v>
      </c>
      <c r="G127">
        <f t="shared" ca="1" si="21"/>
        <v>0.89269472701176844</v>
      </c>
      <c r="H127">
        <f t="shared" ca="1" si="22"/>
        <v>1.1691263759084147</v>
      </c>
      <c r="I127">
        <f t="shared" ca="1" si="23"/>
        <v>0.80296312558364202</v>
      </c>
      <c r="J127">
        <f t="shared" ca="1" si="24"/>
        <v>0.46106370509966754</v>
      </c>
      <c r="K127">
        <f t="shared" ca="1" si="25"/>
        <v>0.22702121520135912</v>
      </c>
      <c r="M127">
        <f t="shared" ca="1" si="15"/>
        <v>3.4684523491429795</v>
      </c>
      <c r="N127">
        <f t="shared" ca="1" si="16"/>
        <v>0.72924383450782226</v>
      </c>
    </row>
    <row r="128" spans="2:14" x14ac:dyDescent="0.25">
      <c r="B128">
        <f t="shared" ca="1" si="17"/>
        <v>11.115875408352315</v>
      </c>
      <c r="C128">
        <f t="shared" ca="1" si="18"/>
        <v>15.038266205529927</v>
      </c>
      <c r="D128">
        <f t="shared" ca="1" si="19"/>
        <v>3.4182393914658746</v>
      </c>
      <c r="E128">
        <f t="shared" ca="1" si="20"/>
        <v>1.5482300860774063</v>
      </c>
      <c r="G128">
        <f t="shared" ca="1" si="21"/>
        <v>0.32429902279166101</v>
      </c>
      <c r="H128">
        <f t="shared" ca="1" si="22"/>
        <v>11.598393361521627</v>
      </c>
      <c r="I128">
        <f t="shared" ca="1" si="23"/>
        <v>7.9658473003653487</v>
      </c>
      <c r="J128">
        <f t="shared" ca="1" si="24"/>
        <v>4.5740121227796688</v>
      </c>
      <c r="K128">
        <f t="shared" ca="1" si="25"/>
        <v>2.2521785579168925</v>
      </c>
      <c r="M128">
        <f t="shared" ca="1" si="15"/>
        <v>8.8395363796733299</v>
      </c>
      <c r="N128">
        <f t="shared" ca="1" si="16"/>
        <v>7.2345103347054041</v>
      </c>
    </row>
    <row r="129" spans="2:14" x14ac:dyDescent="0.25">
      <c r="B129">
        <f t="shared" ca="1" si="17"/>
        <v>15.420123710406935</v>
      </c>
      <c r="C129">
        <f t="shared" ca="1" si="18"/>
        <v>14.210334452138399</v>
      </c>
      <c r="D129">
        <f t="shared" ca="1" si="19"/>
        <v>1.8490081998646639</v>
      </c>
      <c r="E129">
        <f t="shared" ca="1" si="20"/>
        <v>2.2565554046327953E-2</v>
      </c>
      <c r="G129">
        <f t="shared" ca="1" si="21"/>
        <v>0.25412630734247432</v>
      </c>
      <c r="H129">
        <f t="shared" ca="1" si="22"/>
        <v>14.109818937281297</v>
      </c>
      <c r="I129">
        <f t="shared" ca="1" si="23"/>
        <v>9.6907097032136225</v>
      </c>
      <c r="J129">
        <f t="shared" ca="1" si="24"/>
        <v>5.5644330087528422</v>
      </c>
      <c r="K129">
        <f t="shared" ca="1" si="25"/>
        <v>2.7398477251219577</v>
      </c>
      <c r="M129">
        <f t="shared" ca="1" si="15"/>
        <v>9.2634521995457977</v>
      </c>
      <c r="N129">
        <f t="shared" ca="1" si="16"/>
        <v>8.8010147389234366</v>
      </c>
    </row>
    <row r="130" spans="2:14" x14ac:dyDescent="0.25">
      <c r="B130">
        <f t="shared" ca="1" si="17"/>
        <v>15.536108371796519</v>
      </c>
      <c r="C130">
        <f t="shared" ca="1" si="18"/>
        <v>10.520551195321678</v>
      </c>
      <c r="D130">
        <f t="shared" ca="1" si="19"/>
        <v>2.863345439205859</v>
      </c>
      <c r="E130">
        <f t="shared" ca="1" si="20"/>
        <v>4.0253256010772329</v>
      </c>
      <c r="G130">
        <f t="shared" ca="1" si="21"/>
        <v>9.4824937626041272E-3</v>
      </c>
      <c r="H130">
        <f t="shared" ca="1" si="22"/>
        <v>47.979222360139993</v>
      </c>
      <c r="I130">
        <f t="shared" ca="1" si="23"/>
        <v>32.9524225466525</v>
      </c>
      <c r="J130">
        <f t="shared" ca="1" si="24"/>
        <v>18.921374528034661</v>
      </c>
      <c r="K130">
        <f t="shared" ca="1" si="25"/>
        <v>9.3166158843622444</v>
      </c>
      <c r="M130">
        <f t="shared" ca="1" si="15"/>
        <v>9.1947320781920769</v>
      </c>
      <c r="N130">
        <f t="shared" ca="1" si="16"/>
        <v>29.92709155451713</v>
      </c>
    </row>
    <row r="131" spans="2:14" x14ac:dyDescent="0.25">
      <c r="B131">
        <f t="shared" ca="1" si="17"/>
        <v>4.0147995384118857</v>
      </c>
      <c r="C131">
        <f t="shared" ca="1" si="18"/>
        <v>3.914220240883548</v>
      </c>
      <c r="D131">
        <f t="shared" ca="1" si="19"/>
        <v>5.2510772202105773</v>
      </c>
      <c r="E131">
        <f t="shared" ca="1" si="20"/>
        <v>0.63669544642811005</v>
      </c>
      <c r="G131">
        <f t="shared" ca="1" si="21"/>
        <v>0.80634619779102301</v>
      </c>
      <c r="H131">
        <f t="shared" ca="1" si="22"/>
        <v>2.2169313073509471</v>
      </c>
      <c r="I131">
        <f t="shared" ca="1" si="23"/>
        <v>1.5226019431574216</v>
      </c>
      <c r="J131">
        <f t="shared" ca="1" si="24"/>
        <v>0.87428235610924998</v>
      </c>
      <c r="K131">
        <f t="shared" ca="1" si="25"/>
        <v>0.43048420579998603</v>
      </c>
      <c r="M131">
        <f t="shared" ca="1" si="15"/>
        <v>3.5562604671163673</v>
      </c>
      <c r="N131">
        <f t="shared" ca="1" si="16"/>
        <v>1.3828132875343577</v>
      </c>
    </row>
    <row r="132" spans="2:14" x14ac:dyDescent="0.25">
      <c r="B132">
        <f t="shared" ca="1" si="17"/>
        <v>10.787775965893681</v>
      </c>
      <c r="C132">
        <f t="shared" ca="1" si="18"/>
        <v>4.6672253417599441</v>
      </c>
      <c r="D132">
        <f t="shared" ca="1" si="19"/>
        <v>1.7663500688637839</v>
      </c>
      <c r="E132">
        <f t="shared" ca="1" si="20"/>
        <v>0.11656388947578616</v>
      </c>
      <c r="G132">
        <f t="shared" ca="1" si="21"/>
        <v>4.1728762043650502E-2</v>
      </c>
      <c r="H132">
        <f t="shared" ca="1" si="22"/>
        <v>32.717695697233509</v>
      </c>
      <c r="I132">
        <f t="shared" ca="1" si="23"/>
        <v>22.470712953107711</v>
      </c>
      <c r="J132">
        <f t="shared" ca="1" si="24"/>
        <v>12.902747137809531</v>
      </c>
      <c r="K132">
        <f t="shared" ca="1" si="25"/>
        <v>6.3531293013579928</v>
      </c>
      <c r="M132">
        <f t="shared" ca="1" si="15"/>
        <v>5.0130831839640004</v>
      </c>
      <c r="N132">
        <f t="shared" ca="1" si="16"/>
        <v>20.407697882935871</v>
      </c>
    </row>
    <row r="133" spans="2:14" x14ac:dyDescent="0.25">
      <c r="B133">
        <f t="shared" ca="1" si="17"/>
        <v>12.35457356045873</v>
      </c>
      <c r="C133">
        <f t="shared" ca="1" si="18"/>
        <v>11.776044213462962</v>
      </c>
      <c r="D133">
        <f t="shared" ca="1" si="19"/>
        <v>0.7369473290009908</v>
      </c>
      <c r="E133">
        <f t="shared" ca="1" si="20"/>
        <v>3.458038682400792</v>
      </c>
      <c r="G133">
        <f t="shared" ca="1" si="21"/>
        <v>0.27114003406150844</v>
      </c>
      <c r="H133">
        <f t="shared" ca="1" si="22"/>
        <v>13.442356490971765</v>
      </c>
      <c r="I133">
        <f t="shared" ca="1" si="23"/>
        <v>9.2322924241731315</v>
      </c>
      <c r="J133">
        <f t="shared" ca="1" si="24"/>
        <v>5.3012085063792274</v>
      </c>
      <c r="K133">
        <f t="shared" ca="1" si="25"/>
        <v>2.6102397214151525</v>
      </c>
      <c r="M133">
        <f t="shared" ca="1" si="15"/>
        <v>8.0781825344568645</v>
      </c>
      <c r="N133">
        <f t="shared" ca="1" si="16"/>
        <v>8.3846843201023447</v>
      </c>
    </row>
    <row r="134" spans="2:14" x14ac:dyDescent="0.25">
      <c r="B134">
        <f t="shared" ca="1" si="17"/>
        <v>2.8128836246640421</v>
      </c>
      <c r="C134">
        <f t="shared" ca="1" si="18"/>
        <v>5.9118959085360903</v>
      </c>
      <c r="D134">
        <f t="shared" ca="1" si="19"/>
        <v>1.9318098385491749</v>
      </c>
      <c r="E134">
        <f t="shared" ca="1" si="20"/>
        <v>2.2387450912286684</v>
      </c>
      <c r="G134">
        <f t="shared" ca="1" si="21"/>
        <v>0.44284295634596582</v>
      </c>
      <c r="H134">
        <f t="shared" ca="1" si="22"/>
        <v>8.3895267825299591</v>
      </c>
      <c r="I134">
        <f t="shared" ca="1" si="23"/>
        <v>5.7619781627402471</v>
      </c>
      <c r="J134">
        <f t="shared" ca="1" si="24"/>
        <v>3.3085442105269625</v>
      </c>
      <c r="K134">
        <f t="shared" ca="1" si="25"/>
        <v>1.6290801442696212</v>
      </c>
      <c r="M134">
        <f t="shared" ref="M134:M197" ca="1" si="26">SUMPRODUCT(M$1:P$1,B134:E134)</f>
        <v>3.4515448459156084</v>
      </c>
      <c r="N134">
        <f t="shared" ref="N134:N197" ca="1" si="27">SUMPRODUCT(M$1:P$1,H134:K134)</f>
        <v>5.2329763545403782</v>
      </c>
    </row>
    <row r="135" spans="2:14" x14ac:dyDescent="0.25">
      <c r="B135">
        <f t="shared" ref="B135:B198" ca="1" si="28">(-LN(RAND())/B$1)+(-LN(RAND())/C$1)+(-LN(RAND())/D$1)+(-LN(RAND())/E$1)</f>
        <v>12.610955256322727</v>
      </c>
      <c r="C135">
        <f t="shared" ref="C135:C198" ca="1" si="29">(-LN(RAND())/C$1)+(-LN(RAND())/D$1)+(-LN(RAND())/E$1)</f>
        <v>3.5901416625893647</v>
      </c>
      <c r="D135">
        <f t="shared" ref="D135:D198" ca="1" si="30">(-LN(RAND())/D$1)+(-LN(RAND())/E$1)</f>
        <v>1.6196964444831061</v>
      </c>
      <c r="E135">
        <f t="shared" ref="E135:E198" ca="1" si="31">(-LN(RAND())/E$1)</f>
        <v>4.6447750589934911</v>
      </c>
      <c r="G135">
        <f t="shared" ref="G135:G198" ca="1" si="32">RAND()</f>
        <v>0.12283686006086914</v>
      </c>
      <c r="H135">
        <f t="shared" ref="H135:H198" ca="1" si="33">(-LN($G135)/H$1)+(-LN($G135)/I$1)+(-LN($G135)/J$1)+(-LN($G135)/K$1)</f>
        <v>21.597443451939213</v>
      </c>
      <c r="I135">
        <f t="shared" ref="I135:I198" ca="1" si="34">(-LN(G135)/I$1)+(-LN(G135)/J$1)+(-LN(G135)/K$1)</f>
        <v>14.833255887594124</v>
      </c>
      <c r="J135">
        <f t="shared" ref="J135:J198" ca="1" si="35">(-LN(G135)/J$1)+(-LN(G135)/K$1)</f>
        <v>8.5172976196815391</v>
      </c>
      <c r="K135">
        <f t="shared" ref="K135:K198" ca="1" si="36">(-LN(G135)/K$1)</f>
        <v>4.1937962898939558</v>
      </c>
      <c r="M135">
        <f t="shared" ca="1" si="26"/>
        <v>6.1132233763689472</v>
      </c>
      <c r="N135">
        <f t="shared" ca="1" si="27"/>
        <v>13.471428583775101</v>
      </c>
    </row>
    <row r="136" spans="2:14" x14ac:dyDescent="0.25">
      <c r="B136">
        <f t="shared" ca="1" si="28"/>
        <v>18.182701960182584</v>
      </c>
      <c r="C136">
        <f t="shared" ca="1" si="29"/>
        <v>4.5359180086928976</v>
      </c>
      <c r="D136">
        <f t="shared" ca="1" si="30"/>
        <v>2.4821014390264207</v>
      </c>
      <c r="E136">
        <f t="shared" ca="1" si="31"/>
        <v>0.38139706799273565</v>
      </c>
      <c r="G136">
        <f t="shared" ca="1" si="32"/>
        <v>0.59516462738068321</v>
      </c>
      <c r="H136">
        <f t="shared" ca="1" si="33"/>
        <v>5.3446971156392484</v>
      </c>
      <c r="I136">
        <f t="shared" ca="1" si="34"/>
        <v>3.6707705768223597</v>
      </c>
      <c r="J136">
        <f t="shared" ca="1" si="35"/>
        <v>2.107766880939121</v>
      </c>
      <c r="K136">
        <f t="shared" ca="1" si="36"/>
        <v>1.0378344540664708</v>
      </c>
      <c r="M136">
        <f t="shared" ca="1" si="26"/>
        <v>7.388285692066475</v>
      </c>
      <c r="N136">
        <f t="shared" ca="1" si="27"/>
        <v>3.3337605747396006</v>
      </c>
    </row>
    <row r="137" spans="2:14" x14ac:dyDescent="0.25">
      <c r="B137">
        <f t="shared" ca="1" si="28"/>
        <v>17.796126795370022</v>
      </c>
      <c r="C137">
        <f t="shared" ca="1" si="29"/>
        <v>3.4627447867357426</v>
      </c>
      <c r="D137">
        <f t="shared" ca="1" si="30"/>
        <v>4.4506666619763919</v>
      </c>
      <c r="E137">
        <f t="shared" ca="1" si="31"/>
        <v>0.12080909714346259</v>
      </c>
      <c r="G137">
        <f t="shared" ca="1" si="32"/>
        <v>0.99071030841174179</v>
      </c>
      <c r="H137">
        <f t="shared" ca="1" si="33"/>
        <v>9.6128328070199331E-2</v>
      </c>
      <c r="I137">
        <f t="shared" ca="1" si="34"/>
        <v>6.602152201416385E-2</v>
      </c>
      <c r="J137">
        <f t="shared" ca="1" si="35"/>
        <v>3.7909745275094581E-2</v>
      </c>
      <c r="K137">
        <f t="shared" ca="1" si="36"/>
        <v>1.8666219754741999E-2</v>
      </c>
      <c r="M137">
        <f t="shared" ca="1" si="26"/>
        <v>7.2919566264556996</v>
      </c>
      <c r="N137">
        <f t="shared" ca="1" si="27"/>
        <v>5.9960148031276271E-2</v>
      </c>
    </row>
    <row r="138" spans="2:14" x14ac:dyDescent="0.25">
      <c r="B138">
        <f t="shared" ca="1" si="28"/>
        <v>4.2669712628959617</v>
      </c>
      <c r="C138">
        <f t="shared" ca="1" si="29"/>
        <v>2.3759364561161185</v>
      </c>
      <c r="D138">
        <f t="shared" ca="1" si="30"/>
        <v>3.3217236976502411</v>
      </c>
      <c r="E138">
        <f t="shared" ca="1" si="31"/>
        <v>0.33131483613294338</v>
      </c>
      <c r="G138">
        <f t="shared" ca="1" si="32"/>
        <v>0.96072001385921169</v>
      </c>
      <c r="H138">
        <f t="shared" ca="1" si="33"/>
        <v>0.41273268204611269</v>
      </c>
      <c r="I138">
        <f t="shared" ca="1" si="34"/>
        <v>0.28346732332401642</v>
      </c>
      <c r="J138">
        <f t="shared" ca="1" si="35"/>
        <v>0.16276774138470967</v>
      </c>
      <c r="K138">
        <f t="shared" ca="1" si="36"/>
        <v>8.0144522407699689E-2</v>
      </c>
      <c r="M138">
        <f t="shared" ca="1" si="26"/>
        <v>2.7234800224602607</v>
      </c>
      <c r="N138">
        <f t="shared" ca="1" si="27"/>
        <v>0.25744245436952062</v>
      </c>
    </row>
    <row r="139" spans="2:14" x14ac:dyDescent="0.25">
      <c r="B139">
        <f t="shared" ca="1" si="28"/>
        <v>8.9429174408476264</v>
      </c>
      <c r="C139">
        <f t="shared" ca="1" si="29"/>
        <v>1.4229840942319734</v>
      </c>
      <c r="D139">
        <f t="shared" ca="1" si="30"/>
        <v>5.9936072051928058</v>
      </c>
      <c r="E139">
        <f t="shared" ca="1" si="31"/>
        <v>0.11752875580660509</v>
      </c>
      <c r="G139">
        <f t="shared" ca="1" si="32"/>
        <v>0.40379785320090966</v>
      </c>
      <c r="H139">
        <f t="shared" ca="1" si="33"/>
        <v>9.3401984643002685</v>
      </c>
      <c r="I139">
        <f t="shared" ca="1" si="34"/>
        <v>6.4149052720144839</v>
      </c>
      <c r="J139">
        <f t="shared" ca="1" si="35"/>
        <v>3.6834568093379976</v>
      </c>
      <c r="K139">
        <f t="shared" ca="1" si="36"/>
        <v>1.8136817792171867</v>
      </c>
      <c r="M139">
        <f t="shared" ca="1" si="26"/>
        <v>4.3319976527237616</v>
      </c>
      <c r="N139">
        <f t="shared" ca="1" si="27"/>
        <v>5.8259588386054624</v>
      </c>
    </row>
    <row r="140" spans="2:14" x14ac:dyDescent="0.25">
      <c r="B140">
        <f t="shared" ca="1" si="28"/>
        <v>10.959855329588748</v>
      </c>
      <c r="C140">
        <f t="shared" ca="1" si="29"/>
        <v>9.8951403086801104</v>
      </c>
      <c r="D140">
        <f t="shared" ca="1" si="30"/>
        <v>3.1099159010644652</v>
      </c>
      <c r="E140">
        <f t="shared" ca="1" si="31"/>
        <v>0.20107203203913543</v>
      </c>
      <c r="G140">
        <f t="shared" ca="1" si="32"/>
        <v>0.10294295396493991</v>
      </c>
      <c r="H140">
        <f t="shared" ca="1" si="33"/>
        <v>23.417218355301131</v>
      </c>
      <c r="I140">
        <f t="shared" ca="1" si="34"/>
        <v>16.083088390198292</v>
      </c>
      <c r="J140">
        <f t="shared" ca="1" si="35"/>
        <v>9.2349549890480489</v>
      </c>
      <c r="K140">
        <f t="shared" ca="1" si="36"/>
        <v>4.5471605783637603</v>
      </c>
      <c r="M140">
        <f t="shared" ca="1" si="26"/>
        <v>6.9186962781013781</v>
      </c>
      <c r="N140">
        <f t="shared" ca="1" si="27"/>
        <v>14.606515137132186</v>
      </c>
    </row>
    <row r="141" spans="2:14" x14ac:dyDescent="0.25">
      <c r="B141">
        <f t="shared" ca="1" si="28"/>
        <v>14.487337335078141</v>
      </c>
      <c r="C141">
        <f t="shared" ca="1" si="29"/>
        <v>3.8718032130947817</v>
      </c>
      <c r="D141">
        <f t="shared" ca="1" si="30"/>
        <v>11.592022730101643</v>
      </c>
      <c r="E141">
        <f t="shared" ca="1" si="31"/>
        <v>3.772442686650431</v>
      </c>
      <c r="G141">
        <f t="shared" ca="1" si="32"/>
        <v>0.28714959282439234</v>
      </c>
      <c r="H141">
        <f t="shared" ca="1" si="33"/>
        <v>12.85148383184997</v>
      </c>
      <c r="I141">
        <f t="shared" ca="1" si="34"/>
        <v>8.8264774781013653</v>
      </c>
      <c r="J141">
        <f t="shared" ca="1" si="35"/>
        <v>5.0681884128541723</v>
      </c>
      <c r="K141">
        <f t="shared" ca="1" si="36"/>
        <v>2.4955039393241356</v>
      </c>
      <c r="M141">
        <f t="shared" ca="1" si="26"/>
        <v>8.5806352478022916</v>
      </c>
      <c r="N141">
        <f t="shared" ca="1" si="27"/>
        <v>8.0161268634210625</v>
      </c>
    </row>
    <row r="142" spans="2:14" x14ac:dyDescent="0.25">
      <c r="B142">
        <f t="shared" ca="1" si="28"/>
        <v>9.6945943814794546</v>
      </c>
      <c r="C142">
        <f t="shared" ca="1" si="29"/>
        <v>5.5931158292137129</v>
      </c>
      <c r="D142">
        <f t="shared" ca="1" si="30"/>
        <v>8.3511577684689211</v>
      </c>
      <c r="E142">
        <f t="shared" ca="1" si="31"/>
        <v>3.3295921831682174</v>
      </c>
      <c r="G142">
        <f t="shared" ca="1" si="32"/>
        <v>6.893679629833116E-3</v>
      </c>
      <c r="H142">
        <f t="shared" ca="1" si="33"/>
        <v>51.263206104875017</v>
      </c>
      <c r="I142">
        <f t="shared" ca="1" si="34"/>
        <v>35.207882611856675</v>
      </c>
      <c r="J142">
        <f t="shared" ca="1" si="35"/>
        <v>20.216466097291349</v>
      </c>
      <c r="K142">
        <f t="shared" ca="1" si="36"/>
        <v>9.9543005656713746</v>
      </c>
      <c r="M142">
        <f t="shared" ca="1" si="26"/>
        <v>6.9224630535353775</v>
      </c>
      <c r="N142">
        <f t="shared" ca="1" si="27"/>
        <v>31.975479947612051</v>
      </c>
    </row>
    <row r="143" spans="2:14" x14ac:dyDescent="0.25">
      <c r="B143">
        <f t="shared" ca="1" si="28"/>
        <v>17.571500851034269</v>
      </c>
      <c r="C143">
        <f t="shared" ca="1" si="29"/>
        <v>7.082703375058399</v>
      </c>
      <c r="D143">
        <f t="shared" ca="1" si="30"/>
        <v>4.0109959098089298</v>
      </c>
      <c r="E143">
        <f t="shared" ca="1" si="31"/>
        <v>2.7423920395129016</v>
      </c>
      <c r="G143">
        <f t="shared" ca="1" si="32"/>
        <v>0.74199395909947696</v>
      </c>
      <c r="H143">
        <f t="shared" ca="1" si="33"/>
        <v>3.0735795791356457</v>
      </c>
      <c r="I143">
        <f t="shared" ca="1" si="34"/>
        <v>2.1109532009960787</v>
      </c>
      <c r="J143">
        <f t="shared" ca="1" si="35"/>
        <v>1.2121153177934711</v>
      </c>
      <c r="K143">
        <f t="shared" ca="1" si="36"/>
        <v>0.59682835444653148</v>
      </c>
      <c r="M143">
        <f t="shared" ca="1" si="26"/>
        <v>8.7469388576921663</v>
      </c>
      <c r="N143">
        <f t="shared" ca="1" si="27"/>
        <v>1.9171485684875178</v>
      </c>
    </row>
    <row r="144" spans="2:14" x14ac:dyDescent="0.25">
      <c r="B144">
        <f t="shared" ca="1" si="28"/>
        <v>5.7067117284579982</v>
      </c>
      <c r="C144">
        <f t="shared" ca="1" si="29"/>
        <v>5.5851416934785663</v>
      </c>
      <c r="D144">
        <f t="shared" ca="1" si="30"/>
        <v>5.0802834500798362</v>
      </c>
      <c r="E144">
        <f t="shared" ca="1" si="31"/>
        <v>2.2738793601521654</v>
      </c>
      <c r="G144">
        <f t="shared" ca="1" si="32"/>
        <v>0.23617272838482251</v>
      </c>
      <c r="H144">
        <f t="shared" ca="1" si="33"/>
        <v>14.864457898039587</v>
      </c>
      <c r="I144">
        <f t="shared" ca="1" si="34"/>
        <v>10.209000344075134</v>
      </c>
      <c r="J144">
        <f t="shared" ca="1" si="35"/>
        <v>5.8620369653733855</v>
      </c>
      <c r="K144">
        <f t="shared" ca="1" si="36"/>
        <v>2.8863836834579613</v>
      </c>
      <c r="M144">
        <f t="shared" ca="1" si="26"/>
        <v>4.8583885886273706</v>
      </c>
      <c r="N144">
        <f t="shared" ca="1" si="27"/>
        <v>9.2717216024006852</v>
      </c>
    </row>
    <row r="145" spans="2:14" x14ac:dyDescent="0.25">
      <c r="B145">
        <f t="shared" ca="1" si="28"/>
        <v>10.761714422209367</v>
      </c>
      <c r="C145">
        <f t="shared" ca="1" si="29"/>
        <v>3.4953531154555511</v>
      </c>
      <c r="D145">
        <f t="shared" ca="1" si="30"/>
        <v>3.6470768201981532</v>
      </c>
      <c r="E145">
        <f t="shared" ca="1" si="31"/>
        <v>1.6034175279452112</v>
      </c>
      <c r="G145">
        <f t="shared" ca="1" si="32"/>
        <v>9.7650879878160124E-2</v>
      </c>
      <c r="H145">
        <f t="shared" ca="1" si="33"/>
        <v>23.960799183253265</v>
      </c>
      <c r="I145">
        <f t="shared" ca="1" si="34"/>
        <v>16.45642301818549</v>
      </c>
      <c r="J145">
        <f t="shared" ca="1" si="35"/>
        <v>9.4493247917667844</v>
      </c>
      <c r="K145">
        <f t="shared" ca="1" si="36"/>
        <v>4.6527132223420207</v>
      </c>
      <c r="M145">
        <f t="shared" ca="1" si="26"/>
        <v>5.3272191309281487</v>
      </c>
      <c r="N145">
        <f t="shared" ca="1" si="27"/>
        <v>14.945574263253388</v>
      </c>
    </row>
    <row r="146" spans="2:14" x14ac:dyDescent="0.25">
      <c r="B146">
        <f t="shared" ca="1" si="28"/>
        <v>9.2454598514095494</v>
      </c>
      <c r="C146">
        <f t="shared" ca="1" si="29"/>
        <v>10.292111585929732</v>
      </c>
      <c r="D146">
        <f t="shared" ca="1" si="30"/>
        <v>1.3848795464160202</v>
      </c>
      <c r="E146">
        <f t="shared" ca="1" si="31"/>
        <v>3.0742961383715531E-2</v>
      </c>
      <c r="G146">
        <f t="shared" ca="1" si="32"/>
        <v>0.68433458546654113</v>
      </c>
      <c r="H146">
        <f t="shared" ca="1" si="33"/>
        <v>3.9067658253562141</v>
      </c>
      <c r="I146">
        <f t="shared" ca="1" si="34"/>
        <v>2.6831905965802307</v>
      </c>
      <c r="J146">
        <f t="shared" ca="1" si="35"/>
        <v>1.5406956540484393</v>
      </c>
      <c r="K146">
        <f t="shared" ca="1" si="36"/>
        <v>0.75861664184110966</v>
      </c>
      <c r="M146">
        <f t="shared" ca="1" si="26"/>
        <v>6.1443959327617304</v>
      </c>
      <c r="N146">
        <f t="shared" ca="1" si="27"/>
        <v>2.4368493857588431</v>
      </c>
    </row>
    <row r="147" spans="2:14" x14ac:dyDescent="0.25">
      <c r="B147">
        <f t="shared" ca="1" si="28"/>
        <v>6.1010802027517848</v>
      </c>
      <c r="C147">
        <f t="shared" ca="1" si="29"/>
        <v>3.5854944514542968</v>
      </c>
      <c r="D147">
        <f t="shared" ca="1" si="30"/>
        <v>2.8712600304293114</v>
      </c>
      <c r="E147">
        <f t="shared" ca="1" si="31"/>
        <v>2.7977458985153385</v>
      </c>
      <c r="G147">
        <f t="shared" ca="1" si="32"/>
        <v>0.29732364754345897</v>
      </c>
      <c r="H147">
        <f t="shared" ca="1" si="33"/>
        <v>12.49286894520019</v>
      </c>
      <c r="I147">
        <f t="shared" ca="1" si="34"/>
        <v>8.5801785867249816</v>
      </c>
      <c r="J147">
        <f t="shared" ca="1" si="35"/>
        <v>4.9267628905583702</v>
      </c>
      <c r="K147">
        <f t="shared" ca="1" si="36"/>
        <v>2.4258680222546292</v>
      </c>
      <c r="M147">
        <f t="shared" ca="1" si="26"/>
        <v>4.0397735820507545</v>
      </c>
      <c r="N147">
        <f t="shared" ca="1" si="27"/>
        <v>7.7924404421401512</v>
      </c>
    </row>
    <row r="148" spans="2:14" x14ac:dyDescent="0.25">
      <c r="B148">
        <f t="shared" ca="1" si="28"/>
        <v>14.380091010894702</v>
      </c>
      <c r="C148">
        <f t="shared" ca="1" si="29"/>
        <v>4.2788349112886666</v>
      </c>
      <c r="D148">
        <f t="shared" ca="1" si="30"/>
        <v>2.1970266587317391</v>
      </c>
      <c r="E148">
        <f t="shared" ca="1" si="31"/>
        <v>1.8695316890803717</v>
      </c>
      <c r="G148">
        <f t="shared" ca="1" si="32"/>
        <v>0.9525459458852773</v>
      </c>
      <c r="H148">
        <f t="shared" ca="1" si="33"/>
        <v>0.50074035712396192</v>
      </c>
      <c r="I148">
        <f t="shared" ca="1" si="34"/>
        <v>0.34391153133442171</v>
      </c>
      <c r="J148">
        <f t="shared" ca="1" si="35"/>
        <v>0.19747497713334489</v>
      </c>
      <c r="K148">
        <f t="shared" ca="1" si="36"/>
        <v>9.7233871989514997E-2</v>
      </c>
      <c r="M148">
        <f t="shared" ca="1" si="26"/>
        <v>6.4109894462174326</v>
      </c>
      <c r="N148">
        <f t="shared" ca="1" si="27"/>
        <v>0.31233733636208705</v>
      </c>
    </row>
    <row r="149" spans="2:14" x14ac:dyDescent="0.25">
      <c r="B149">
        <f t="shared" ca="1" si="28"/>
        <v>33.26273865758953</v>
      </c>
      <c r="C149">
        <f t="shared" ca="1" si="29"/>
        <v>7.7224443519075114</v>
      </c>
      <c r="D149">
        <f t="shared" ca="1" si="30"/>
        <v>6.8176098184486404</v>
      </c>
      <c r="E149">
        <f t="shared" ca="1" si="31"/>
        <v>1.0613943753521091</v>
      </c>
      <c r="G149">
        <f t="shared" ca="1" si="32"/>
        <v>0.87957472524953118</v>
      </c>
      <c r="H149">
        <f t="shared" ca="1" si="33"/>
        <v>1.3216254058478101</v>
      </c>
      <c r="I149">
        <f t="shared" ca="1" si="34"/>
        <v>0.90770038945168663</v>
      </c>
      <c r="J149">
        <f t="shared" ca="1" si="35"/>
        <v>0.52120413920229414</v>
      </c>
      <c r="K149">
        <f t="shared" ca="1" si="36"/>
        <v>0.2566335101655966</v>
      </c>
      <c r="M149">
        <f t="shared" ca="1" si="26"/>
        <v>13.871355741609261</v>
      </c>
      <c r="N149">
        <f t="shared" ca="1" si="27"/>
        <v>0.82436526846342706</v>
      </c>
    </row>
    <row r="150" spans="2:14" x14ac:dyDescent="0.25">
      <c r="B150">
        <f t="shared" ca="1" si="28"/>
        <v>6.6611051104428105</v>
      </c>
      <c r="C150">
        <f t="shared" ca="1" si="29"/>
        <v>3.4430357687301756</v>
      </c>
      <c r="D150">
        <f t="shared" ca="1" si="30"/>
        <v>4.2333038281974886</v>
      </c>
      <c r="E150">
        <f t="shared" ca="1" si="31"/>
        <v>4.4226611388359878</v>
      </c>
      <c r="G150">
        <f t="shared" ca="1" si="32"/>
        <v>0.87910468405553477</v>
      </c>
      <c r="H150">
        <f t="shared" ca="1" si="33"/>
        <v>1.3271310008115078</v>
      </c>
      <c r="I150">
        <f t="shared" ca="1" si="34"/>
        <v>0.91148166565188626</v>
      </c>
      <c r="J150">
        <f t="shared" ca="1" si="35"/>
        <v>0.52337535872573371</v>
      </c>
      <c r="K150">
        <f t="shared" ca="1" si="36"/>
        <v>0.25770258779896532</v>
      </c>
      <c r="M150">
        <f t="shared" ca="1" si="26"/>
        <v>4.7624352571585913</v>
      </c>
      <c r="N150">
        <f t="shared" ca="1" si="27"/>
        <v>0.82779938924395802</v>
      </c>
    </row>
    <row r="151" spans="2:14" x14ac:dyDescent="0.25">
      <c r="B151">
        <f t="shared" ca="1" si="28"/>
        <v>8.2787705662036224</v>
      </c>
      <c r="C151">
        <f t="shared" ca="1" si="29"/>
        <v>9.9365465589392095</v>
      </c>
      <c r="D151">
        <f t="shared" ca="1" si="30"/>
        <v>1.9231159123006858</v>
      </c>
      <c r="E151">
        <f t="shared" ca="1" si="31"/>
        <v>0.75991978977021157</v>
      </c>
      <c r="G151">
        <f t="shared" ca="1" si="32"/>
        <v>0.13402341696871711</v>
      </c>
      <c r="H151">
        <f t="shared" ca="1" si="33"/>
        <v>20.699747437472457</v>
      </c>
      <c r="I151">
        <f t="shared" ca="1" si="34"/>
        <v>14.216712789727456</v>
      </c>
      <c r="J151">
        <f t="shared" ca="1" si="35"/>
        <v>8.1632768234595314</v>
      </c>
      <c r="K151">
        <f t="shared" ca="1" si="36"/>
        <v>4.0194814816019013</v>
      </c>
      <c r="M151">
        <f t="shared" ca="1" si="26"/>
        <v>6.0012022779570291</v>
      </c>
      <c r="N151">
        <f t="shared" ca="1" si="27"/>
        <v>12.91148972917226</v>
      </c>
    </row>
    <row r="152" spans="2:14" x14ac:dyDescent="0.25">
      <c r="B152">
        <f t="shared" ca="1" si="28"/>
        <v>8.8902346768409135</v>
      </c>
      <c r="C152">
        <f t="shared" ca="1" si="29"/>
        <v>7.6211310530770344</v>
      </c>
      <c r="D152">
        <f t="shared" ca="1" si="30"/>
        <v>2.0469116829909351</v>
      </c>
      <c r="E152">
        <f t="shared" ca="1" si="31"/>
        <v>2.0502647840821489</v>
      </c>
      <c r="G152">
        <f t="shared" ca="1" si="32"/>
        <v>0.99975514410007793</v>
      </c>
      <c r="H152">
        <f t="shared" ca="1" si="33"/>
        <v>2.522253644936617E-3</v>
      </c>
      <c r="I152">
        <f t="shared" ca="1" si="34"/>
        <v>1.7322991868003951E-3</v>
      </c>
      <c r="J152">
        <f t="shared" ca="1" si="35"/>
        <v>9.9469110842018756E-4</v>
      </c>
      <c r="K152">
        <f t="shared" ca="1" si="36"/>
        <v>4.8977176404445776E-4</v>
      </c>
      <c r="M152">
        <f t="shared" ca="1" si="26"/>
        <v>5.7728450123900013</v>
      </c>
      <c r="N152">
        <f t="shared" ca="1" si="27"/>
        <v>1.5732584240140326E-3</v>
      </c>
    </row>
    <row r="153" spans="2:14" x14ac:dyDescent="0.25">
      <c r="B153">
        <f t="shared" ca="1" si="28"/>
        <v>10.106816316524172</v>
      </c>
      <c r="C153">
        <f t="shared" ca="1" si="29"/>
        <v>8.2592791228252569</v>
      </c>
      <c r="D153">
        <f t="shared" ca="1" si="30"/>
        <v>1.0179656423350618</v>
      </c>
      <c r="E153">
        <f t="shared" ca="1" si="31"/>
        <v>3.1220491752252926</v>
      </c>
      <c r="G153">
        <f t="shared" ca="1" si="32"/>
        <v>0.26455216581955066</v>
      </c>
      <c r="H153">
        <f t="shared" ca="1" si="33"/>
        <v>13.695698075752157</v>
      </c>
      <c r="I153">
        <f t="shared" ca="1" si="34"/>
        <v>9.4062889697540282</v>
      </c>
      <c r="J153">
        <f t="shared" ca="1" si="35"/>
        <v>5.4011178165630049</v>
      </c>
      <c r="K153">
        <f t="shared" ca="1" si="36"/>
        <v>2.6594336457188397</v>
      </c>
      <c r="M153">
        <f t="shared" ca="1" si="26"/>
        <v>6.3378315953169002</v>
      </c>
      <c r="N153">
        <f t="shared" ca="1" si="27"/>
        <v>8.5427064061082234</v>
      </c>
    </row>
    <row r="154" spans="2:14" x14ac:dyDescent="0.25">
      <c r="B154">
        <f t="shared" ca="1" si="28"/>
        <v>10.913785776411055</v>
      </c>
      <c r="C154">
        <f t="shared" ca="1" si="29"/>
        <v>7.9554889618111666</v>
      </c>
      <c r="D154">
        <f t="shared" ca="1" si="30"/>
        <v>2.42960456698078</v>
      </c>
      <c r="E154">
        <f t="shared" ca="1" si="31"/>
        <v>0.22675485841950146</v>
      </c>
      <c r="G154">
        <f t="shared" ca="1" si="32"/>
        <v>0.48286446958957818</v>
      </c>
      <c r="H154">
        <f t="shared" ca="1" si="33"/>
        <v>7.4983875428490894</v>
      </c>
      <c r="I154">
        <f t="shared" ca="1" si="34"/>
        <v>5.1499382977869006</v>
      </c>
      <c r="J154">
        <f t="shared" ca="1" si="35"/>
        <v>2.957109183421605</v>
      </c>
      <c r="K154">
        <f t="shared" ca="1" si="36"/>
        <v>1.4560385319385567</v>
      </c>
      <c r="M154">
        <f t="shared" ca="1" si="26"/>
        <v>6.1920543065467228</v>
      </c>
      <c r="N154">
        <f t="shared" ca="1" si="27"/>
        <v>4.6771272952628289</v>
      </c>
    </row>
    <row r="155" spans="2:14" x14ac:dyDescent="0.25">
      <c r="B155">
        <f t="shared" ca="1" si="28"/>
        <v>19.957056093682745</v>
      </c>
      <c r="C155">
        <f t="shared" ca="1" si="29"/>
        <v>6.2226390126443416</v>
      </c>
      <c r="D155">
        <f t="shared" ca="1" si="30"/>
        <v>5.6844743675002922</v>
      </c>
      <c r="E155">
        <f t="shared" ca="1" si="31"/>
        <v>2.779118236860568</v>
      </c>
      <c r="G155">
        <f t="shared" ca="1" si="32"/>
        <v>0.1082962552734662</v>
      </c>
      <c r="H155">
        <f t="shared" ca="1" si="33"/>
        <v>22.895068502566783</v>
      </c>
      <c r="I155">
        <f t="shared" ca="1" si="34"/>
        <v>15.724472686700167</v>
      </c>
      <c r="J155">
        <f t="shared" ca="1" si="35"/>
        <v>9.0290368345355532</v>
      </c>
      <c r="K155">
        <f t="shared" ca="1" si="36"/>
        <v>4.4457694058373027</v>
      </c>
      <c r="M155">
        <f t="shared" ca="1" si="26"/>
        <v>9.5466270527702974</v>
      </c>
      <c r="N155">
        <f t="shared" ca="1" si="27"/>
        <v>14.280823604854657</v>
      </c>
    </row>
    <row r="156" spans="2:14" x14ac:dyDescent="0.25">
      <c r="B156">
        <f t="shared" ca="1" si="28"/>
        <v>14.558395937464624</v>
      </c>
      <c r="C156">
        <f t="shared" ca="1" si="29"/>
        <v>3.1359015467129314</v>
      </c>
      <c r="D156">
        <f t="shared" ca="1" si="30"/>
        <v>4.7315923680127447</v>
      </c>
      <c r="E156">
        <f t="shared" ca="1" si="31"/>
        <v>2.7206239915244455</v>
      </c>
      <c r="G156">
        <f t="shared" ca="1" si="32"/>
        <v>4.4127541029679862E-2</v>
      </c>
      <c r="H156">
        <f t="shared" ca="1" si="33"/>
        <v>32.142009123381115</v>
      </c>
      <c r="I156">
        <f t="shared" ca="1" si="34"/>
        <v>22.075327903020309</v>
      </c>
      <c r="J156">
        <f t="shared" ca="1" si="35"/>
        <v>12.675715920153289</v>
      </c>
      <c r="K156">
        <f t="shared" ca="1" si="36"/>
        <v>6.2413423566237007</v>
      </c>
      <c r="M156">
        <f t="shared" ca="1" si="26"/>
        <v>6.7987325171607047</v>
      </c>
      <c r="N156">
        <f t="shared" ca="1" si="27"/>
        <v>20.048612763275823</v>
      </c>
    </row>
    <row r="157" spans="2:14" x14ac:dyDescent="0.25">
      <c r="B157">
        <f t="shared" ca="1" si="28"/>
        <v>15.16556433027543</v>
      </c>
      <c r="C157">
        <f t="shared" ca="1" si="29"/>
        <v>5.5233534905311732</v>
      </c>
      <c r="D157">
        <f t="shared" ca="1" si="30"/>
        <v>2.4203203132099129</v>
      </c>
      <c r="E157">
        <f t="shared" ca="1" si="31"/>
        <v>1.8251804771824989</v>
      </c>
      <c r="G157">
        <f t="shared" ca="1" si="32"/>
        <v>0.33109734892050757</v>
      </c>
      <c r="H157">
        <f t="shared" ca="1" si="33"/>
        <v>11.384711064051691</v>
      </c>
      <c r="I157">
        <f t="shared" ca="1" si="34"/>
        <v>7.8190889951949298</v>
      </c>
      <c r="J157">
        <f t="shared" ca="1" si="35"/>
        <v>4.4897430875274722</v>
      </c>
      <c r="K157">
        <f t="shared" ca="1" si="36"/>
        <v>2.2106856826911918</v>
      </c>
      <c r="M157">
        <f t="shared" ca="1" si="26"/>
        <v>7.0557755043204624</v>
      </c>
      <c r="N157">
        <f t="shared" ca="1" si="27"/>
        <v>7.1012257718177185</v>
      </c>
    </row>
    <row r="158" spans="2:14" x14ac:dyDescent="0.25">
      <c r="B158">
        <f t="shared" ca="1" si="28"/>
        <v>6.2996045934366656</v>
      </c>
      <c r="C158">
        <f t="shared" ca="1" si="29"/>
        <v>9.7867132423891583</v>
      </c>
      <c r="D158">
        <f t="shared" ca="1" si="30"/>
        <v>9.1591161963151855</v>
      </c>
      <c r="E158">
        <f t="shared" ca="1" si="31"/>
        <v>0.6340262633223438</v>
      </c>
      <c r="G158">
        <f t="shared" ca="1" si="32"/>
        <v>0.21447949832430402</v>
      </c>
      <c r="H158">
        <f t="shared" ca="1" si="33"/>
        <v>15.856827595363654</v>
      </c>
      <c r="I158">
        <f t="shared" ca="1" si="34"/>
        <v>10.890565904751739</v>
      </c>
      <c r="J158">
        <f t="shared" ca="1" si="35"/>
        <v>6.2533938442406125</v>
      </c>
      <c r="K158">
        <f t="shared" ca="1" si="36"/>
        <v>3.0790822481793878</v>
      </c>
      <c r="M158">
        <f t="shared" ca="1" si="26"/>
        <v>6.7845238426752532</v>
      </c>
      <c r="N158">
        <f t="shared" ca="1" si="27"/>
        <v>9.8907132685186188</v>
      </c>
    </row>
    <row r="159" spans="2:14" x14ac:dyDescent="0.25">
      <c r="B159">
        <f t="shared" ca="1" si="28"/>
        <v>16.749885750472473</v>
      </c>
      <c r="C159">
        <f t="shared" ca="1" si="29"/>
        <v>7.4046918324952644</v>
      </c>
      <c r="D159">
        <f t="shared" ca="1" si="30"/>
        <v>0.49251562625960232</v>
      </c>
      <c r="E159">
        <f t="shared" ca="1" si="31"/>
        <v>0.35176762461482275</v>
      </c>
      <c r="G159">
        <f t="shared" ca="1" si="32"/>
        <v>7.9939401083425454E-2</v>
      </c>
      <c r="H159">
        <f t="shared" ca="1" si="33"/>
        <v>26.022078216859793</v>
      </c>
      <c r="I159">
        <f t="shared" ca="1" si="34"/>
        <v>17.872122030397652</v>
      </c>
      <c r="J159">
        <f t="shared" ca="1" si="35"/>
        <v>10.26222318159264</v>
      </c>
      <c r="K159">
        <f t="shared" ca="1" si="36"/>
        <v>5.0529728356065284</v>
      </c>
      <c r="M159">
        <f t="shared" ca="1" si="26"/>
        <v>7.4152299250652058</v>
      </c>
      <c r="N159">
        <f t="shared" ca="1" si="27"/>
        <v>16.231299277617069</v>
      </c>
    </row>
    <row r="160" spans="2:14" x14ac:dyDescent="0.25">
      <c r="B160">
        <f t="shared" ca="1" si="28"/>
        <v>6.5862031006923702</v>
      </c>
      <c r="C160">
        <f t="shared" ca="1" si="29"/>
        <v>11.991350839474133</v>
      </c>
      <c r="D160">
        <f t="shared" ca="1" si="30"/>
        <v>6.1240840405986638</v>
      </c>
      <c r="E160">
        <f t="shared" ca="1" si="31"/>
        <v>2.1037532068921734</v>
      </c>
      <c r="G160">
        <f t="shared" ca="1" si="32"/>
        <v>0.99645145881565134</v>
      </c>
      <c r="H160">
        <f t="shared" ca="1" si="33"/>
        <v>3.6613947777622516E-2</v>
      </c>
      <c r="I160">
        <f t="shared" ca="1" si="34"/>
        <v>2.5146682645520165E-2</v>
      </c>
      <c r="J160">
        <f t="shared" ca="1" si="35"/>
        <v>1.4439296528195682E-2</v>
      </c>
      <c r="K160">
        <f t="shared" ca="1" si="36"/>
        <v>7.1097043819034573E-3</v>
      </c>
      <c r="M160">
        <f t="shared" ca="1" si="26"/>
        <v>7.2188336315481179</v>
      </c>
      <c r="N160">
        <f t="shared" ca="1" si="27"/>
        <v>2.2837989308962633E-2</v>
      </c>
    </row>
    <row r="161" spans="2:14" x14ac:dyDescent="0.25">
      <c r="B161">
        <f t="shared" ca="1" si="28"/>
        <v>3.5976372529890446</v>
      </c>
      <c r="C161">
        <f t="shared" ca="1" si="29"/>
        <v>4.9196690425526635</v>
      </c>
      <c r="D161">
        <f t="shared" ca="1" si="30"/>
        <v>1.0086877618095111</v>
      </c>
      <c r="E161">
        <f t="shared" ca="1" si="31"/>
        <v>0.85899538513206997</v>
      </c>
      <c r="G161">
        <f t="shared" ca="1" si="32"/>
        <v>0.36469798968798883</v>
      </c>
      <c r="H161">
        <f t="shared" ca="1" si="33"/>
        <v>10.389170440567151</v>
      </c>
      <c r="I161">
        <f t="shared" ca="1" si="34"/>
        <v>7.1353456230915402</v>
      </c>
      <c r="J161">
        <f t="shared" ca="1" si="35"/>
        <v>4.0971357031594948</v>
      </c>
      <c r="K161">
        <f t="shared" ca="1" si="36"/>
        <v>2.0173713868348782</v>
      </c>
      <c r="M161">
        <f t="shared" ca="1" si="26"/>
        <v>2.9287285180508285</v>
      </c>
      <c r="N161">
        <f t="shared" ca="1" si="27"/>
        <v>6.4802562370964818</v>
      </c>
    </row>
    <row r="162" spans="2:14" x14ac:dyDescent="0.25">
      <c r="B162">
        <f t="shared" ca="1" si="28"/>
        <v>7.456063449052329</v>
      </c>
      <c r="C162">
        <f t="shared" ca="1" si="29"/>
        <v>11.859037494375027</v>
      </c>
      <c r="D162">
        <f t="shared" ca="1" si="30"/>
        <v>2.1168510334898363</v>
      </c>
      <c r="E162">
        <f t="shared" ca="1" si="31"/>
        <v>1.9223352964616081</v>
      </c>
      <c r="G162">
        <f t="shared" ca="1" si="32"/>
        <v>0.66911279706813553</v>
      </c>
      <c r="H162">
        <f t="shared" ca="1" si="33"/>
        <v>4.1384506677067252</v>
      </c>
      <c r="I162">
        <f t="shared" ca="1" si="34"/>
        <v>2.8423131593738127</v>
      </c>
      <c r="J162">
        <f t="shared" ca="1" si="35"/>
        <v>1.6320642811111536</v>
      </c>
      <c r="K162">
        <f t="shared" ca="1" si="36"/>
        <v>0.80360525516640557</v>
      </c>
      <c r="M162">
        <f t="shared" ca="1" si="26"/>
        <v>6.6023675490184957</v>
      </c>
      <c r="N162">
        <f t="shared" ca="1" si="27"/>
        <v>2.5813630553796734</v>
      </c>
    </row>
    <row r="163" spans="2:14" x14ac:dyDescent="0.25">
      <c r="B163">
        <f t="shared" ca="1" si="28"/>
        <v>23.106899211835042</v>
      </c>
      <c r="C163">
        <f t="shared" ca="1" si="29"/>
        <v>3.8446194479266955</v>
      </c>
      <c r="D163">
        <f t="shared" ca="1" si="30"/>
        <v>2.1361491270488537</v>
      </c>
      <c r="E163">
        <f t="shared" ca="1" si="31"/>
        <v>0.32873407748467542</v>
      </c>
      <c r="G163">
        <f t="shared" ca="1" si="32"/>
        <v>0.21726684850372679</v>
      </c>
      <c r="H163">
        <f t="shared" ca="1" si="33"/>
        <v>15.723836090168671</v>
      </c>
      <c r="I163">
        <f t="shared" ca="1" si="34"/>
        <v>10.799226527856352</v>
      </c>
      <c r="J163">
        <f t="shared" ca="1" si="35"/>
        <v>6.200946514853884</v>
      </c>
      <c r="K163">
        <f t="shared" ca="1" si="36"/>
        <v>3.0532579286336383</v>
      </c>
      <c r="M163">
        <f t="shared" ca="1" si="26"/>
        <v>8.5784322388352283</v>
      </c>
      <c r="N163">
        <f t="shared" ca="1" si="27"/>
        <v>9.8077596741050126</v>
      </c>
    </row>
    <row r="164" spans="2:14" x14ac:dyDescent="0.25">
      <c r="B164">
        <f t="shared" ca="1" si="28"/>
        <v>22.059723094098679</v>
      </c>
      <c r="C164">
        <f t="shared" ca="1" si="29"/>
        <v>5.4434348486958255</v>
      </c>
      <c r="D164">
        <f t="shared" ca="1" si="30"/>
        <v>1.3177318760822587</v>
      </c>
      <c r="E164">
        <f t="shared" ca="1" si="31"/>
        <v>3.8287867320192808</v>
      </c>
      <c r="G164">
        <f t="shared" ca="1" si="32"/>
        <v>0.61035665391269744</v>
      </c>
      <c r="H164">
        <f t="shared" ca="1" si="33"/>
        <v>5.085088664350879</v>
      </c>
      <c r="I164">
        <f t="shared" ca="1" si="34"/>
        <v>3.4924699091015872</v>
      </c>
      <c r="J164">
        <f t="shared" ca="1" si="35"/>
        <v>2.0053861316097787</v>
      </c>
      <c r="K164">
        <f t="shared" ca="1" si="36"/>
        <v>0.98742362825456098</v>
      </c>
      <c r="M164">
        <f t="shared" ca="1" si="26"/>
        <v>9.2802511044586584</v>
      </c>
      <c r="N164">
        <f t="shared" ca="1" si="27"/>
        <v>3.1718295240086074</v>
      </c>
    </row>
    <row r="165" spans="2:14" x14ac:dyDescent="0.25">
      <c r="B165">
        <f t="shared" ca="1" si="28"/>
        <v>14.221430458691872</v>
      </c>
      <c r="C165">
        <f t="shared" ca="1" si="29"/>
        <v>11.866310721045675</v>
      </c>
      <c r="D165">
        <f t="shared" ca="1" si="30"/>
        <v>4.4192913681827015</v>
      </c>
      <c r="E165">
        <f t="shared" ca="1" si="31"/>
        <v>3.276919838729988</v>
      </c>
      <c r="G165">
        <f t="shared" ca="1" si="32"/>
        <v>0.38407471326444886</v>
      </c>
      <c r="H165">
        <f t="shared" ca="1" si="33"/>
        <v>9.8559800437948919</v>
      </c>
      <c r="I165">
        <f t="shared" ca="1" si="34"/>
        <v>6.7691472066108798</v>
      </c>
      <c r="J165">
        <f t="shared" ca="1" si="35"/>
        <v>3.8868635333366521</v>
      </c>
      <c r="K165">
        <f t="shared" ca="1" si="36"/>
        <v>1.9138363590540874</v>
      </c>
      <c r="M165">
        <f t="shared" ca="1" si="26"/>
        <v>9.3655645953038018</v>
      </c>
      <c r="N165">
        <f t="shared" ca="1" si="27"/>
        <v>6.1476781535998795</v>
      </c>
    </row>
    <row r="166" spans="2:14" x14ac:dyDescent="0.25">
      <c r="B166">
        <f t="shared" ca="1" si="28"/>
        <v>6.0807875718883411</v>
      </c>
      <c r="C166">
        <f t="shared" ca="1" si="29"/>
        <v>3.0152221765100533</v>
      </c>
      <c r="D166">
        <f t="shared" ca="1" si="30"/>
        <v>2.5728135332071829</v>
      </c>
      <c r="E166">
        <f t="shared" ca="1" si="31"/>
        <v>8.467614837368199</v>
      </c>
      <c r="G166">
        <f t="shared" ca="1" si="32"/>
        <v>0.86231959105793032</v>
      </c>
      <c r="H166">
        <f t="shared" ca="1" si="33"/>
        <v>1.5256891030403283</v>
      </c>
      <c r="I166">
        <f t="shared" ca="1" si="34"/>
        <v>1.0478525812868438</v>
      </c>
      <c r="J166">
        <f t="shared" ca="1" si="35"/>
        <v>0.60167992543268656</v>
      </c>
      <c r="K166">
        <f t="shared" ca="1" si="36"/>
        <v>0.29625864348716041</v>
      </c>
      <c r="M166">
        <f t="shared" ca="1" si="26"/>
        <v>4.9368885986345949</v>
      </c>
      <c r="N166">
        <f t="shared" ca="1" si="27"/>
        <v>0.951650219082121</v>
      </c>
    </row>
    <row r="167" spans="2:14" x14ac:dyDescent="0.25">
      <c r="B167">
        <f t="shared" ca="1" si="28"/>
        <v>8.6078784074110075</v>
      </c>
      <c r="C167">
        <f t="shared" ca="1" si="29"/>
        <v>3.4747116742565622</v>
      </c>
      <c r="D167">
        <f t="shared" ca="1" si="30"/>
        <v>5.6761476230489034</v>
      </c>
      <c r="E167">
        <f t="shared" ca="1" si="31"/>
        <v>1.5317277325056489</v>
      </c>
      <c r="G167">
        <f t="shared" ca="1" si="32"/>
        <v>0.43982261933789157</v>
      </c>
      <c r="H167">
        <f t="shared" ca="1" si="33"/>
        <v>8.4600149005887317</v>
      </c>
      <c r="I167">
        <f t="shared" ca="1" si="34"/>
        <v>5.8103898321365541</v>
      </c>
      <c r="J167">
        <f t="shared" ca="1" si="35"/>
        <v>3.3363423284613294</v>
      </c>
      <c r="K167">
        <f t="shared" ca="1" si="36"/>
        <v>1.6427675424403498</v>
      </c>
      <c r="M167">
        <f t="shared" ca="1" si="26"/>
        <v>5.0663520956111823</v>
      </c>
      <c r="N167">
        <f t="shared" ca="1" si="27"/>
        <v>5.2769433939979216</v>
      </c>
    </row>
    <row r="168" spans="2:14" x14ac:dyDescent="0.25">
      <c r="B168">
        <f t="shared" ca="1" si="28"/>
        <v>7.0266250209869963</v>
      </c>
      <c r="C168">
        <f t="shared" ca="1" si="29"/>
        <v>2.0116536648707175</v>
      </c>
      <c r="D168">
        <f t="shared" ca="1" si="30"/>
        <v>4.1438762635088544</v>
      </c>
      <c r="E168">
        <f t="shared" ca="1" si="31"/>
        <v>8.020528394980543</v>
      </c>
      <c r="G168">
        <f t="shared" ca="1" si="32"/>
        <v>1.9815182295061295E-2</v>
      </c>
      <c r="H168">
        <f t="shared" ca="1" si="33"/>
        <v>40.388324635275858</v>
      </c>
      <c r="I168">
        <f t="shared" ca="1" si="34"/>
        <v>27.738947691629523</v>
      </c>
      <c r="J168">
        <f t="shared" ca="1" si="35"/>
        <v>15.927782473164571</v>
      </c>
      <c r="K168">
        <f t="shared" ca="1" si="36"/>
        <v>7.8426137050607281</v>
      </c>
      <c r="M168">
        <f t="shared" ca="1" si="26"/>
        <v>5.1443645374551936</v>
      </c>
      <c r="N168">
        <f t="shared" ca="1" si="27"/>
        <v>25.192260933716675</v>
      </c>
    </row>
    <row r="169" spans="2:14" x14ac:dyDescent="0.25">
      <c r="B169">
        <f t="shared" ca="1" si="28"/>
        <v>3.6403189513329686</v>
      </c>
      <c r="C169">
        <f t="shared" ca="1" si="29"/>
        <v>12.111201399232485</v>
      </c>
      <c r="D169">
        <f t="shared" ca="1" si="30"/>
        <v>2.7335350224943142</v>
      </c>
      <c r="E169">
        <f t="shared" ca="1" si="31"/>
        <v>2.9053540759974004</v>
      </c>
      <c r="G169">
        <f t="shared" ca="1" si="32"/>
        <v>0.53116792622209885</v>
      </c>
      <c r="H169">
        <f t="shared" ca="1" si="33"/>
        <v>6.516390466327648</v>
      </c>
      <c r="I169">
        <f t="shared" ca="1" si="34"/>
        <v>4.4754967163411123</v>
      </c>
      <c r="J169">
        <f t="shared" ca="1" si="35"/>
        <v>2.5698429136428409</v>
      </c>
      <c r="K169">
        <f t="shared" ca="1" si="36"/>
        <v>1.2653541249916525</v>
      </c>
      <c r="M169">
        <f t="shared" ca="1" si="26"/>
        <v>5.853233924867979</v>
      </c>
      <c r="N169">
        <f t="shared" ca="1" si="27"/>
        <v>4.064605562527527</v>
      </c>
    </row>
    <row r="170" spans="2:14" x14ac:dyDescent="0.25">
      <c r="B170">
        <f t="shared" ca="1" si="28"/>
        <v>10.773465712136339</v>
      </c>
      <c r="C170">
        <f t="shared" ca="1" si="29"/>
        <v>3.0854723746298558</v>
      </c>
      <c r="D170">
        <f t="shared" ca="1" si="30"/>
        <v>3.8742517015775828</v>
      </c>
      <c r="E170">
        <f t="shared" ca="1" si="31"/>
        <v>1.7790537390233032</v>
      </c>
      <c r="G170">
        <f t="shared" ca="1" si="32"/>
        <v>0.34128562046589861</v>
      </c>
      <c r="H170">
        <f t="shared" ca="1" si="33"/>
        <v>11.072554800585209</v>
      </c>
      <c r="I170">
        <f t="shared" ca="1" si="34"/>
        <v>7.6046981695762685</v>
      </c>
      <c r="J170">
        <f t="shared" ca="1" si="35"/>
        <v>4.3666392671281624</v>
      </c>
      <c r="K170">
        <f t="shared" ca="1" si="36"/>
        <v>2.1500711112255422</v>
      </c>
      <c r="M170">
        <f t="shared" ca="1" si="26"/>
        <v>5.2883425141500364</v>
      </c>
      <c r="N170">
        <f t="shared" ca="1" si="27"/>
        <v>6.9065179667191829</v>
      </c>
    </row>
    <row r="171" spans="2:14" x14ac:dyDescent="0.25">
      <c r="B171">
        <f t="shared" ca="1" si="28"/>
        <v>2.7857180126868779</v>
      </c>
      <c r="C171">
        <f t="shared" ca="1" si="29"/>
        <v>7.6890302015381362</v>
      </c>
      <c r="D171">
        <f t="shared" ca="1" si="30"/>
        <v>3.0272920441577713</v>
      </c>
      <c r="E171">
        <f t="shared" ca="1" si="31"/>
        <v>3.3199767231695834</v>
      </c>
      <c r="G171">
        <f t="shared" ca="1" si="32"/>
        <v>0.36930628942765553</v>
      </c>
      <c r="H171">
        <f t="shared" ca="1" si="33"/>
        <v>10.259839379812801</v>
      </c>
      <c r="I171">
        <f t="shared" ca="1" si="34"/>
        <v>7.0465202617633702</v>
      </c>
      <c r="J171">
        <f t="shared" ca="1" si="35"/>
        <v>4.0461319286449244</v>
      </c>
      <c r="K171">
        <f t="shared" ca="1" si="36"/>
        <v>1.9922578531906481</v>
      </c>
      <c r="M171">
        <f t="shared" ca="1" si="26"/>
        <v>4.4118782177329754</v>
      </c>
      <c r="N171">
        <f t="shared" ca="1" si="27"/>
        <v>6.3995858488399664</v>
      </c>
    </row>
    <row r="172" spans="2:14" x14ac:dyDescent="0.25">
      <c r="B172">
        <f t="shared" ca="1" si="28"/>
        <v>16.076740805139675</v>
      </c>
      <c r="C172">
        <f t="shared" ca="1" si="29"/>
        <v>7.0435222983411121</v>
      </c>
      <c r="D172">
        <f t="shared" ca="1" si="30"/>
        <v>2.327392369811665</v>
      </c>
      <c r="E172">
        <f t="shared" ca="1" si="31"/>
        <v>1.8475720463651231</v>
      </c>
      <c r="G172">
        <f t="shared" ca="1" si="32"/>
        <v>0.82629620614706767</v>
      </c>
      <c r="H172">
        <f t="shared" ca="1" si="33"/>
        <v>1.9652049840351022</v>
      </c>
      <c r="I172">
        <f t="shared" ca="1" si="34"/>
        <v>1.3497147690020048</v>
      </c>
      <c r="J172">
        <f t="shared" ca="1" si="35"/>
        <v>0.77501005014579927</v>
      </c>
      <c r="K172">
        <f t="shared" ca="1" si="36"/>
        <v>0.38160393332052045</v>
      </c>
      <c r="M172">
        <f t="shared" ca="1" si="26"/>
        <v>7.771071814279594</v>
      </c>
      <c r="N172">
        <f t="shared" ca="1" si="27"/>
        <v>1.225798722604396</v>
      </c>
    </row>
    <row r="173" spans="2:14" x14ac:dyDescent="0.25">
      <c r="B173">
        <f t="shared" ca="1" si="28"/>
        <v>7.1936669347832538</v>
      </c>
      <c r="C173">
        <f t="shared" ca="1" si="29"/>
        <v>2.3956029854434933</v>
      </c>
      <c r="D173">
        <f t="shared" ca="1" si="30"/>
        <v>5.9375936387511956</v>
      </c>
      <c r="E173">
        <f t="shared" ca="1" si="31"/>
        <v>2.9257928954130707</v>
      </c>
      <c r="G173">
        <f t="shared" ca="1" si="32"/>
        <v>0.7798266414301902</v>
      </c>
      <c r="H173">
        <f t="shared" ca="1" si="33"/>
        <v>2.5613694372996947</v>
      </c>
      <c r="I173">
        <f t="shared" ca="1" si="34"/>
        <v>1.7591641515661871</v>
      </c>
      <c r="J173">
        <f t="shared" ca="1" si="35"/>
        <v>1.0101170474174297</v>
      </c>
      <c r="K173">
        <f t="shared" ca="1" si="36"/>
        <v>0.49736727715477497</v>
      </c>
      <c r="M173">
        <f t="shared" ca="1" si="26"/>
        <v>4.649458282900877</v>
      </c>
      <c r="N173">
        <f t="shared" ca="1" si="27"/>
        <v>1.5976569415742057</v>
      </c>
    </row>
    <row r="174" spans="2:14" x14ac:dyDescent="0.25">
      <c r="B174">
        <f t="shared" ca="1" si="28"/>
        <v>10.80685243937616</v>
      </c>
      <c r="C174">
        <f t="shared" ca="1" si="29"/>
        <v>7.1653996837865295</v>
      </c>
      <c r="D174">
        <f t="shared" ca="1" si="30"/>
        <v>2.9640888973394763</v>
      </c>
      <c r="E174">
        <f t="shared" ca="1" si="31"/>
        <v>1.2848915445861446</v>
      </c>
      <c r="G174">
        <f t="shared" ca="1" si="32"/>
        <v>0.27740830744147993</v>
      </c>
      <c r="H174">
        <f t="shared" ca="1" si="33"/>
        <v>13.20695623398503</v>
      </c>
      <c r="I174">
        <f t="shared" ca="1" si="34"/>
        <v>9.0706180919467343</v>
      </c>
      <c r="J174">
        <f t="shared" ca="1" si="35"/>
        <v>5.2083746460676021</v>
      </c>
      <c r="K174">
        <f t="shared" ca="1" si="36"/>
        <v>2.5645296480637434</v>
      </c>
      <c r="M174">
        <f t="shared" ca="1" si="26"/>
        <v>6.2414717253339296</v>
      </c>
      <c r="N174">
        <f t="shared" ca="1" si="27"/>
        <v>8.2378531566057998</v>
      </c>
    </row>
    <row r="175" spans="2:14" x14ac:dyDescent="0.25">
      <c r="B175">
        <f t="shared" ca="1" si="28"/>
        <v>9.1609422622855199</v>
      </c>
      <c r="C175">
        <f t="shared" ca="1" si="29"/>
        <v>10.022855835222902</v>
      </c>
      <c r="D175">
        <f t="shared" ca="1" si="30"/>
        <v>3.2131402568620797</v>
      </c>
      <c r="E175">
        <f t="shared" ca="1" si="31"/>
        <v>1.620490964254228</v>
      </c>
      <c r="G175">
        <f t="shared" ca="1" si="32"/>
        <v>0.33418752952596398</v>
      </c>
      <c r="H175">
        <f t="shared" ca="1" si="33"/>
        <v>11.289028161924408</v>
      </c>
      <c r="I175">
        <f t="shared" ca="1" si="34"/>
        <v>7.7533733944350542</v>
      </c>
      <c r="J175">
        <f t="shared" ca="1" si="35"/>
        <v>4.4520090031046351</v>
      </c>
      <c r="K175">
        <f t="shared" ca="1" si="36"/>
        <v>2.1921059558433988</v>
      </c>
      <c r="M175">
        <f t="shared" ca="1" si="26"/>
        <v>6.7218656734757882</v>
      </c>
      <c r="N175">
        <f t="shared" ca="1" si="27"/>
        <v>7.0415434586974461</v>
      </c>
    </row>
    <row r="176" spans="2:14" x14ac:dyDescent="0.25">
      <c r="B176">
        <f t="shared" ca="1" si="28"/>
        <v>13.657203900684522</v>
      </c>
      <c r="C176">
        <f t="shared" ca="1" si="29"/>
        <v>9.7087839683482891</v>
      </c>
      <c r="D176">
        <f t="shared" ca="1" si="30"/>
        <v>8.4554724079408761</v>
      </c>
      <c r="E176">
        <f t="shared" ca="1" si="31"/>
        <v>0.28029544860272748</v>
      </c>
      <c r="G176">
        <f t="shared" ca="1" si="32"/>
        <v>0.36782140668138386</v>
      </c>
      <c r="H176">
        <f t="shared" ca="1" si="33"/>
        <v>10.301335264190035</v>
      </c>
      <c r="I176">
        <f t="shared" ca="1" si="34"/>
        <v>7.0750198882408855</v>
      </c>
      <c r="J176">
        <f t="shared" ca="1" si="35"/>
        <v>4.0624964950353535</v>
      </c>
      <c r="K176">
        <f t="shared" ca="1" si="36"/>
        <v>2.0003155330884734</v>
      </c>
      <c r="M176">
        <f t="shared" ca="1" si="26"/>
        <v>8.7569499320185642</v>
      </c>
      <c r="N176">
        <f t="shared" ca="1" si="27"/>
        <v>6.4254689513540413</v>
      </c>
    </row>
    <row r="177" spans="2:14" x14ac:dyDescent="0.25">
      <c r="B177">
        <f t="shared" ca="1" si="28"/>
        <v>5.6853896337543306</v>
      </c>
      <c r="C177">
        <f t="shared" ca="1" si="29"/>
        <v>5.0009859409256885</v>
      </c>
      <c r="D177">
        <f t="shared" ca="1" si="30"/>
        <v>1.9899285148338135</v>
      </c>
      <c r="E177">
        <f t="shared" ca="1" si="31"/>
        <v>5.2920148735778083</v>
      </c>
      <c r="G177">
        <f t="shared" ca="1" si="32"/>
        <v>0.28844833976175543</v>
      </c>
      <c r="H177">
        <f t="shared" ca="1" si="33"/>
        <v>12.805004373984938</v>
      </c>
      <c r="I177">
        <f t="shared" ca="1" si="34"/>
        <v>8.7945551029571529</v>
      </c>
      <c r="J177">
        <f t="shared" ca="1" si="35"/>
        <v>5.0498584944673555</v>
      </c>
      <c r="K177">
        <f t="shared" ca="1" si="36"/>
        <v>2.4864785480372258</v>
      </c>
      <c r="M177">
        <f t="shared" ca="1" si="26"/>
        <v>4.6623013500863308</v>
      </c>
      <c r="N177">
        <f t="shared" ca="1" si="27"/>
        <v>7.9871352515835428</v>
      </c>
    </row>
    <row r="178" spans="2:14" x14ac:dyDescent="0.25">
      <c r="B178">
        <f t="shared" ca="1" si="28"/>
        <v>9.1731381904855311</v>
      </c>
      <c r="C178">
        <f t="shared" ca="1" si="29"/>
        <v>5.1649230287658954</v>
      </c>
      <c r="D178">
        <f t="shared" ca="1" si="30"/>
        <v>2.3028497184803354</v>
      </c>
      <c r="E178">
        <f t="shared" ca="1" si="31"/>
        <v>0.42004521327886785</v>
      </c>
      <c r="G178">
        <f t="shared" ca="1" si="32"/>
        <v>0.94027029153439079</v>
      </c>
      <c r="H178">
        <f t="shared" ca="1" si="33"/>
        <v>0.63433753779170454</v>
      </c>
      <c r="I178">
        <f t="shared" ca="1" si="34"/>
        <v>0.43566688983857071</v>
      </c>
      <c r="J178">
        <f t="shared" ca="1" si="35"/>
        <v>0.25016116434016256</v>
      </c>
      <c r="K178">
        <f t="shared" ca="1" si="36"/>
        <v>0.123175801730943</v>
      </c>
      <c r="M178">
        <f t="shared" ca="1" si="26"/>
        <v>4.8459973521272683</v>
      </c>
      <c r="N178">
        <f t="shared" ca="1" si="27"/>
        <v>0.39566872150330368</v>
      </c>
    </row>
    <row r="179" spans="2:14" x14ac:dyDescent="0.25">
      <c r="B179">
        <f t="shared" ca="1" si="28"/>
        <v>16.562251985374672</v>
      </c>
      <c r="C179">
        <f t="shared" ca="1" si="29"/>
        <v>14.76719570737002</v>
      </c>
      <c r="D179">
        <f t="shared" ca="1" si="30"/>
        <v>4.4838212676343501</v>
      </c>
      <c r="E179">
        <f t="shared" ca="1" si="31"/>
        <v>0.28145511171989174</v>
      </c>
      <c r="G179">
        <f t="shared" ca="1" si="32"/>
        <v>0.59387227302857137</v>
      </c>
      <c r="H179">
        <f t="shared" ca="1" si="33"/>
        <v>5.3670864640057614</v>
      </c>
      <c r="I179">
        <f t="shared" ca="1" si="34"/>
        <v>3.6861477178351842</v>
      </c>
      <c r="J179">
        <f t="shared" ca="1" si="35"/>
        <v>2.1165964789409712</v>
      </c>
      <c r="K179">
        <f t="shared" ca="1" si="36"/>
        <v>1.0421820226257574</v>
      </c>
      <c r="M179">
        <f t="shared" ca="1" si="26"/>
        <v>10.351889583694255</v>
      </c>
      <c r="N179">
        <f t="shared" ca="1" si="27"/>
        <v>3.3477259548656293</v>
      </c>
    </row>
    <row r="180" spans="2:14" x14ac:dyDescent="0.25">
      <c r="B180">
        <f t="shared" ca="1" si="28"/>
        <v>7.3699900626936596</v>
      </c>
      <c r="C180">
        <f t="shared" ca="1" si="29"/>
        <v>7.7348599919428302</v>
      </c>
      <c r="D180">
        <f t="shared" ca="1" si="30"/>
        <v>2.7996683526575818</v>
      </c>
      <c r="E180">
        <f t="shared" ca="1" si="31"/>
        <v>0.17359785499677025</v>
      </c>
      <c r="G180">
        <f t="shared" ca="1" si="32"/>
        <v>0.99784640034559913</v>
      </c>
      <c r="H180">
        <f t="shared" ca="1" si="33"/>
        <v>2.2205371905954303E-2</v>
      </c>
      <c r="I180">
        <f t="shared" ca="1" si="34"/>
        <v>1.5250784857623476E-2</v>
      </c>
      <c r="J180">
        <f t="shared" ca="1" si="35"/>
        <v>8.757043939001315E-3</v>
      </c>
      <c r="K180">
        <f t="shared" ca="1" si="36"/>
        <v>4.3118439699651144E-3</v>
      </c>
      <c r="M180">
        <f t="shared" ca="1" si="26"/>
        <v>5.1261082579218176</v>
      </c>
      <c r="N180">
        <f t="shared" ca="1" si="27"/>
        <v>1.385062461086662E-2</v>
      </c>
    </row>
    <row r="181" spans="2:14" x14ac:dyDescent="0.25">
      <c r="B181">
        <f t="shared" ca="1" si="28"/>
        <v>13.618296094497925</v>
      </c>
      <c r="C181">
        <f t="shared" ca="1" si="29"/>
        <v>15.84440040961808</v>
      </c>
      <c r="D181">
        <f t="shared" ca="1" si="30"/>
        <v>4.6037261835336976</v>
      </c>
      <c r="E181">
        <f t="shared" ca="1" si="31"/>
        <v>0.16634474174053923</v>
      </c>
      <c r="G181">
        <f t="shared" ca="1" si="32"/>
        <v>0.20702193331070395</v>
      </c>
      <c r="H181">
        <f t="shared" ca="1" si="33"/>
        <v>16.221328258504787</v>
      </c>
      <c r="I181">
        <f t="shared" ca="1" si="34"/>
        <v>11.140907183320278</v>
      </c>
      <c r="J181">
        <f t="shared" ca="1" si="35"/>
        <v>6.3971405167323319</v>
      </c>
      <c r="K181">
        <f t="shared" ca="1" si="36"/>
        <v>3.1498610666143967</v>
      </c>
      <c r="M181">
        <f t="shared" ca="1" si="26"/>
        <v>9.7928231362896483</v>
      </c>
      <c r="N181">
        <f t="shared" ca="1" si="27"/>
        <v>10.118070949216866</v>
      </c>
    </row>
    <row r="182" spans="2:14" x14ac:dyDescent="0.25">
      <c r="B182">
        <f t="shared" ca="1" si="28"/>
        <v>4.3753701083691512</v>
      </c>
      <c r="C182">
        <f t="shared" ca="1" si="29"/>
        <v>11.683057250815613</v>
      </c>
      <c r="D182">
        <f t="shared" ca="1" si="30"/>
        <v>4.3237957547335153</v>
      </c>
      <c r="E182">
        <f t="shared" ca="1" si="31"/>
        <v>2.3701048431632139</v>
      </c>
      <c r="G182">
        <f t="shared" ca="1" si="32"/>
        <v>0.12647774783505994</v>
      </c>
      <c r="H182">
        <f t="shared" ca="1" si="33"/>
        <v>21.29659661560288</v>
      </c>
      <c r="I182">
        <f t="shared" ca="1" si="34"/>
        <v>14.626632445505688</v>
      </c>
      <c r="J182">
        <f t="shared" ca="1" si="35"/>
        <v>8.3986538529450598</v>
      </c>
      <c r="K182">
        <f t="shared" ca="1" si="36"/>
        <v>4.1353777854602578</v>
      </c>
      <c r="M182">
        <f t="shared" ca="1" si="26"/>
        <v>6.1563083273347754</v>
      </c>
      <c r="N182">
        <f t="shared" ca="1" si="27"/>
        <v>13.283775046013634</v>
      </c>
    </row>
    <row r="183" spans="2:14" x14ac:dyDescent="0.25">
      <c r="B183">
        <f t="shared" ca="1" si="28"/>
        <v>9.4804281111367885</v>
      </c>
      <c r="C183">
        <f t="shared" ca="1" si="29"/>
        <v>9.4312047021592633</v>
      </c>
      <c r="D183">
        <f t="shared" ca="1" si="30"/>
        <v>1.8750875114053189</v>
      </c>
      <c r="E183">
        <f t="shared" ca="1" si="31"/>
        <v>4.4509948762159066</v>
      </c>
      <c r="G183">
        <f t="shared" ca="1" si="32"/>
        <v>0.68618168066818463</v>
      </c>
      <c r="H183">
        <f t="shared" ca="1" si="33"/>
        <v>3.8790032113851045</v>
      </c>
      <c r="I183">
        <f t="shared" ca="1" si="34"/>
        <v>2.6641230639781259</v>
      </c>
      <c r="J183">
        <f t="shared" ca="1" si="35"/>
        <v>1.5297470227246219</v>
      </c>
      <c r="K183">
        <f t="shared" ca="1" si="36"/>
        <v>0.75322569139232654</v>
      </c>
      <c r="M183">
        <f t="shared" ca="1" si="26"/>
        <v>6.9387063215130595</v>
      </c>
      <c r="N183">
        <f t="shared" ca="1" si="27"/>
        <v>2.4195324254323589</v>
      </c>
    </row>
    <row r="184" spans="2:14" x14ac:dyDescent="0.25">
      <c r="B184">
        <f t="shared" ca="1" si="28"/>
        <v>13.079768178419348</v>
      </c>
      <c r="C184">
        <f t="shared" ca="1" si="29"/>
        <v>2.728264215658764</v>
      </c>
      <c r="D184">
        <f t="shared" ca="1" si="30"/>
        <v>1.9005889074234694</v>
      </c>
      <c r="E184">
        <f t="shared" ca="1" si="31"/>
        <v>0.49333294550262385</v>
      </c>
      <c r="G184">
        <f t="shared" ca="1" si="32"/>
        <v>0.89199228750223669</v>
      </c>
      <c r="H184">
        <f t="shared" ca="1" si="33"/>
        <v>1.1772341547810004</v>
      </c>
      <c r="I184">
        <f t="shared" ca="1" si="34"/>
        <v>0.80853159756342585</v>
      </c>
      <c r="J184">
        <f t="shared" ca="1" si="35"/>
        <v>0.4642611375108715</v>
      </c>
      <c r="K184">
        <f t="shared" ca="1" si="36"/>
        <v>0.22859558547489611</v>
      </c>
      <c r="M184">
        <f t="shared" ca="1" si="26"/>
        <v>5.2211940888086525</v>
      </c>
      <c r="N184">
        <f t="shared" ca="1" si="27"/>
        <v>0.73430107030048142</v>
      </c>
    </row>
    <row r="185" spans="2:14" x14ac:dyDescent="0.25">
      <c r="B185">
        <f t="shared" ca="1" si="28"/>
        <v>7.4621097625891455</v>
      </c>
      <c r="C185">
        <f t="shared" ca="1" si="29"/>
        <v>6.2547545859500513</v>
      </c>
      <c r="D185">
        <f t="shared" ca="1" si="30"/>
        <v>4.0622329507409694</v>
      </c>
      <c r="E185">
        <f t="shared" ca="1" si="31"/>
        <v>1.8573937463661441</v>
      </c>
      <c r="G185">
        <f t="shared" ca="1" si="32"/>
        <v>0.91859257589196508</v>
      </c>
      <c r="H185">
        <f t="shared" ca="1" si="33"/>
        <v>0.87457506982856947</v>
      </c>
      <c r="I185">
        <f t="shared" ca="1" si="34"/>
        <v>0.60066349207238479</v>
      </c>
      <c r="J185">
        <f t="shared" ca="1" si="35"/>
        <v>0.34490268151691128</v>
      </c>
      <c r="K185">
        <f t="shared" ca="1" si="36"/>
        <v>0.16982517820883447</v>
      </c>
      <c r="M185">
        <f t="shared" ca="1" si="26"/>
        <v>5.2989846439831814</v>
      </c>
      <c r="N185">
        <f t="shared" ca="1" si="27"/>
        <v>0.54551714051543543</v>
      </c>
    </row>
    <row r="186" spans="2:14" x14ac:dyDescent="0.25">
      <c r="B186">
        <f t="shared" ca="1" si="28"/>
        <v>7.7024628035741554</v>
      </c>
      <c r="C186">
        <f t="shared" ca="1" si="29"/>
        <v>6.6619523238461564</v>
      </c>
      <c r="D186">
        <f t="shared" ca="1" si="30"/>
        <v>3.063145157033258</v>
      </c>
      <c r="E186">
        <f t="shared" ca="1" si="31"/>
        <v>2.3706762175469649</v>
      </c>
      <c r="G186">
        <f t="shared" ca="1" si="32"/>
        <v>5.772300742749914E-2</v>
      </c>
      <c r="H186">
        <f t="shared" ca="1" si="33"/>
        <v>29.375798047923059</v>
      </c>
      <c r="I186">
        <f t="shared" ca="1" si="34"/>
        <v>20.175477265018891</v>
      </c>
      <c r="J186">
        <f t="shared" ca="1" si="35"/>
        <v>11.584816293030055</v>
      </c>
      <c r="K186">
        <f t="shared" ca="1" si="36"/>
        <v>5.7041988854005856</v>
      </c>
      <c r="M186">
        <f t="shared" ca="1" si="26"/>
        <v>5.3960888131421374</v>
      </c>
      <c r="N186">
        <f t="shared" ca="1" si="27"/>
        <v>18.323185629568712</v>
      </c>
    </row>
    <row r="187" spans="2:14" x14ac:dyDescent="0.25">
      <c r="B187">
        <f t="shared" ca="1" si="28"/>
        <v>2.6950480187489188</v>
      </c>
      <c r="C187">
        <f t="shared" ca="1" si="29"/>
        <v>5.5134905188434402</v>
      </c>
      <c r="D187">
        <f t="shared" ca="1" si="30"/>
        <v>2.7552918623085381</v>
      </c>
      <c r="E187">
        <f t="shared" ca="1" si="31"/>
        <v>3.2832569530786229</v>
      </c>
      <c r="G187">
        <f t="shared" ca="1" si="32"/>
        <v>0.48579335145626523</v>
      </c>
      <c r="H187">
        <f t="shared" ca="1" si="33"/>
        <v>7.4361019223756957</v>
      </c>
      <c r="I187">
        <f t="shared" ca="1" si="34"/>
        <v>5.107160153760022</v>
      </c>
      <c r="J187">
        <f t="shared" ca="1" si="35"/>
        <v>2.9325458517393641</v>
      </c>
      <c r="K187">
        <f t="shared" ca="1" si="36"/>
        <v>1.4439438965417173</v>
      </c>
      <c r="M187">
        <f t="shared" ca="1" si="26"/>
        <v>3.6702713243551401</v>
      </c>
      <c r="N187">
        <f t="shared" ca="1" si="27"/>
        <v>4.6382765724969319</v>
      </c>
    </row>
    <row r="188" spans="2:14" x14ac:dyDescent="0.25">
      <c r="B188">
        <f t="shared" ca="1" si="28"/>
        <v>17.163269076104477</v>
      </c>
      <c r="C188">
        <f t="shared" ca="1" si="29"/>
        <v>7.2699834607865457</v>
      </c>
      <c r="D188">
        <f t="shared" ca="1" si="30"/>
        <v>0.94099439083645686</v>
      </c>
      <c r="E188">
        <f t="shared" ca="1" si="31"/>
        <v>0.22528567593963195</v>
      </c>
      <c r="G188">
        <f t="shared" ca="1" si="32"/>
        <v>0.14377743937430409</v>
      </c>
      <c r="H188">
        <f t="shared" ca="1" si="33"/>
        <v>19.976172127851889</v>
      </c>
      <c r="I188">
        <f t="shared" ca="1" si="34"/>
        <v>13.719756853927407</v>
      </c>
      <c r="J188">
        <f t="shared" ca="1" si="35"/>
        <v>7.87792331502202</v>
      </c>
      <c r="K188">
        <f t="shared" ca="1" si="36"/>
        <v>3.8789774698331776</v>
      </c>
      <c r="M188">
        <f t="shared" ca="1" si="26"/>
        <v>7.5632317744225244</v>
      </c>
      <c r="N188">
        <f t="shared" ca="1" si="27"/>
        <v>12.460158851504829</v>
      </c>
    </row>
    <row r="189" spans="2:14" x14ac:dyDescent="0.25">
      <c r="B189">
        <f t="shared" ca="1" si="28"/>
        <v>2.7934151020573093</v>
      </c>
      <c r="C189">
        <f t="shared" ca="1" si="29"/>
        <v>4.3996044068210898</v>
      </c>
      <c r="D189">
        <f t="shared" ca="1" si="30"/>
        <v>3.707127273119478</v>
      </c>
      <c r="E189">
        <f t="shared" ca="1" si="31"/>
        <v>2.0849438467213579</v>
      </c>
      <c r="G189">
        <f t="shared" ca="1" si="32"/>
        <v>0.47113859572352013</v>
      </c>
      <c r="H189">
        <f t="shared" ca="1" si="33"/>
        <v>7.7515925709160642</v>
      </c>
      <c r="I189">
        <f t="shared" ca="1" si="34"/>
        <v>5.3238410553841513</v>
      </c>
      <c r="J189">
        <f t="shared" ca="1" si="35"/>
        <v>3.0569646402790509</v>
      </c>
      <c r="K189">
        <f t="shared" ca="1" si="36"/>
        <v>1.5052059396297865</v>
      </c>
      <c r="M189">
        <f t="shared" ca="1" si="26"/>
        <v>3.3163200766316869</v>
      </c>
      <c r="N189">
        <f t="shared" ca="1" si="27"/>
        <v>4.8350642038718323</v>
      </c>
    </row>
    <row r="190" spans="2:14" x14ac:dyDescent="0.25">
      <c r="B190">
        <f t="shared" ca="1" si="28"/>
        <v>2.9988297010286256</v>
      </c>
      <c r="C190">
        <f t="shared" ca="1" si="29"/>
        <v>2.7997464360968123</v>
      </c>
      <c r="D190">
        <f t="shared" ca="1" si="30"/>
        <v>2.9208215150257648</v>
      </c>
      <c r="E190">
        <f t="shared" ca="1" si="31"/>
        <v>0.27637640430789734</v>
      </c>
      <c r="G190">
        <f t="shared" ca="1" si="32"/>
        <v>0.24108168753459869</v>
      </c>
      <c r="H190">
        <f t="shared" ca="1" si="33"/>
        <v>14.652568227875513</v>
      </c>
      <c r="I190">
        <f t="shared" ca="1" si="34"/>
        <v>10.063473226271782</v>
      </c>
      <c r="J190">
        <f t="shared" ca="1" si="35"/>
        <v>5.7784748814008253</v>
      </c>
      <c r="K190">
        <f t="shared" ca="1" si="36"/>
        <v>2.8452389009943149</v>
      </c>
      <c r="M190">
        <f t="shared" ca="1" si="26"/>
        <v>2.3790124250043636</v>
      </c>
      <c r="N190">
        <f t="shared" ca="1" si="27"/>
        <v>9.1395551927232166</v>
      </c>
    </row>
    <row r="191" spans="2:14" x14ac:dyDescent="0.25">
      <c r="B191">
        <f t="shared" ca="1" si="28"/>
        <v>9.819261011750946</v>
      </c>
      <c r="C191">
        <f t="shared" ca="1" si="29"/>
        <v>6.2531810751816552</v>
      </c>
      <c r="D191">
        <f t="shared" ca="1" si="30"/>
        <v>4.3064483353809635</v>
      </c>
      <c r="E191">
        <f t="shared" ca="1" si="31"/>
        <v>1.8678336354188856</v>
      </c>
      <c r="G191">
        <f t="shared" ca="1" si="32"/>
        <v>0.41284195168990001</v>
      </c>
      <c r="H191">
        <f t="shared" ca="1" si="33"/>
        <v>9.1120552790691889</v>
      </c>
      <c r="I191">
        <f t="shared" ca="1" si="34"/>
        <v>6.2582151409314219</v>
      </c>
      <c r="J191">
        <f t="shared" ca="1" si="35"/>
        <v>3.5934848914654332</v>
      </c>
      <c r="K191">
        <f t="shared" ca="1" si="36"/>
        <v>1.7693808856454163</v>
      </c>
      <c r="M191">
        <f t="shared" ca="1" si="26"/>
        <v>6.056589020239751</v>
      </c>
      <c r="N191">
        <f t="shared" ca="1" si="27"/>
        <v>5.6836542814223536</v>
      </c>
    </row>
    <row r="192" spans="2:14" x14ac:dyDescent="0.25">
      <c r="B192">
        <f t="shared" ca="1" si="28"/>
        <v>4.0212648430215285</v>
      </c>
      <c r="C192">
        <f t="shared" ca="1" si="29"/>
        <v>5.3134946709129682</v>
      </c>
      <c r="D192">
        <f t="shared" ca="1" si="30"/>
        <v>8.5240172686042293</v>
      </c>
      <c r="E192">
        <f t="shared" ca="1" si="31"/>
        <v>1.7789627300249884</v>
      </c>
      <c r="G192">
        <f t="shared" ca="1" si="32"/>
        <v>0.77919875543223049</v>
      </c>
      <c r="H192">
        <f t="shared" ca="1" si="33"/>
        <v>2.5696657027129177</v>
      </c>
      <c r="I192">
        <f t="shared" ca="1" si="34"/>
        <v>1.7648620772516772</v>
      </c>
      <c r="J192">
        <f t="shared" ca="1" si="35"/>
        <v>1.0133888125137722</v>
      </c>
      <c r="K192">
        <f t="shared" ca="1" si="36"/>
        <v>0.498978247785969</v>
      </c>
      <c r="M192">
        <f t="shared" ca="1" si="26"/>
        <v>4.8610238539061923</v>
      </c>
      <c r="N192">
        <f t="shared" ca="1" si="27"/>
        <v>1.6028317460493269</v>
      </c>
    </row>
    <row r="193" spans="2:14" x14ac:dyDescent="0.25">
      <c r="B193">
        <f t="shared" ca="1" si="28"/>
        <v>5.5200003518054501</v>
      </c>
      <c r="C193">
        <f t="shared" ca="1" si="29"/>
        <v>1.2123752884955306</v>
      </c>
      <c r="D193">
        <f t="shared" ca="1" si="30"/>
        <v>1.6821902517662068</v>
      </c>
      <c r="E193">
        <f t="shared" ca="1" si="31"/>
        <v>0.25453868747005143</v>
      </c>
      <c r="G193">
        <f t="shared" ca="1" si="32"/>
        <v>0.24397770255180995</v>
      </c>
      <c r="H193">
        <f t="shared" ca="1" si="33"/>
        <v>14.529579287636997</v>
      </c>
      <c r="I193">
        <f t="shared" ca="1" si="34"/>
        <v>9.979003671995061</v>
      </c>
      <c r="J193">
        <f t="shared" ca="1" si="35"/>
        <v>5.7299722236547002</v>
      </c>
      <c r="K193">
        <f t="shared" ca="1" si="36"/>
        <v>2.8213568816979997</v>
      </c>
      <c r="M193">
        <f t="shared" ca="1" si="26"/>
        <v>2.4070584799375458</v>
      </c>
      <c r="N193">
        <f t="shared" ca="1" si="27"/>
        <v>9.0628407089601559</v>
      </c>
    </row>
    <row r="194" spans="2:14" x14ac:dyDescent="0.25">
      <c r="B194">
        <f t="shared" ca="1" si="28"/>
        <v>22.122273110676815</v>
      </c>
      <c r="C194">
        <f t="shared" ca="1" si="29"/>
        <v>5.4089905518032122</v>
      </c>
      <c r="D194">
        <f t="shared" ca="1" si="30"/>
        <v>7.2590233978270273</v>
      </c>
      <c r="E194">
        <f t="shared" ca="1" si="31"/>
        <v>6.1667088738796796</v>
      </c>
      <c r="G194">
        <f t="shared" ca="1" si="32"/>
        <v>0.73934552098541451</v>
      </c>
      <c r="H194">
        <f t="shared" ca="1" si="33"/>
        <v>3.1104086447104891</v>
      </c>
      <c r="I194">
        <f t="shared" ca="1" si="34"/>
        <v>2.1362476278567533</v>
      </c>
      <c r="J194">
        <f t="shared" ca="1" si="35"/>
        <v>1.2266394494692294</v>
      </c>
      <c r="K194">
        <f t="shared" ca="1" si="36"/>
        <v>0.60397983044931602</v>
      </c>
      <c r="M194">
        <f t="shared" ca="1" si="26"/>
        <v>10.944525553085349</v>
      </c>
      <c r="N194">
        <f t="shared" ca="1" si="27"/>
        <v>1.9401207377538816</v>
      </c>
    </row>
    <row r="195" spans="2:14" x14ac:dyDescent="0.25">
      <c r="B195">
        <f t="shared" ca="1" si="28"/>
        <v>12.678370564846121</v>
      </c>
      <c r="C195">
        <f t="shared" ca="1" si="29"/>
        <v>7.4540104569595389</v>
      </c>
      <c r="D195">
        <f t="shared" ca="1" si="30"/>
        <v>5.8609189819193865</v>
      </c>
      <c r="E195">
        <f t="shared" ca="1" si="31"/>
        <v>3.3156494088215971</v>
      </c>
      <c r="G195">
        <f t="shared" ca="1" si="32"/>
        <v>0.30735371925767685</v>
      </c>
      <c r="H195">
        <f t="shared" ca="1" si="33"/>
        <v>12.151145192694196</v>
      </c>
      <c r="I195">
        <f t="shared" ca="1" si="34"/>
        <v>8.3454806292991375</v>
      </c>
      <c r="J195">
        <f t="shared" ca="1" si="35"/>
        <v>4.7919986574543545</v>
      </c>
      <c r="K195">
        <f t="shared" ca="1" si="36"/>
        <v>2.3595120293049359</v>
      </c>
      <c r="M195">
        <f t="shared" ca="1" si="26"/>
        <v>7.8750279846898952</v>
      </c>
      <c r="N195">
        <f t="shared" ca="1" si="27"/>
        <v>7.5792898839498584</v>
      </c>
    </row>
    <row r="196" spans="2:14" x14ac:dyDescent="0.25">
      <c r="B196">
        <f t="shared" ca="1" si="28"/>
        <v>13.587558933583738</v>
      </c>
      <c r="C196">
        <f t="shared" ca="1" si="29"/>
        <v>11.732027062331614</v>
      </c>
      <c r="D196">
        <f t="shared" ca="1" si="30"/>
        <v>4.5271351679772476</v>
      </c>
      <c r="E196">
        <f t="shared" ca="1" si="31"/>
        <v>0.10087277906298377</v>
      </c>
      <c r="G196">
        <f t="shared" ca="1" si="32"/>
        <v>0.37606534547209403</v>
      </c>
      <c r="H196">
        <f t="shared" ca="1" si="33"/>
        <v>10.073037993074477</v>
      </c>
      <c r="I196">
        <f t="shared" ca="1" si="34"/>
        <v>6.9182239300325783</v>
      </c>
      <c r="J196">
        <f t="shared" ca="1" si="35"/>
        <v>3.9724638109271906</v>
      </c>
      <c r="K196">
        <f t="shared" ca="1" si="36"/>
        <v>1.9559847190859772</v>
      </c>
      <c r="M196">
        <f t="shared" ca="1" si="26"/>
        <v>8.5214773881826513</v>
      </c>
      <c r="N196">
        <f t="shared" ca="1" si="27"/>
        <v>6.2830682829347504</v>
      </c>
    </row>
    <row r="197" spans="2:14" x14ac:dyDescent="0.25">
      <c r="B197">
        <f t="shared" ca="1" si="28"/>
        <v>8.897420535140423</v>
      </c>
      <c r="C197">
        <f t="shared" ca="1" si="29"/>
        <v>4.6911720835804136</v>
      </c>
      <c r="D197">
        <f t="shared" ca="1" si="30"/>
        <v>5.865045028852049</v>
      </c>
      <c r="E197">
        <f t="shared" ca="1" si="31"/>
        <v>1.8314139128073201E-2</v>
      </c>
      <c r="G197">
        <f t="shared" ca="1" si="32"/>
        <v>0.89156814636156556</v>
      </c>
      <c r="H197">
        <f t="shared" ca="1" si="33"/>
        <v>1.1821328180174953</v>
      </c>
      <c r="I197">
        <f t="shared" ca="1" si="34"/>
        <v>0.81189602935165017</v>
      </c>
      <c r="J197">
        <f t="shared" ca="1" si="35"/>
        <v>0.46619300379016826</v>
      </c>
      <c r="K197">
        <f t="shared" ca="1" si="36"/>
        <v>0.22954680897282398</v>
      </c>
      <c r="M197">
        <f t="shared" ca="1" si="26"/>
        <v>5.2532496192122746</v>
      </c>
      <c r="N197">
        <f t="shared" ca="1" si="27"/>
        <v>0.73735661676334219</v>
      </c>
    </row>
    <row r="198" spans="2:14" x14ac:dyDescent="0.25">
      <c r="B198">
        <f t="shared" ca="1" si="28"/>
        <v>5.1854687972948499</v>
      </c>
      <c r="C198">
        <f t="shared" ca="1" si="29"/>
        <v>3.1602182435052235</v>
      </c>
      <c r="D198">
        <f t="shared" ca="1" si="30"/>
        <v>3.8656124292228569</v>
      </c>
      <c r="E198">
        <f t="shared" ca="1" si="31"/>
        <v>6.929490979070696</v>
      </c>
      <c r="G198">
        <f t="shared" ca="1" si="32"/>
        <v>1.8646209384295842E-2</v>
      </c>
      <c r="H198">
        <f t="shared" ca="1" si="33"/>
        <v>41.014604198064816</v>
      </c>
      <c r="I198">
        <f t="shared" ca="1" si="34"/>
        <v>28.169080315089872</v>
      </c>
      <c r="J198">
        <f t="shared" ca="1" si="35"/>
        <v>16.174765846047006</v>
      </c>
      <c r="K198">
        <f t="shared" ca="1" si="36"/>
        <v>7.9642248074444648</v>
      </c>
      <c r="M198">
        <f t="shared" ref="M198:M261" ca="1" si="37">SUMPRODUCT(M$1:P$1,B198:E198)</f>
        <v>4.6627267938987327</v>
      </c>
      <c r="N198">
        <f t="shared" ref="N198:N261" ca="1" si="38">SUMPRODUCT(M$1:P$1,H198:K198)</f>
        <v>25.582903484644699</v>
      </c>
    </row>
    <row r="199" spans="2:14" x14ac:dyDescent="0.25">
      <c r="B199">
        <f t="shared" ref="B199:B262" ca="1" si="39">(-LN(RAND())/B$1)+(-LN(RAND())/C$1)+(-LN(RAND())/D$1)+(-LN(RAND())/E$1)</f>
        <v>22.069159238119504</v>
      </c>
      <c r="C199">
        <f t="shared" ref="C199:C262" ca="1" si="40">(-LN(RAND())/C$1)+(-LN(RAND())/D$1)+(-LN(RAND())/E$1)</f>
        <v>6.1409099157247162</v>
      </c>
      <c r="D199">
        <f t="shared" ref="D199:D262" ca="1" si="41">(-LN(RAND())/D$1)+(-LN(RAND())/E$1)</f>
        <v>2.6663878898405615</v>
      </c>
      <c r="E199">
        <f t="shared" ref="E199:E262" ca="1" si="42">(-LN(RAND())/E$1)</f>
        <v>0.15964482125147364</v>
      </c>
      <c r="G199">
        <f t="shared" ref="G199:G262" ca="1" si="43">RAND()</f>
        <v>0.60085919766320062</v>
      </c>
      <c r="H199">
        <f t="shared" ref="H199:H262" ca="1" si="44">(-LN($G199)/H$1)+(-LN($G199)/I$1)+(-LN($G199)/J$1)+(-LN($G199)/K$1)</f>
        <v>5.2466173512388119</v>
      </c>
      <c r="I199">
        <f t="shared" ref="I199:I262" ca="1" si="45">(-LN(G199)/I$1)+(-LN(G199)/J$1)+(-LN(G199)/K$1)</f>
        <v>3.6034087964345987</v>
      </c>
      <c r="J199">
        <f t="shared" ref="J199:J262" ca="1" si="46">(-LN(G199)/J$1)+(-LN(G199)/K$1)</f>
        <v>2.0690875555029544</v>
      </c>
      <c r="K199">
        <f t="shared" ref="K199:K262" ca="1" si="47">(-LN(G199)/K$1)</f>
        <v>1.018789303978612</v>
      </c>
      <c r="M199">
        <f t="shared" ca="1" si="37"/>
        <v>9.0282272883716725</v>
      </c>
      <c r="N199">
        <f t="shared" ca="1" si="38"/>
        <v>3.2725832161983366</v>
      </c>
    </row>
    <row r="200" spans="2:14" x14ac:dyDescent="0.25">
      <c r="B200">
        <f t="shared" ca="1" si="39"/>
        <v>13.171814602538673</v>
      </c>
      <c r="C200">
        <f t="shared" ca="1" si="40"/>
        <v>2.2642106664702437</v>
      </c>
      <c r="D200">
        <f t="shared" ca="1" si="41"/>
        <v>2.1206462448555672</v>
      </c>
      <c r="E200">
        <f t="shared" ca="1" si="42"/>
        <v>6.2800332776988391E-2</v>
      </c>
      <c r="G200">
        <f t="shared" ca="1" si="43"/>
        <v>0.51730676328991265</v>
      </c>
      <c r="H200">
        <f t="shared" ca="1" si="44"/>
        <v>6.7887371095226943</v>
      </c>
      <c r="I200">
        <f t="shared" ca="1" si="45"/>
        <v>4.6625460519547994</v>
      </c>
      <c r="J200">
        <f t="shared" ca="1" si="46"/>
        <v>2.6772471729004401</v>
      </c>
      <c r="K200">
        <f t="shared" ca="1" si="47"/>
        <v>1.3182384556920947</v>
      </c>
      <c r="M200">
        <f t="shared" ca="1" si="37"/>
        <v>5.0674968962291853</v>
      </c>
      <c r="N200">
        <f t="shared" ca="1" si="38"/>
        <v>4.2344820741617548</v>
      </c>
    </row>
    <row r="201" spans="2:14" x14ac:dyDescent="0.25">
      <c r="B201">
        <f t="shared" ca="1" si="39"/>
        <v>5.6838638676809818</v>
      </c>
      <c r="C201">
        <f t="shared" ca="1" si="40"/>
        <v>4.2874275829543507</v>
      </c>
      <c r="D201">
        <f t="shared" ca="1" si="41"/>
        <v>2.7843048685181806</v>
      </c>
      <c r="E201">
        <f t="shared" ca="1" si="42"/>
        <v>0.62023991874675488</v>
      </c>
      <c r="G201">
        <f t="shared" ca="1" si="43"/>
        <v>0.29565282008862981</v>
      </c>
      <c r="H201">
        <f t="shared" ca="1" si="44"/>
        <v>12.550912005095569</v>
      </c>
      <c r="I201">
        <f t="shared" ca="1" si="45"/>
        <v>8.6200429142711101</v>
      </c>
      <c r="J201">
        <f t="shared" ca="1" si="46"/>
        <v>4.9496531005494777</v>
      </c>
      <c r="K201">
        <f t="shared" ca="1" si="47"/>
        <v>2.4371388363111643</v>
      </c>
      <c r="M201">
        <f t="shared" ca="1" si="37"/>
        <v>3.6722963926435868</v>
      </c>
      <c r="N201">
        <f t="shared" ca="1" si="38"/>
        <v>7.8286448631821308</v>
      </c>
    </row>
    <row r="202" spans="2:14" x14ac:dyDescent="0.25">
      <c r="B202">
        <f t="shared" ca="1" si="39"/>
        <v>8.1758555218855431</v>
      </c>
      <c r="C202">
        <f t="shared" ca="1" si="40"/>
        <v>9.1020376717278051</v>
      </c>
      <c r="D202">
        <f t="shared" ca="1" si="41"/>
        <v>6.533646718983432</v>
      </c>
      <c r="E202">
        <f t="shared" ca="1" si="42"/>
        <v>2.654773733054939</v>
      </c>
      <c r="G202">
        <f t="shared" ca="1" si="43"/>
        <v>0.35411012951584697</v>
      </c>
      <c r="H202">
        <f t="shared" ca="1" si="44"/>
        <v>10.69261659696156</v>
      </c>
      <c r="I202">
        <f t="shared" ca="1" si="45"/>
        <v>7.3437542940493543</v>
      </c>
      <c r="J202">
        <f t="shared" ca="1" si="46"/>
        <v>4.2168045533783181</v>
      </c>
      <c r="K202">
        <f t="shared" ca="1" si="47"/>
        <v>2.0762946278055678</v>
      </c>
      <c r="M202">
        <f t="shared" ca="1" si="37"/>
        <v>7.0210520484916774</v>
      </c>
      <c r="N202">
        <f t="shared" ca="1" si="38"/>
        <v>6.6695311035400513</v>
      </c>
    </row>
    <row r="203" spans="2:14" x14ac:dyDescent="0.25">
      <c r="B203">
        <f t="shared" ca="1" si="39"/>
        <v>16.362368183536834</v>
      </c>
      <c r="C203">
        <f t="shared" ca="1" si="40"/>
        <v>8.3782855365118518</v>
      </c>
      <c r="D203">
        <f t="shared" ca="1" si="41"/>
        <v>0.8689117095495309</v>
      </c>
      <c r="E203">
        <f t="shared" ca="1" si="42"/>
        <v>0.62907928164022908</v>
      </c>
      <c r="G203">
        <f t="shared" ca="1" si="43"/>
        <v>0.68544835229221257</v>
      </c>
      <c r="H203">
        <f t="shared" ca="1" si="44"/>
        <v>3.8900164881085084</v>
      </c>
      <c r="I203">
        <f t="shared" ca="1" si="45"/>
        <v>2.6716870496027516</v>
      </c>
      <c r="J203">
        <f t="shared" ca="1" si="46"/>
        <v>1.5340902847329185</v>
      </c>
      <c r="K203">
        <f t="shared" ca="1" si="47"/>
        <v>0.75536425187356904</v>
      </c>
      <c r="M203">
        <f t="shared" ca="1" si="37"/>
        <v>7.7217943142525574</v>
      </c>
      <c r="N203">
        <f t="shared" ca="1" si="38"/>
        <v>2.4264019686346754</v>
      </c>
    </row>
    <row r="204" spans="2:14" x14ac:dyDescent="0.25">
      <c r="B204">
        <f t="shared" ca="1" si="39"/>
        <v>9.6898870665778212</v>
      </c>
      <c r="C204">
        <f t="shared" ca="1" si="40"/>
        <v>1.0291567223587237</v>
      </c>
      <c r="D204">
        <f t="shared" ca="1" si="41"/>
        <v>2.8369930277100983</v>
      </c>
      <c r="E204">
        <f t="shared" ca="1" si="42"/>
        <v>2.056543481209844</v>
      </c>
      <c r="G204">
        <f t="shared" ca="1" si="43"/>
        <v>0.33652185079421393</v>
      </c>
      <c r="H204">
        <f t="shared" ca="1" si="44"/>
        <v>11.217334129822852</v>
      </c>
      <c r="I204">
        <f t="shared" ca="1" si="45"/>
        <v>7.7041334959191836</v>
      </c>
      <c r="J204">
        <f t="shared" ca="1" si="46"/>
        <v>4.4237353136597335</v>
      </c>
      <c r="K204">
        <f t="shared" ca="1" si="47"/>
        <v>2.1781843930202749</v>
      </c>
      <c r="M204">
        <f t="shared" ca="1" si="37"/>
        <v>4.1944204384649515</v>
      </c>
      <c r="N204">
        <f t="shared" ca="1" si="38"/>
        <v>6.9968242290586122</v>
      </c>
    </row>
    <row r="205" spans="2:14" x14ac:dyDescent="0.25">
      <c r="B205">
        <f t="shared" ca="1" si="39"/>
        <v>5.6977224649669127</v>
      </c>
      <c r="C205">
        <f t="shared" ca="1" si="40"/>
        <v>6.0567613763032835</v>
      </c>
      <c r="D205">
        <f t="shared" ca="1" si="41"/>
        <v>1.2132005648117761</v>
      </c>
      <c r="E205">
        <f t="shared" ca="1" si="42"/>
        <v>4.0206109073331024</v>
      </c>
      <c r="G205">
        <f t="shared" ca="1" si="43"/>
        <v>0.89597894900238739</v>
      </c>
      <c r="H205">
        <f t="shared" ca="1" si="44"/>
        <v>1.1313032966300278</v>
      </c>
      <c r="I205">
        <f t="shared" ca="1" si="45"/>
        <v>0.77698600404879214</v>
      </c>
      <c r="J205">
        <f t="shared" ca="1" si="46"/>
        <v>0.44614756820486734</v>
      </c>
      <c r="K205">
        <f t="shared" ca="1" si="47"/>
        <v>0.21967672140036615</v>
      </c>
      <c r="M205">
        <f t="shared" ca="1" si="37"/>
        <v>4.5731074468100346</v>
      </c>
      <c r="N205">
        <f t="shared" ca="1" si="38"/>
        <v>0.70565164812469261</v>
      </c>
    </row>
    <row r="206" spans="2:14" x14ac:dyDescent="0.25">
      <c r="B206">
        <f t="shared" ca="1" si="39"/>
        <v>2.603326013928021</v>
      </c>
      <c r="C206">
        <f t="shared" ca="1" si="40"/>
        <v>11.669711132804467</v>
      </c>
      <c r="D206">
        <f t="shared" ca="1" si="41"/>
        <v>6.1310261269806006</v>
      </c>
      <c r="E206">
        <f t="shared" ca="1" si="42"/>
        <v>0.75190301553398686</v>
      </c>
      <c r="G206">
        <f t="shared" ca="1" si="43"/>
        <v>3.3728392979926913E-2</v>
      </c>
      <c r="H206">
        <f t="shared" ca="1" si="44"/>
        <v>34.909995464767732</v>
      </c>
      <c r="I206">
        <f t="shared" ca="1" si="45"/>
        <v>23.976397804488972</v>
      </c>
      <c r="J206">
        <f t="shared" ca="1" si="46"/>
        <v>13.767315651819048</v>
      </c>
      <c r="K206">
        <f t="shared" ca="1" si="47"/>
        <v>6.7788305493728309</v>
      </c>
      <c r="M206">
        <f t="shared" ca="1" si="37"/>
        <v>5.6584969725226637</v>
      </c>
      <c r="N206">
        <f t="shared" ca="1" si="38"/>
        <v>21.775147221015384</v>
      </c>
    </row>
    <row r="207" spans="2:14" x14ac:dyDescent="0.25">
      <c r="B207">
        <f t="shared" ca="1" si="39"/>
        <v>6.8590187160509988</v>
      </c>
      <c r="C207">
        <f t="shared" ca="1" si="40"/>
        <v>3.5699928474009472</v>
      </c>
      <c r="D207">
        <f t="shared" ca="1" si="41"/>
        <v>4.3794745296000981</v>
      </c>
      <c r="E207">
        <f t="shared" ca="1" si="42"/>
        <v>2.3673061130997048</v>
      </c>
      <c r="G207">
        <f t="shared" ca="1" si="43"/>
        <v>5.0151163553350031E-2</v>
      </c>
      <c r="H207">
        <f t="shared" ca="1" si="44"/>
        <v>30.82408275705788</v>
      </c>
      <c r="I207">
        <f t="shared" ca="1" si="45"/>
        <v>21.170168036474884</v>
      </c>
      <c r="J207">
        <f t="shared" ca="1" si="46"/>
        <v>12.155970556412449</v>
      </c>
      <c r="K207">
        <f t="shared" ca="1" si="47"/>
        <v>5.9854271267614587</v>
      </c>
      <c r="M207">
        <f t="shared" ca="1" si="37"/>
        <v>4.4780595975755437</v>
      </c>
      <c r="N207">
        <f t="shared" ca="1" si="38"/>
        <v>19.226554774694609</v>
      </c>
    </row>
    <row r="208" spans="2:14" x14ac:dyDescent="0.25">
      <c r="B208">
        <f t="shared" ca="1" si="39"/>
        <v>9.0830938892745383</v>
      </c>
      <c r="C208">
        <f t="shared" ca="1" si="40"/>
        <v>9.4082495247376077</v>
      </c>
      <c r="D208">
        <f t="shared" ca="1" si="41"/>
        <v>3.3720074343164157</v>
      </c>
      <c r="E208">
        <f t="shared" ca="1" si="42"/>
        <v>5.0533165940190479</v>
      </c>
      <c r="G208">
        <f t="shared" ca="1" si="43"/>
        <v>0.27036745858886246</v>
      </c>
      <c r="H208">
        <f t="shared" ca="1" si="44"/>
        <v>13.471745960448704</v>
      </c>
      <c r="I208">
        <f t="shared" ca="1" si="45"/>
        <v>9.2524772910589821</v>
      </c>
      <c r="J208">
        <f t="shared" ca="1" si="46"/>
        <v>5.3127987142191815</v>
      </c>
      <c r="K208">
        <f t="shared" ca="1" si="47"/>
        <v>2.6159465750216273</v>
      </c>
      <c r="M208">
        <f t="shared" ca="1" si="37"/>
        <v>7.2324678298707372</v>
      </c>
      <c r="N208">
        <f t="shared" ca="1" si="38"/>
        <v>8.4030160333004673</v>
      </c>
    </row>
    <row r="209" spans="2:14" x14ac:dyDescent="0.25">
      <c r="B209">
        <f t="shared" ca="1" si="39"/>
        <v>14.329857974003705</v>
      </c>
      <c r="C209">
        <f t="shared" ca="1" si="40"/>
        <v>4.3941594980230843</v>
      </c>
      <c r="D209">
        <f t="shared" ca="1" si="41"/>
        <v>3.2418225643318443</v>
      </c>
      <c r="E209">
        <f t="shared" ca="1" si="42"/>
        <v>0.28814510500665008</v>
      </c>
      <c r="G209">
        <f t="shared" ca="1" si="43"/>
        <v>0.27394921045836329</v>
      </c>
      <c r="H209">
        <f t="shared" ca="1" si="44"/>
        <v>13.336194208147511</v>
      </c>
      <c r="I209">
        <f t="shared" ca="1" si="45"/>
        <v>9.1593795208358664</v>
      </c>
      <c r="J209">
        <f t="shared" ca="1" si="46"/>
        <v>5.2593417103942715</v>
      </c>
      <c r="K209">
        <f t="shared" ca="1" si="47"/>
        <v>2.5896251061332198</v>
      </c>
      <c r="M209">
        <f t="shared" ca="1" si="37"/>
        <v>6.3231987754757357</v>
      </c>
      <c r="N209">
        <f t="shared" ca="1" si="38"/>
        <v>8.3184654820005104</v>
      </c>
    </row>
    <row r="210" spans="2:14" x14ac:dyDescent="0.25">
      <c r="B210">
        <f t="shared" ca="1" si="39"/>
        <v>24.456763867461525</v>
      </c>
      <c r="C210">
        <f t="shared" ca="1" si="40"/>
        <v>9.5522560132055681</v>
      </c>
      <c r="D210">
        <f t="shared" ca="1" si="41"/>
        <v>4.3482224009452484</v>
      </c>
      <c r="E210">
        <f t="shared" ca="1" si="42"/>
        <v>1.7504482997293824</v>
      </c>
      <c r="G210">
        <f t="shared" ca="1" si="43"/>
        <v>0.36645934817224302</v>
      </c>
      <c r="H210">
        <f t="shared" ca="1" si="44"/>
        <v>10.339546327392307</v>
      </c>
      <c r="I210">
        <f t="shared" ca="1" si="45"/>
        <v>7.101263479501009</v>
      </c>
      <c r="J210">
        <f t="shared" ca="1" si="46"/>
        <v>4.0775656396025077</v>
      </c>
      <c r="K210">
        <f t="shared" ca="1" si="47"/>
        <v>2.0077353656926054</v>
      </c>
      <c r="M210">
        <f t="shared" ca="1" si="37"/>
        <v>11.422440104335054</v>
      </c>
      <c r="N210">
        <f t="shared" ca="1" si="38"/>
        <v>6.4493031431270174</v>
      </c>
    </row>
    <row r="211" spans="2:14" x14ac:dyDescent="0.25">
      <c r="B211">
        <f t="shared" ca="1" si="39"/>
        <v>13.16004002732479</v>
      </c>
      <c r="C211">
        <f t="shared" ca="1" si="40"/>
        <v>6.3108453046056807</v>
      </c>
      <c r="D211">
        <f t="shared" ca="1" si="41"/>
        <v>2.3367892480625008</v>
      </c>
      <c r="E211">
        <f t="shared" ca="1" si="42"/>
        <v>1.353213435214826</v>
      </c>
      <c r="G211">
        <f t="shared" ca="1" si="43"/>
        <v>0.52923946069791405</v>
      </c>
      <c r="H211">
        <f t="shared" ca="1" si="44"/>
        <v>6.5538527820246033</v>
      </c>
      <c r="I211">
        <f t="shared" ca="1" si="45"/>
        <v>4.5012260632479038</v>
      </c>
      <c r="J211">
        <f t="shared" ca="1" si="46"/>
        <v>2.5846167776431548</v>
      </c>
      <c r="K211">
        <f t="shared" ca="1" si="47"/>
        <v>1.2726285656415535</v>
      </c>
      <c r="M211">
        <f t="shared" ca="1" si="37"/>
        <v>6.5792661362346063</v>
      </c>
      <c r="N211">
        <f t="shared" ca="1" si="38"/>
        <v>4.0879727222386935</v>
      </c>
    </row>
    <row r="212" spans="2:14" x14ac:dyDescent="0.25">
      <c r="B212">
        <f t="shared" ca="1" si="39"/>
        <v>6.0353199178002104</v>
      </c>
      <c r="C212">
        <f t="shared" ca="1" si="40"/>
        <v>1.6958610623098855</v>
      </c>
      <c r="D212">
        <f t="shared" ca="1" si="41"/>
        <v>3.4115895698720666</v>
      </c>
      <c r="E212">
        <f t="shared" ca="1" si="42"/>
        <v>4.3732335795443182</v>
      </c>
      <c r="G212">
        <f t="shared" ca="1" si="43"/>
        <v>0.44553427867758633</v>
      </c>
      <c r="H212">
        <f t="shared" ca="1" si="44"/>
        <v>8.3271210294596987</v>
      </c>
      <c r="I212">
        <f t="shared" ca="1" si="45"/>
        <v>5.7191175109131409</v>
      </c>
      <c r="J212">
        <f t="shared" ca="1" si="46"/>
        <v>3.2839335026317169</v>
      </c>
      <c r="K212">
        <f t="shared" ca="1" si="47"/>
        <v>1.6169621814988655</v>
      </c>
      <c r="M212">
        <f t="shared" ca="1" si="37"/>
        <v>3.8763189239163056</v>
      </c>
      <c r="N212">
        <f t="shared" ca="1" si="38"/>
        <v>5.1940506989379678</v>
      </c>
    </row>
    <row r="213" spans="2:14" x14ac:dyDescent="0.25">
      <c r="B213">
        <f t="shared" ca="1" si="39"/>
        <v>13.355516167044833</v>
      </c>
      <c r="C213">
        <f t="shared" ca="1" si="40"/>
        <v>10.121199973694257</v>
      </c>
      <c r="D213">
        <f t="shared" ca="1" si="41"/>
        <v>2.5985794813760306</v>
      </c>
      <c r="E213">
        <f t="shared" ca="1" si="42"/>
        <v>0.15314978176288405</v>
      </c>
      <c r="G213">
        <f t="shared" ca="1" si="43"/>
        <v>8.5991669342564303E-2</v>
      </c>
      <c r="H213">
        <f t="shared" ca="1" si="44"/>
        <v>25.270389267150236</v>
      </c>
      <c r="I213">
        <f t="shared" ca="1" si="45"/>
        <v>17.3558574751168</v>
      </c>
      <c r="J213">
        <f t="shared" ca="1" si="46"/>
        <v>9.9657826090614812</v>
      </c>
      <c r="K213">
        <f t="shared" ca="1" si="47"/>
        <v>4.9070097110607298</v>
      </c>
      <c r="M213">
        <f t="shared" ca="1" si="37"/>
        <v>7.5933606948495092</v>
      </c>
      <c r="N213">
        <f t="shared" ca="1" si="38"/>
        <v>15.762432486704553</v>
      </c>
    </row>
    <row r="214" spans="2:14" x14ac:dyDescent="0.25">
      <c r="B214">
        <f t="shared" ca="1" si="39"/>
        <v>5.3994531374662929</v>
      </c>
      <c r="C214">
        <f t="shared" ca="1" si="40"/>
        <v>4.3858224878865641</v>
      </c>
      <c r="D214">
        <f t="shared" ca="1" si="41"/>
        <v>5.1155218281030645</v>
      </c>
      <c r="E214">
        <f t="shared" ca="1" si="42"/>
        <v>2.4977185699004079E-2</v>
      </c>
      <c r="G214">
        <f t="shared" ca="1" si="43"/>
        <v>0.97211067336265189</v>
      </c>
      <c r="H214">
        <f t="shared" ca="1" si="44"/>
        <v>0.29133368711371577</v>
      </c>
      <c r="I214">
        <f t="shared" ca="1" si="45"/>
        <v>0.20008975318076419</v>
      </c>
      <c r="J214">
        <f t="shared" ca="1" si="46"/>
        <v>0.11489210402650216</v>
      </c>
      <c r="K214">
        <f t="shared" ca="1" si="47"/>
        <v>5.6571239038429998E-2</v>
      </c>
      <c r="M214">
        <f t="shared" ca="1" si="37"/>
        <v>3.9636824903662706</v>
      </c>
      <c r="N214">
        <f t="shared" ca="1" si="38"/>
        <v>0.18171970070133042</v>
      </c>
    </row>
    <row r="215" spans="2:14" x14ac:dyDescent="0.25">
      <c r="B215">
        <f t="shared" ca="1" si="39"/>
        <v>6.0838902900206779</v>
      </c>
      <c r="C215">
        <f t="shared" ca="1" si="40"/>
        <v>19.878336358676854</v>
      </c>
      <c r="D215">
        <f t="shared" ca="1" si="41"/>
        <v>5.0188844796903282</v>
      </c>
      <c r="E215">
        <f t="shared" ca="1" si="42"/>
        <v>0.41681855860181499</v>
      </c>
      <c r="G215">
        <f t="shared" ca="1" si="43"/>
        <v>5.6462213257081117E-2</v>
      </c>
      <c r="H215">
        <f t="shared" ca="1" si="44"/>
        <v>29.603259052386338</v>
      </c>
      <c r="I215">
        <f t="shared" ca="1" si="45"/>
        <v>20.331698870189946</v>
      </c>
      <c r="J215">
        <f t="shared" ca="1" si="46"/>
        <v>11.674519181994516</v>
      </c>
      <c r="K215">
        <f t="shared" ca="1" si="47"/>
        <v>5.7483673129617658</v>
      </c>
      <c r="M215">
        <f t="shared" ca="1" si="37"/>
        <v>8.8758086022676892</v>
      </c>
      <c r="N215">
        <f t="shared" ca="1" si="38"/>
        <v>18.465064675764143</v>
      </c>
    </row>
    <row r="216" spans="2:14" x14ac:dyDescent="0.25">
      <c r="B216">
        <f t="shared" ca="1" si="39"/>
        <v>2.6051505735693374</v>
      </c>
      <c r="C216">
        <f t="shared" ca="1" si="40"/>
        <v>5.8545123556211038</v>
      </c>
      <c r="D216">
        <f t="shared" ca="1" si="41"/>
        <v>6.231652507851142</v>
      </c>
      <c r="E216">
        <f t="shared" ca="1" si="42"/>
        <v>0.68176622694861622</v>
      </c>
      <c r="G216">
        <f t="shared" ca="1" si="43"/>
        <v>0.61642391689175136</v>
      </c>
      <c r="H216">
        <f t="shared" ca="1" si="44"/>
        <v>4.9832097104682811</v>
      </c>
      <c r="I216">
        <f t="shared" ca="1" si="45"/>
        <v>3.4224988222058697</v>
      </c>
      <c r="J216">
        <f t="shared" ca="1" si="46"/>
        <v>1.9652085349728958</v>
      </c>
      <c r="K216">
        <f t="shared" ca="1" si="47"/>
        <v>0.96764075072269484</v>
      </c>
      <c r="M216">
        <f t="shared" ca="1" si="37"/>
        <v>3.9205826257170839</v>
      </c>
      <c r="N216">
        <f t="shared" ca="1" si="38"/>
        <v>3.1082824169413636</v>
      </c>
    </row>
    <row r="217" spans="2:14" x14ac:dyDescent="0.25">
      <c r="B217">
        <f t="shared" ca="1" si="39"/>
        <v>3.5331121070590634</v>
      </c>
      <c r="C217">
        <f t="shared" ca="1" si="40"/>
        <v>4.9158181765758684</v>
      </c>
      <c r="D217">
        <f t="shared" ca="1" si="41"/>
        <v>5.3194585257855698</v>
      </c>
      <c r="E217">
        <f t="shared" ca="1" si="42"/>
        <v>4.4257022793493492</v>
      </c>
      <c r="G217">
        <f t="shared" ca="1" si="43"/>
        <v>0.28733240386515391</v>
      </c>
      <c r="H217">
        <f t="shared" ca="1" si="44"/>
        <v>12.844928706235796</v>
      </c>
      <c r="I217">
        <f t="shared" ca="1" si="45"/>
        <v>8.8219753778492329</v>
      </c>
      <c r="J217">
        <f t="shared" ca="1" si="46"/>
        <v>5.0656032941147924</v>
      </c>
      <c r="K217">
        <f t="shared" ca="1" si="47"/>
        <v>2.4942310635996692</v>
      </c>
      <c r="M217">
        <f t="shared" ca="1" si="37"/>
        <v>4.4837112461174629</v>
      </c>
      <c r="N217">
        <f t="shared" ca="1" si="38"/>
        <v>8.0120380967684017</v>
      </c>
    </row>
    <row r="218" spans="2:14" x14ac:dyDescent="0.25">
      <c r="B218">
        <f t="shared" ca="1" si="39"/>
        <v>9.066130639666893</v>
      </c>
      <c r="C218">
        <f t="shared" ca="1" si="40"/>
        <v>2.8679254582701263</v>
      </c>
      <c r="D218">
        <f t="shared" ca="1" si="41"/>
        <v>3.9167384490187227</v>
      </c>
      <c r="E218">
        <f t="shared" ca="1" si="42"/>
        <v>0.13431332550140795</v>
      </c>
      <c r="G218">
        <f t="shared" ca="1" si="43"/>
        <v>0.71073925994901432</v>
      </c>
      <c r="H218">
        <f t="shared" ca="1" si="44"/>
        <v>3.5168323731705353</v>
      </c>
      <c r="I218">
        <f t="shared" ca="1" si="45"/>
        <v>2.4153819233789688</v>
      </c>
      <c r="J218">
        <f t="shared" ca="1" si="46"/>
        <v>1.3869191539952777</v>
      </c>
      <c r="K218">
        <f t="shared" ca="1" si="47"/>
        <v>0.68289927887077118</v>
      </c>
      <c r="M218">
        <f t="shared" ca="1" si="37"/>
        <v>4.3904271842851319</v>
      </c>
      <c r="N218">
        <f t="shared" ca="1" si="38"/>
        <v>2.1936279755380612</v>
      </c>
    </row>
    <row r="219" spans="2:14" x14ac:dyDescent="0.25">
      <c r="B219">
        <f t="shared" ca="1" si="39"/>
        <v>8.5402236868454349</v>
      </c>
      <c r="C219">
        <f t="shared" ca="1" si="40"/>
        <v>5.4960664084418109</v>
      </c>
      <c r="D219">
        <f t="shared" ca="1" si="41"/>
        <v>5.1964869106351674</v>
      </c>
      <c r="E219">
        <f t="shared" ca="1" si="42"/>
        <v>0.44601745449475816</v>
      </c>
      <c r="G219">
        <f t="shared" ca="1" si="43"/>
        <v>1.744483048276313E-2</v>
      </c>
      <c r="H219">
        <f t="shared" ca="1" si="44"/>
        <v>41.700559939596808</v>
      </c>
      <c r="I219">
        <f t="shared" ca="1" si="45"/>
        <v>28.640198902081465</v>
      </c>
      <c r="J219">
        <f t="shared" ca="1" si="46"/>
        <v>16.445283475485816</v>
      </c>
      <c r="K219">
        <f t="shared" ca="1" si="47"/>
        <v>8.0974238432595129</v>
      </c>
      <c r="M219">
        <f t="shared" ca="1" si="37"/>
        <v>5.3393879016121577</v>
      </c>
      <c r="N219">
        <f t="shared" ca="1" si="38"/>
        <v>26.010769116252543</v>
      </c>
    </row>
    <row r="220" spans="2:14" x14ac:dyDescent="0.25">
      <c r="B220">
        <f t="shared" ca="1" si="39"/>
        <v>5.4477799058476837</v>
      </c>
      <c r="C220">
        <f t="shared" ca="1" si="40"/>
        <v>2.7632213679412132</v>
      </c>
      <c r="D220">
        <f t="shared" ca="1" si="41"/>
        <v>1.5520158909310977</v>
      </c>
      <c r="E220">
        <f t="shared" ca="1" si="42"/>
        <v>5.8610730119773171</v>
      </c>
      <c r="G220">
        <f t="shared" ca="1" si="43"/>
        <v>0.54696924878854702</v>
      </c>
      <c r="H220">
        <f t="shared" ca="1" si="44"/>
        <v>6.2144609841639564</v>
      </c>
      <c r="I220">
        <f t="shared" ca="1" si="45"/>
        <v>4.2681297064952908</v>
      </c>
      <c r="J220">
        <f t="shared" ca="1" si="46"/>
        <v>2.4507721881902134</v>
      </c>
      <c r="K220">
        <f t="shared" ca="1" si="47"/>
        <v>1.206725392154572</v>
      </c>
      <c r="M220">
        <f t="shared" ca="1" si="37"/>
        <v>3.9459181627183524</v>
      </c>
      <c r="N220">
        <f t="shared" ca="1" si="38"/>
        <v>3.8762767232667312</v>
      </c>
    </row>
    <row r="221" spans="2:14" x14ac:dyDescent="0.25">
      <c r="B221">
        <f t="shared" ca="1" si="39"/>
        <v>6.4629163894321131</v>
      </c>
      <c r="C221">
        <f t="shared" ca="1" si="40"/>
        <v>16.385835091801646</v>
      </c>
      <c r="D221">
        <f t="shared" ca="1" si="41"/>
        <v>4.5886118318489171</v>
      </c>
      <c r="E221">
        <f t="shared" ca="1" si="42"/>
        <v>3.8174405288992839</v>
      </c>
      <c r="G221">
        <f t="shared" ca="1" si="43"/>
        <v>0.81703767768217894</v>
      </c>
      <c r="H221">
        <f t="shared" ca="1" si="44"/>
        <v>2.0812631643645734</v>
      </c>
      <c r="I221">
        <f t="shared" ca="1" si="45"/>
        <v>1.429424235101846</v>
      </c>
      <c r="J221">
        <f t="shared" ca="1" si="46"/>
        <v>0.82077945175411871</v>
      </c>
      <c r="K221">
        <f t="shared" ca="1" si="47"/>
        <v>0.40414013614289096</v>
      </c>
      <c r="M221">
        <f t="shared" ca="1" si="37"/>
        <v>8.5358359165197673</v>
      </c>
      <c r="N221">
        <f t="shared" ca="1" si="38"/>
        <v>1.2981901374193276</v>
      </c>
    </row>
    <row r="222" spans="2:14" x14ac:dyDescent="0.25">
      <c r="B222">
        <f t="shared" ca="1" si="39"/>
        <v>11.624373264929773</v>
      </c>
      <c r="C222">
        <f t="shared" ca="1" si="40"/>
        <v>4.7326420770689737</v>
      </c>
      <c r="D222">
        <f t="shared" ca="1" si="41"/>
        <v>9.7594715751596723</v>
      </c>
      <c r="E222">
        <f t="shared" ca="1" si="42"/>
        <v>5.860798305711528</v>
      </c>
      <c r="G222">
        <f t="shared" ca="1" si="43"/>
        <v>0.37188921797369612</v>
      </c>
      <c r="H222">
        <f t="shared" ca="1" si="44"/>
        <v>10.188053938016767</v>
      </c>
      <c r="I222">
        <f t="shared" ca="1" si="45"/>
        <v>6.9972175825118139</v>
      </c>
      <c r="J222">
        <f t="shared" ca="1" si="46"/>
        <v>4.0178221903234537</v>
      </c>
      <c r="K222">
        <f t="shared" ca="1" si="47"/>
        <v>1.978318540413071</v>
      </c>
      <c r="M222">
        <f t="shared" ca="1" si="37"/>
        <v>8.031158578773864</v>
      </c>
      <c r="N222">
        <f t="shared" ca="1" si="38"/>
        <v>6.3548096023058793</v>
      </c>
    </row>
    <row r="223" spans="2:14" x14ac:dyDescent="0.25">
      <c r="B223">
        <f t="shared" ca="1" si="39"/>
        <v>17.892772075154348</v>
      </c>
      <c r="C223">
        <f t="shared" ca="1" si="40"/>
        <v>3.8491139914183803</v>
      </c>
      <c r="D223">
        <f t="shared" ca="1" si="41"/>
        <v>2.3988041376265983</v>
      </c>
      <c r="E223">
        <f t="shared" ca="1" si="42"/>
        <v>0.915300642038819</v>
      </c>
      <c r="G223">
        <f t="shared" ca="1" si="43"/>
        <v>0.57828187504235584</v>
      </c>
      <c r="H223">
        <f t="shared" ca="1" si="44"/>
        <v>5.6410880588540744</v>
      </c>
      <c r="I223">
        <f t="shared" ca="1" si="45"/>
        <v>3.8743336843380387</v>
      </c>
      <c r="J223">
        <f t="shared" ca="1" si="46"/>
        <v>2.2246533948802947</v>
      </c>
      <c r="K223">
        <f t="shared" ca="1" si="47"/>
        <v>1.095387712199942</v>
      </c>
      <c r="M223">
        <f t="shared" ca="1" si="37"/>
        <v>7.1853867759049024</v>
      </c>
      <c r="N223">
        <f t="shared" ca="1" si="38"/>
        <v>3.5186347443736814</v>
      </c>
    </row>
    <row r="224" spans="2:14" x14ac:dyDescent="0.25">
      <c r="B224">
        <f t="shared" ca="1" si="39"/>
        <v>12.195629591349224</v>
      </c>
      <c r="C224">
        <f t="shared" ca="1" si="40"/>
        <v>4.6925468943226303</v>
      </c>
      <c r="D224">
        <f t="shared" ca="1" si="41"/>
        <v>4.0052555809045254</v>
      </c>
      <c r="E224">
        <f t="shared" ca="1" si="42"/>
        <v>0.76593278523804764</v>
      </c>
      <c r="G224">
        <f t="shared" ca="1" si="43"/>
        <v>0.93584610164108151</v>
      </c>
      <c r="H224">
        <f t="shared" ca="1" si="44"/>
        <v>0.68291443729548407</v>
      </c>
      <c r="I224">
        <f t="shared" ca="1" si="45"/>
        <v>0.46902980069276295</v>
      </c>
      <c r="J224">
        <f t="shared" ca="1" si="46"/>
        <v>0.26931824241913782</v>
      </c>
      <c r="K224">
        <f t="shared" ca="1" si="47"/>
        <v>0.13260847469368714</v>
      </c>
      <c r="M224">
        <f t="shared" ca="1" si="37"/>
        <v>6.0206906189300708</v>
      </c>
      <c r="N224">
        <f t="shared" ca="1" si="38"/>
        <v>0.42596861481903903</v>
      </c>
    </row>
    <row r="225" spans="2:14" x14ac:dyDescent="0.25">
      <c r="B225">
        <f t="shared" ca="1" si="39"/>
        <v>7.2019214096177473</v>
      </c>
      <c r="C225">
        <f t="shared" ca="1" si="40"/>
        <v>11.250226849368049</v>
      </c>
      <c r="D225">
        <f t="shared" ca="1" si="41"/>
        <v>1.6629832894873118</v>
      </c>
      <c r="E225">
        <f t="shared" ca="1" si="42"/>
        <v>1.8115862346993956</v>
      </c>
      <c r="G225">
        <f t="shared" ca="1" si="43"/>
        <v>0.39354442859728911</v>
      </c>
      <c r="H225">
        <f t="shared" ca="1" si="44"/>
        <v>9.6051113566700632</v>
      </c>
      <c r="I225">
        <f t="shared" ca="1" si="45"/>
        <v>6.5968490622222546</v>
      </c>
      <c r="J225">
        <f t="shared" ca="1" si="46"/>
        <v>3.7879294499366516</v>
      </c>
      <c r="K225">
        <f t="shared" ca="1" si="47"/>
        <v>1.8651226225576407</v>
      </c>
      <c r="M225">
        <f t="shared" ca="1" si="37"/>
        <v>6.2305583825330801</v>
      </c>
      <c r="N225">
        <f t="shared" ca="1" si="38"/>
        <v>5.991198540166554</v>
      </c>
    </row>
    <row r="226" spans="2:14" x14ac:dyDescent="0.25">
      <c r="B226">
        <f t="shared" ca="1" si="39"/>
        <v>14.093736687873999</v>
      </c>
      <c r="C226">
        <f t="shared" ca="1" si="40"/>
        <v>1.5805652131208561</v>
      </c>
      <c r="D226">
        <f t="shared" ca="1" si="41"/>
        <v>6.2135894495987909</v>
      </c>
      <c r="E226">
        <f t="shared" ca="1" si="42"/>
        <v>2.158054913097017</v>
      </c>
      <c r="G226">
        <f t="shared" ca="1" si="43"/>
        <v>0.13666184690390193</v>
      </c>
      <c r="H226">
        <f t="shared" ca="1" si="44"/>
        <v>20.498953908505822</v>
      </c>
      <c r="I226">
        <f t="shared" ca="1" si="45"/>
        <v>14.078806569374891</v>
      </c>
      <c r="J226">
        <f t="shared" ca="1" si="46"/>
        <v>8.0840906804273374</v>
      </c>
      <c r="K226">
        <f t="shared" ca="1" si="47"/>
        <v>3.9804913502611763</v>
      </c>
      <c r="M226">
        <f t="shared" ca="1" si="37"/>
        <v>6.3766194428376179</v>
      </c>
      <c r="N226">
        <f t="shared" ca="1" si="38"/>
        <v>12.786244549501914</v>
      </c>
    </row>
    <row r="227" spans="2:14" x14ac:dyDescent="0.25">
      <c r="B227">
        <f t="shared" ca="1" si="39"/>
        <v>3.5703845360749513</v>
      </c>
      <c r="C227">
        <f t="shared" ca="1" si="40"/>
        <v>8.0042500269984345</v>
      </c>
      <c r="D227">
        <f t="shared" ca="1" si="41"/>
        <v>1.2263126340382255</v>
      </c>
      <c r="E227">
        <f t="shared" ca="1" si="42"/>
        <v>1.0792808277711194</v>
      </c>
      <c r="G227">
        <f t="shared" ca="1" si="43"/>
        <v>0.38153247126347789</v>
      </c>
      <c r="H227">
        <f t="shared" ca="1" si="44"/>
        <v>9.9243818376291077</v>
      </c>
      <c r="I227">
        <f t="shared" ca="1" si="45"/>
        <v>6.8161259758050772</v>
      </c>
      <c r="J227">
        <f t="shared" ca="1" si="46"/>
        <v>3.9138388759091454</v>
      </c>
      <c r="K227">
        <f t="shared" ca="1" si="47"/>
        <v>1.9271186343308988</v>
      </c>
      <c r="M227">
        <f t="shared" ca="1" si="37"/>
        <v>3.9335090612838841</v>
      </c>
      <c r="N227">
        <f t="shared" ca="1" si="38"/>
        <v>6.1903438460782647</v>
      </c>
    </row>
    <row r="228" spans="2:14" x14ac:dyDescent="0.25">
      <c r="B228">
        <f t="shared" ca="1" si="39"/>
        <v>13.050203965060655</v>
      </c>
      <c r="C228">
        <f t="shared" ca="1" si="40"/>
        <v>2.7372604473220745</v>
      </c>
      <c r="D228">
        <f t="shared" ca="1" si="41"/>
        <v>0.7520531962786241</v>
      </c>
      <c r="E228">
        <f t="shared" ca="1" si="42"/>
        <v>1.8917940436842444</v>
      </c>
      <c r="G228">
        <f t="shared" ca="1" si="43"/>
        <v>0.21688507043384331</v>
      </c>
      <c r="H228">
        <f t="shared" ca="1" si="44"/>
        <v>15.741950507570836</v>
      </c>
      <c r="I228">
        <f t="shared" ca="1" si="45"/>
        <v>10.811667620209663</v>
      </c>
      <c r="J228">
        <f t="shared" ca="1" si="46"/>
        <v>6.2080902253844714</v>
      </c>
      <c r="K228">
        <f t="shared" ca="1" si="47"/>
        <v>3.0567753901639274</v>
      </c>
      <c r="M228">
        <f t="shared" ca="1" si="37"/>
        <v>5.2650087717073921</v>
      </c>
      <c r="N228">
        <f t="shared" ca="1" si="38"/>
        <v>9.8190585614438284</v>
      </c>
    </row>
    <row r="229" spans="2:14" x14ac:dyDescent="0.25">
      <c r="B229">
        <f t="shared" ca="1" si="39"/>
        <v>15.318055006593251</v>
      </c>
      <c r="C229">
        <f t="shared" ca="1" si="40"/>
        <v>6.4689006829008591</v>
      </c>
      <c r="D229">
        <f t="shared" ca="1" si="41"/>
        <v>3.6973473255459224</v>
      </c>
      <c r="E229">
        <f t="shared" ca="1" si="42"/>
        <v>1.1415530137964593</v>
      </c>
      <c r="G229">
        <f t="shared" ca="1" si="43"/>
        <v>0.65276370718729193</v>
      </c>
      <c r="H229">
        <f t="shared" ca="1" si="44"/>
        <v>4.3932391841203033</v>
      </c>
      <c r="I229">
        <f t="shared" ca="1" si="45"/>
        <v>3.0173034664253513</v>
      </c>
      <c r="J229">
        <f t="shared" ca="1" si="46"/>
        <v>1.7325442119511492</v>
      </c>
      <c r="K229">
        <f t="shared" ca="1" si="47"/>
        <v>0.85308014497087037</v>
      </c>
      <c r="M229">
        <f t="shared" ca="1" si="37"/>
        <v>7.5038667747167089</v>
      </c>
      <c r="N229">
        <f t="shared" ca="1" si="38"/>
        <v>2.7402876665480997</v>
      </c>
    </row>
    <row r="230" spans="2:14" x14ac:dyDescent="0.25">
      <c r="B230">
        <f t="shared" ca="1" si="39"/>
        <v>11.387134846812085</v>
      </c>
      <c r="C230">
        <f t="shared" ca="1" si="40"/>
        <v>20.008334764810176</v>
      </c>
      <c r="D230">
        <f t="shared" ca="1" si="41"/>
        <v>1.3262312750205447</v>
      </c>
      <c r="E230">
        <f t="shared" ca="1" si="42"/>
        <v>3.4641153957744639</v>
      </c>
      <c r="G230">
        <f t="shared" ca="1" si="43"/>
        <v>0.43470030716972274</v>
      </c>
      <c r="H230">
        <f t="shared" ca="1" si="44"/>
        <v>8.5806725373918269</v>
      </c>
      <c r="I230">
        <f t="shared" ca="1" si="45"/>
        <v>5.8932582329949916</v>
      </c>
      <c r="J230">
        <f t="shared" ca="1" si="46"/>
        <v>3.3839255993714392</v>
      </c>
      <c r="K230">
        <f t="shared" ca="1" si="47"/>
        <v>1.6661968687260387</v>
      </c>
      <c r="M230">
        <f t="shared" ca="1" si="37"/>
        <v>10.37671021764568</v>
      </c>
      <c r="N230">
        <f t="shared" ca="1" si="38"/>
        <v>5.3522037247355412</v>
      </c>
    </row>
    <row r="231" spans="2:14" x14ac:dyDescent="0.25">
      <c r="B231">
        <f t="shared" ca="1" si="39"/>
        <v>16.704562147597219</v>
      </c>
      <c r="C231">
        <f t="shared" ca="1" si="40"/>
        <v>2.4157781631643513</v>
      </c>
      <c r="D231">
        <f t="shared" ca="1" si="41"/>
        <v>8.3091983548653516</v>
      </c>
      <c r="E231">
        <f t="shared" ca="1" si="42"/>
        <v>1.6833623710315486</v>
      </c>
      <c r="G231">
        <f t="shared" ca="1" si="43"/>
        <v>0.17750752751729904</v>
      </c>
      <c r="H231">
        <f t="shared" ca="1" si="44"/>
        <v>17.805544511313521</v>
      </c>
      <c r="I231">
        <f t="shared" ca="1" si="45"/>
        <v>12.228956568030554</v>
      </c>
      <c r="J231">
        <f t="shared" ca="1" si="46"/>
        <v>7.0219015607482653</v>
      </c>
      <c r="K231">
        <f t="shared" ca="1" si="47"/>
        <v>3.45748452483544</v>
      </c>
      <c r="M231">
        <f t="shared" ca="1" si="37"/>
        <v>7.7346142384078513</v>
      </c>
      <c r="N231">
        <f t="shared" ca="1" si="38"/>
        <v>11.106227540919964</v>
      </c>
    </row>
    <row r="232" spans="2:14" x14ac:dyDescent="0.25">
      <c r="B232">
        <f t="shared" ca="1" si="39"/>
        <v>2.2393079029772718</v>
      </c>
      <c r="C232">
        <f t="shared" ca="1" si="40"/>
        <v>8.211323076906897</v>
      </c>
      <c r="D232">
        <f t="shared" ca="1" si="41"/>
        <v>0.15247245134788467</v>
      </c>
      <c r="E232">
        <f t="shared" ca="1" si="42"/>
        <v>2.9732012269097048</v>
      </c>
      <c r="G232">
        <f t="shared" ca="1" si="43"/>
        <v>0.53042363599884623</v>
      </c>
      <c r="H232">
        <f t="shared" ca="1" si="44"/>
        <v>6.5308328850850934</v>
      </c>
      <c r="I232">
        <f t="shared" ca="1" si="45"/>
        <v>4.4854158576293717</v>
      </c>
      <c r="J232">
        <f t="shared" ca="1" si="46"/>
        <v>2.5755385127158963</v>
      </c>
      <c r="K232">
        <f t="shared" ca="1" si="47"/>
        <v>1.2681585570225478</v>
      </c>
      <c r="M232">
        <f t="shared" ca="1" si="37"/>
        <v>3.7603240296167684</v>
      </c>
      <c r="N232">
        <f t="shared" ca="1" si="38"/>
        <v>4.0736140367620282</v>
      </c>
    </row>
    <row r="233" spans="2:14" x14ac:dyDescent="0.25">
      <c r="B233">
        <f t="shared" ca="1" si="39"/>
        <v>10.449706970806398</v>
      </c>
      <c r="C233">
        <f t="shared" ca="1" si="40"/>
        <v>7.2491768070840372</v>
      </c>
      <c r="D233">
        <f t="shared" ca="1" si="41"/>
        <v>2.7692145484185229</v>
      </c>
      <c r="E233">
        <f t="shared" ca="1" si="42"/>
        <v>1.0450781270733573</v>
      </c>
      <c r="G233">
        <f t="shared" ca="1" si="43"/>
        <v>0.72968195201303832</v>
      </c>
      <c r="H233">
        <f t="shared" ca="1" si="44"/>
        <v>3.2459178827100921</v>
      </c>
      <c r="I233">
        <f t="shared" ca="1" si="45"/>
        <v>2.2293161989982386</v>
      </c>
      <c r="J233">
        <f t="shared" ca="1" si="46"/>
        <v>1.2800796870986164</v>
      </c>
      <c r="K233">
        <f t="shared" ca="1" si="47"/>
        <v>0.63029304390134921</v>
      </c>
      <c r="M233">
        <f t="shared" ca="1" si="37"/>
        <v>6.0725236684655064</v>
      </c>
      <c r="N233">
        <f t="shared" ca="1" si="38"/>
        <v>2.0246447707124924</v>
      </c>
    </row>
    <row r="234" spans="2:14" x14ac:dyDescent="0.25">
      <c r="B234">
        <f t="shared" ca="1" si="39"/>
        <v>8.9277271158793798</v>
      </c>
      <c r="C234">
        <f t="shared" ca="1" si="40"/>
        <v>10.922409502635169</v>
      </c>
      <c r="D234">
        <f t="shared" ca="1" si="41"/>
        <v>2.917026443140077</v>
      </c>
      <c r="E234">
        <f t="shared" ca="1" si="42"/>
        <v>4.1528884795897882</v>
      </c>
      <c r="G234">
        <f t="shared" ca="1" si="43"/>
        <v>0.24615515162259405</v>
      </c>
      <c r="H234">
        <f t="shared" ca="1" si="44"/>
        <v>14.438064336097295</v>
      </c>
      <c r="I234">
        <f t="shared" ca="1" si="45"/>
        <v>9.916150645119453</v>
      </c>
      <c r="J234">
        <f t="shared" ca="1" si="46"/>
        <v>5.6938818372786972</v>
      </c>
      <c r="K234">
        <f t="shared" ca="1" si="47"/>
        <v>2.8035864884062618</v>
      </c>
      <c r="M234">
        <f t="shared" ca="1" si="37"/>
        <v>7.3690239701003382</v>
      </c>
      <c r="N234">
        <f t="shared" ca="1" si="38"/>
        <v>9.0057581595020153</v>
      </c>
    </row>
    <row r="235" spans="2:14" x14ac:dyDescent="0.25">
      <c r="B235">
        <f t="shared" ca="1" si="39"/>
        <v>10.434396085866723</v>
      </c>
      <c r="C235">
        <f t="shared" ca="1" si="40"/>
        <v>9.6466851512556762</v>
      </c>
      <c r="D235">
        <f t="shared" ca="1" si="41"/>
        <v>2.8277126845647067</v>
      </c>
      <c r="E235">
        <f t="shared" ca="1" si="42"/>
        <v>0.83312122353525109</v>
      </c>
      <c r="G235">
        <f t="shared" ca="1" si="43"/>
        <v>0.21421262631076909</v>
      </c>
      <c r="H235">
        <f t="shared" ca="1" si="44"/>
        <v>15.869651272905525</v>
      </c>
      <c r="I235">
        <f t="shared" ca="1" si="45"/>
        <v>10.899373284700289</v>
      </c>
      <c r="J235">
        <f t="shared" ca="1" si="46"/>
        <v>6.2584510667978099</v>
      </c>
      <c r="K235">
        <f t="shared" ca="1" si="47"/>
        <v>3.0815723526872465</v>
      </c>
      <c r="M235">
        <f t="shared" ca="1" si="37"/>
        <v>6.7564911527567109</v>
      </c>
      <c r="N235">
        <f t="shared" ca="1" si="38"/>
        <v>9.8987120511787552</v>
      </c>
    </row>
    <row r="236" spans="2:14" x14ac:dyDescent="0.25">
      <c r="B236">
        <f t="shared" ca="1" si="39"/>
        <v>18.476067910414699</v>
      </c>
      <c r="C236">
        <f t="shared" ca="1" si="40"/>
        <v>5.5084337202754767</v>
      </c>
      <c r="D236">
        <f t="shared" ca="1" si="41"/>
        <v>5.770173166081781</v>
      </c>
      <c r="E236">
        <f t="shared" ca="1" si="42"/>
        <v>3.4748942679356181</v>
      </c>
      <c r="G236">
        <f t="shared" ca="1" si="43"/>
        <v>0.61169466366289793</v>
      </c>
      <c r="H236">
        <f t="shared" ca="1" si="44"/>
        <v>5.0625345896836853</v>
      </c>
      <c r="I236">
        <f t="shared" ca="1" si="45"/>
        <v>3.4769796330607736</v>
      </c>
      <c r="J236">
        <f t="shared" ca="1" si="46"/>
        <v>1.9964915711538389</v>
      </c>
      <c r="K236">
        <f t="shared" ca="1" si="47"/>
        <v>0.9830440731062049</v>
      </c>
      <c r="M236">
        <f t="shared" ca="1" si="37"/>
        <v>9.0443639760105317</v>
      </c>
      <c r="N236">
        <f t="shared" ca="1" si="38"/>
        <v>3.1577613956753465</v>
      </c>
    </row>
    <row r="237" spans="2:14" x14ac:dyDescent="0.25">
      <c r="B237">
        <f t="shared" ca="1" si="39"/>
        <v>14.862097991552709</v>
      </c>
      <c r="C237">
        <f t="shared" ca="1" si="40"/>
        <v>9.2495370661259759</v>
      </c>
      <c r="D237">
        <f t="shared" ca="1" si="41"/>
        <v>2.6020770349877234</v>
      </c>
      <c r="E237">
        <f t="shared" ca="1" si="42"/>
        <v>1.169892914040598</v>
      </c>
      <c r="G237">
        <f t="shared" ca="1" si="43"/>
        <v>0.66516813298343191</v>
      </c>
      <c r="H237">
        <f t="shared" ca="1" si="44"/>
        <v>4.1993509096502448</v>
      </c>
      <c r="I237">
        <f t="shared" ca="1" si="45"/>
        <v>2.8841398169768224</v>
      </c>
      <c r="J237">
        <f t="shared" ca="1" si="46"/>
        <v>1.6560812665889881</v>
      </c>
      <c r="K237">
        <f t="shared" ca="1" si="47"/>
        <v>0.81543087745752207</v>
      </c>
      <c r="M237">
        <f t="shared" ca="1" si="37"/>
        <v>7.9878845071092694</v>
      </c>
      <c r="N237">
        <f t="shared" ca="1" si="38"/>
        <v>2.6193496467974224</v>
      </c>
    </row>
    <row r="238" spans="2:14" x14ac:dyDescent="0.25">
      <c r="B238">
        <f t="shared" ca="1" si="39"/>
        <v>6.2282294311967101</v>
      </c>
      <c r="C238">
        <f t="shared" ca="1" si="40"/>
        <v>14.089458069239759</v>
      </c>
      <c r="D238">
        <f t="shared" ca="1" si="41"/>
        <v>6.753482393167614</v>
      </c>
      <c r="E238">
        <f t="shared" ca="1" si="42"/>
        <v>1.9154192308646174</v>
      </c>
      <c r="G238">
        <f t="shared" ca="1" si="43"/>
        <v>4.9921073273783589E-2</v>
      </c>
      <c r="H238">
        <f t="shared" ca="1" si="44"/>
        <v>30.871445891468984</v>
      </c>
      <c r="I238">
        <f t="shared" ca="1" si="45"/>
        <v>21.202697326060559</v>
      </c>
      <c r="J238">
        <f t="shared" ca="1" si="46"/>
        <v>12.174648966793658</v>
      </c>
      <c r="K238">
        <f t="shared" ca="1" si="47"/>
        <v>5.9946241105532225</v>
      </c>
      <c r="M238">
        <f t="shared" ca="1" si="37"/>
        <v>7.8290865749373877</v>
      </c>
      <c r="N238">
        <f t="shared" ca="1" si="38"/>
        <v>19.256097580728241</v>
      </c>
    </row>
    <row r="239" spans="2:14" x14ac:dyDescent="0.25">
      <c r="B239">
        <f t="shared" ca="1" si="39"/>
        <v>6.1878120310556302</v>
      </c>
      <c r="C239">
        <f t="shared" ca="1" si="40"/>
        <v>5.8123294516671109</v>
      </c>
      <c r="D239">
        <f t="shared" ca="1" si="41"/>
        <v>3.6484449161461265</v>
      </c>
      <c r="E239">
        <f t="shared" ca="1" si="42"/>
        <v>1.7457847696065161</v>
      </c>
      <c r="G239">
        <f t="shared" ca="1" si="43"/>
        <v>0.23143282196246084</v>
      </c>
      <c r="H239">
        <f t="shared" ca="1" si="44"/>
        <v>15.073272080002113</v>
      </c>
      <c r="I239">
        <f t="shared" ca="1" si="45"/>
        <v>10.35241519782398</v>
      </c>
      <c r="J239">
        <f t="shared" ca="1" si="46"/>
        <v>5.9443861813323462</v>
      </c>
      <c r="K239">
        <f t="shared" ca="1" si="47"/>
        <v>2.9269312669504446</v>
      </c>
      <c r="M239">
        <f t="shared" ca="1" si="37"/>
        <v>4.6788883819673508</v>
      </c>
      <c r="N239">
        <f t="shared" ca="1" si="38"/>
        <v>9.4019696730043858</v>
      </c>
    </row>
    <row r="240" spans="2:14" x14ac:dyDescent="0.25">
      <c r="B240">
        <f t="shared" ca="1" si="39"/>
        <v>7.983404607146479</v>
      </c>
      <c r="C240">
        <f t="shared" ca="1" si="40"/>
        <v>6.333646678699731</v>
      </c>
      <c r="D240">
        <f t="shared" ca="1" si="41"/>
        <v>3.1687230076641564</v>
      </c>
      <c r="E240">
        <f t="shared" ca="1" si="42"/>
        <v>0.84902888847789104</v>
      </c>
      <c r="G240">
        <f t="shared" ca="1" si="43"/>
        <v>0.98528945651778055</v>
      </c>
      <c r="H240">
        <f t="shared" ca="1" si="44"/>
        <v>0.15263981680929217</v>
      </c>
      <c r="I240">
        <f t="shared" ca="1" si="45"/>
        <v>0.10483395714896182</v>
      </c>
      <c r="J240">
        <f t="shared" ca="1" si="46"/>
        <v>6.0195955658894323E-2</v>
      </c>
      <c r="K240">
        <f t="shared" ca="1" si="47"/>
        <v>2.9639632989404818E-2</v>
      </c>
      <c r="M240">
        <f t="shared" ca="1" si="37"/>
        <v>5.0986657649822726</v>
      </c>
      <c r="N240">
        <f t="shared" ca="1" si="38"/>
        <v>9.520924991713603E-2</v>
      </c>
    </row>
    <row r="241" spans="2:14" x14ac:dyDescent="0.25">
      <c r="B241">
        <f t="shared" ca="1" si="39"/>
        <v>16.00529512395698</v>
      </c>
      <c r="C241">
        <f t="shared" ca="1" si="40"/>
        <v>10.884121481289505</v>
      </c>
      <c r="D241">
        <f t="shared" ca="1" si="41"/>
        <v>2.4488974638710568</v>
      </c>
      <c r="E241">
        <f t="shared" ca="1" si="42"/>
        <v>0.51402588964556528</v>
      </c>
      <c r="G241">
        <f t="shared" ca="1" si="43"/>
        <v>7.0343452940114348E-2</v>
      </c>
      <c r="H241">
        <f t="shared" ca="1" si="44"/>
        <v>27.339196376496595</v>
      </c>
      <c r="I241">
        <f t="shared" ca="1" si="45"/>
        <v>18.776726815661508</v>
      </c>
      <c r="J241">
        <f t="shared" ca="1" si="46"/>
        <v>10.781649816086574</v>
      </c>
      <c r="K241">
        <f t="shared" ca="1" si="47"/>
        <v>5.3087311277177553</v>
      </c>
      <c r="M241">
        <f t="shared" ca="1" si="37"/>
        <v>8.6594096522772688</v>
      </c>
      <c r="N241">
        <f t="shared" ca="1" si="38"/>
        <v>17.052853146408296</v>
      </c>
    </row>
    <row r="242" spans="2:14" x14ac:dyDescent="0.25">
      <c r="B242">
        <f t="shared" ca="1" si="39"/>
        <v>7.00644865706888</v>
      </c>
      <c r="C242">
        <f t="shared" ca="1" si="40"/>
        <v>3.3079276934316626</v>
      </c>
      <c r="D242">
        <f t="shared" ca="1" si="41"/>
        <v>1.2039457482640308</v>
      </c>
      <c r="E242">
        <f t="shared" ca="1" si="42"/>
        <v>0.1268518057837488</v>
      </c>
      <c r="G242">
        <f t="shared" ca="1" si="43"/>
        <v>0.68816926876625628</v>
      </c>
      <c r="H242">
        <f t="shared" ca="1" si="44"/>
        <v>3.8492122821974846</v>
      </c>
      <c r="I242">
        <f t="shared" ca="1" si="45"/>
        <v>2.6436624721144399</v>
      </c>
      <c r="J242">
        <f t="shared" ca="1" si="46"/>
        <v>1.5179984928200312</v>
      </c>
      <c r="K242">
        <f t="shared" ca="1" si="47"/>
        <v>0.74744088225148742</v>
      </c>
      <c r="M242">
        <f t="shared" ca="1" si="37"/>
        <v>3.3604724159597188</v>
      </c>
      <c r="N242">
        <f t="shared" ca="1" si="38"/>
        <v>2.4009503013078808</v>
      </c>
    </row>
    <row r="243" spans="2:14" x14ac:dyDescent="0.25">
      <c r="B243">
        <f t="shared" ca="1" si="39"/>
        <v>6.6304011088723556</v>
      </c>
      <c r="C243">
        <f t="shared" ca="1" si="40"/>
        <v>5.0899418103034861</v>
      </c>
      <c r="D243">
        <f t="shared" ca="1" si="41"/>
        <v>9.2850044124481705</v>
      </c>
      <c r="E243">
        <f t="shared" ca="1" si="42"/>
        <v>0.51477773810411942</v>
      </c>
      <c r="G243">
        <f t="shared" ca="1" si="43"/>
        <v>0.2214190033611505</v>
      </c>
      <c r="H243">
        <f t="shared" ca="1" si="44"/>
        <v>15.528857067360782</v>
      </c>
      <c r="I243">
        <f t="shared" ca="1" si="45"/>
        <v>10.665313745796823</v>
      </c>
      <c r="J243">
        <f t="shared" ca="1" si="46"/>
        <v>6.1240534154208408</v>
      </c>
      <c r="K243">
        <f t="shared" ca="1" si="47"/>
        <v>3.0153968593696527</v>
      </c>
      <c r="M243">
        <f t="shared" ca="1" si="37"/>
        <v>5.4760593058632105</v>
      </c>
      <c r="N243">
        <f t="shared" ca="1" si="38"/>
        <v>9.6861412989053797</v>
      </c>
    </row>
    <row r="244" spans="2:14" x14ac:dyDescent="0.25">
      <c r="B244">
        <f t="shared" ca="1" si="39"/>
        <v>3.4334689310269391</v>
      </c>
      <c r="C244">
        <f t="shared" ca="1" si="40"/>
        <v>0.97085420420279833</v>
      </c>
      <c r="D244">
        <f t="shared" ca="1" si="41"/>
        <v>5.8656575557743755</v>
      </c>
      <c r="E244">
        <f t="shared" ca="1" si="42"/>
        <v>0.15602657498548575</v>
      </c>
      <c r="G244">
        <f t="shared" ca="1" si="43"/>
        <v>0.33972116156726806</v>
      </c>
      <c r="H244">
        <f t="shared" ca="1" si="44"/>
        <v>11.119877388923904</v>
      </c>
      <c r="I244">
        <f t="shared" ca="1" si="45"/>
        <v>7.6371996118721217</v>
      </c>
      <c r="J244">
        <f t="shared" ca="1" si="46"/>
        <v>4.3853016875165434</v>
      </c>
      <c r="K244">
        <f t="shared" ca="1" si="47"/>
        <v>2.1592602217721049</v>
      </c>
      <c r="M244">
        <f t="shared" ca="1" si="37"/>
        <v>2.5256337667208935</v>
      </c>
      <c r="N244">
        <f t="shared" ca="1" si="38"/>
        <v>6.9360354820965364</v>
      </c>
    </row>
    <row r="245" spans="2:14" x14ac:dyDescent="0.25">
      <c r="B245">
        <f t="shared" ca="1" si="39"/>
        <v>4.7377591937099846</v>
      </c>
      <c r="C245">
        <f t="shared" ca="1" si="40"/>
        <v>7.4599254905836512</v>
      </c>
      <c r="D245">
        <f t="shared" ca="1" si="41"/>
        <v>1.3103874449619077</v>
      </c>
      <c r="E245">
        <f t="shared" ca="1" si="42"/>
        <v>2.0907454711261666</v>
      </c>
      <c r="G245">
        <f t="shared" ca="1" si="43"/>
        <v>0.8491886903446827</v>
      </c>
      <c r="H245">
        <f t="shared" ca="1" si="44"/>
        <v>1.6837334766965095</v>
      </c>
      <c r="I245">
        <f t="shared" ca="1" si="45"/>
        <v>1.1563984210411404</v>
      </c>
      <c r="J245">
        <f t="shared" ca="1" si="46"/>
        <v>0.66400725461594623</v>
      </c>
      <c r="K245">
        <f t="shared" ca="1" si="47"/>
        <v>0.32694773450632886</v>
      </c>
      <c r="M245">
        <f t="shared" ca="1" si="37"/>
        <v>4.3395319885057049</v>
      </c>
      <c r="N245">
        <f t="shared" ca="1" si="38"/>
        <v>1.0502305671457501</v>
      </c>
    </row>
    <row r="246" spans="2:14" x14ac:dyDescent="0.25">
      <c r="B246">
        <f t="shared" ca="1" si="39"/>
        <v>3.0447103475592905</v>
      </c>
      <c r="C246">
        <f t="shared" ca="1" si="40"/>
        <v>6.7764939662826915</v>
      </c>
      <c r="D246">
        <f t="shared" ca="1" si="41"/>
        <v>1.175205323113691</v>
      </c>
      <c r="E246">
        <f t="shared" ca="1" si="42"/>
        <v>6.7566924309048959</v>
      </c>
      <c r="G246">
        <f t="shared" ca="1" si="43"/>
        <v>0.23614243151705827</v>
      </c>
      <c r="H246">
        <f t="shared" ca="1" si="44"/>
        <v>14.86577925711644</v>
      </c>
      <c r="I246">
        <f t="shared" ca="1" si="45"/>
        <v>10.209907861548206</v>
      </c>
      <c r="J246">
        <f t="shared" ca="1" si="46"/>
        <v>5.862558064481485</v>
      </c>
      <c r="K246">
        <f t="shared" ca="1" si="47"/>
        <v>2.8866402652523044</v>
      </c>
      <c r="M246">
        <f t="shared" ca="1" si="37"/>
        <v>4.5327408449563116</v>
      </c>
      <c r="N246">
        <f t="shared" ca="1" si="38"/>
        <v>9.2725458015461513</v>
      </c>
    </row>
    <row r="247" spans="2:14" x14ac:dyDescent="0.25">
      <c r="B247">
        <f t="shared" ca="1" si="39"/>
        <v>12.290288434547588</v>
      </c>
      <c r="C247">
        <f t="shared" ca="1" si="40"/>
        <v>6.9171194298679435</v>
      </c>
      <c r="D247">
        <f t="shared" ca="1" si="41"/>
        <v>3.2438865842990516</v>
      </c>
      <c r="E247">
        <f t="shared" ca="1" si="42"/>
        <v>1.5539885723337619</v>
      </c>
      <c r="G247">
        <f t="shared" ca="1" si="43"/>
        <v>0.23805172361189575</v>
      </c>
      <c r="H247">
        <f t="shared" ca="1" si="44"/>
        <v>14.782837442923412</v>
      </c>
      <c r="I247">
        <f t="shared" ca="1" si="45"/>
        <v>10.152942917690652</v>
      </c>
      <c r="J247">
        <f t="shared" ca="1" si="46"/>
        <v>5.8298486320817471</v>
      </c>
      <c r="K247">
        <f t="shared" ca="1" si="47"/>
        <v>2.8705346056443122</v>
      </c>
      <c r="M247">
        <f t="shared" ca="1" si="37"/>
        <v>6.7217973906512212</v>
      </c>
      <c r="N247">
        <f t="shared" ca="1" si="38"/>
        <v>9.2208107557294312</v>
      </c>
    </row>
    <row r="248" spans="2:14" x14ac:dyDescent="0.25">
      <c r="B248">
        <f t="shared" ca="1" si="39"/>
        <v>13.761681435997351</v>
      </c>
      <c r="C248">
        <f t="shared" ca="1" si="40"/>
        <v>4.1531307838910552</v>
      </c>
      <c r="D248">
        <f t="shared" ca="1" si="41"/>
        <v>4.2207155879514824</v>
      </c>
      <c r="E248">
        <f t="shared" ca="1" si="42"/>
        <v>2.0448559490071991</v>
      </c>
      <c r="G248">
        <f t="shared" ca="1" si="43"/>
        <v>0.3221248747924047</v>
      </c>
      <c r="H248">
        <f t="shared" ca="1" si="44"/>
        <v>11.667676626249623</v>
      </c>
      <c r="I248">
        <f t="shared" ca="1" si="45"/>
        <v>8.0134314691455657</v>
      </c>
      <c r="J248">
        <f t="shared" ca="1" si="46"/>
        <v>4.6013350875122612</v>
      </c>
      <c r="K248">
        <f t="shared" ca="1" si="47"/>
        <v>2.2656319974045145</v>
      </c>
      <c r="M248">
        <f t="shared" ca="1" si="37"/>
        <v>6.6275579733582584</v>
      </c>
      <c r="N248">
        <f t="shared" ca="1" si="38"/>
        <v>7.2777258456019105</v>
      </c>
    </row>
    <row r="249" spans="2:14" x14ac:dyDescent="0.25">
      <c r="B249">
        <f t="shared" ca="1" si="39"/>
        <v>21.953836661258155</v>
      </c>
      <c r="C249">
        <f t="shared" ca="1" si="40"/>
        <v>5.4983826051929805</v>
      </c>
      <c r="D249">
        <f t="shared" ca="1" si="41"/>
        <v>1.7213123843836504</v>
      </c>
      <c r="E249">
        <f t="shared" ca="1" si="42"/>
        <v>1.5190163446804497</v>
      </c>
      <c r="G249">
        <f t="shared" ca="1" si="43"/>
        <v>0.61151490374086703</v>
      </c>
      <c r="H249">
        <f t="shared" ca="1" si="44"/>
        <v>5.0655618307807782</v>
      </c>
      <c r="I249">
        <f t="shared" ca="1" si="45"/>
        <v>3.4790587607096808</v>
      </c>
      <c r="J249">
        <f t="shared" ca="1" si="46"/>
        <v>1.9976854121493184</v>
      </c>
      <c r="K249">
        <f t="shared" ca="1" si="47"/>
        <v>0.98363190344408069</v>
      </c>
      <c r="M249">
        <f t="shared" ca="1" si="37"/>
        <v>8.8837315257481606</v>
      </c>
      <c r="N249">
        <f t="shared" ca="1" si="38"/>
        <v>3.1596496405658172</v>
      </c>
    </row>
    <row r="250" spans="2:14" x14ac:dyDescent="0.25">
      <c r="B250">
        <f t="shared" ca="1" si="39"/>
        <v>4.5510744691553899</v>
      </c>
      <c r="C250">
        <f t="shared" ca="1" si="40"/>
        <v>6.5970967915214125</v>
      </c>
      <c r="D250">
        <f t="shared" ca="1" si="41"/>
        <v>2.4958259088937615</v>
      </c>
      <c r="E250">
        <f t="shared" ca="1" si="42"/>
        <v>2.6083116032964284</v>
      </c>
      <c r="G250">
        <f t="shared" ca="1" si="43"/>
        <v>0.78618358379294251</v>
      </c>
      <c r="H250">
        <f t="shared" ca="1" si="44"/>
        <v>2.4777492624067174</v>
      </c>
      <c r="I250">
        <f t="shared" ca="1" si="45"/>
        <v>1.7017333054425205</v>
      </c>
      <c r="J250">
        <f t="shared" ca="1" si="46"/>
        <v>0.97714009261450541</v>
      </c>
      <c r="K250">
        <f t="shared" ca="1" si="47"/>
        <v>0.48112989331780215</v>
      </c>
      <c r="M250">
        <f t="shared" ca="1" si="37"/>
        <v>4.3652788806410792</v>
      </c>
      <c r="N250">
        <f t="shared" ca="1" si="38"/>
        <v>1.5454987675412331</v>
      </c>
    </row>
    <row r="251" spans="2:14" x14ac:dyDescent="0.25">
      <c r="B251">
        <f t="shared" ca="1" si="39"/>
        <v>11.521863463813904</v>
      </c>
      <c r="C251">
        <f t="shared" ca="1" si="40"/>
        <v>7.1251049266931741</v>
      </c>
      <c r="D251">
        <f t="shared" ca="1" si="41"/>
        <v>3.9630752515350789</v>
      </c>
      <c r="E251">
        <f t="shared" ca="1" si="42"/>
        <v>3.5793278340781249</v>
      </c>
      <c r="G251">
        <f t="shared" ca="1" si="43"/>
        <v>0.45664875494454948</v>
      </c>
      <c r="H251">
        <f t="shared" ca="1" si="44"/>
        <v>8.0733328878524553</v>
      </c>
      <c r="I251">
        <f t="shared" ca="1" si="45"/>
        <v>5.5448142673799721</v>
      </c>
      <c r="J251">
        <f t="shared" ca="1" si="46"/>
        <v>3.183848085613497</v>
      </c>
      <c r="K251">
        <f t="shared" ca="1" si="47"/>
        <v>1.56768154469294</v>
      </c>
      <c r="M251">
        <f t="shared" ca="1" si="37"/>
        <v>7.1025711342747648</v>
      </c>
      <c r="N251">
        <f t="shared" ca="1" si="38"/>
        <v>5.0357500726310152</v>
      </c>
    </row>
    <row r="252" spans="2:14" x14ac:dyDescent="0.25">
      <c r="B252">
        <f t="shared" ca="1" si="39"/>
        <v>19.723586570191568</v>
      </c>
      <c r="C252">
        <f t="shared" ca="1" si="40"/>
        <v>6.0799082116076164</v>
      </c>
      <c r="D252">
        <f t="shared" ca="1" si="41"/>
        <v>5.8221356755213369</v>
      </c>
      <c r="E252">
        <f t="shared" ca="1" si="42"/>
        <v>1.6166045485618654</v>
      </c>
      <c r="G252">
        <f t="shared" ca="1" si="43"/>
        <v>0.74112502255463875</v>
      </c>
      <c r="H252">
        <f t="shared" ca="1" si="44"/>
        <v>3.0856484634642132</v>
      </c>
      <c r="I252">
        <f t="shared" ca="1" si="45"/>
        <v>2.1192421843621791</v>
      </c>
      <c r="J252">
        <f t="shared" ca="1" si="46"/>
        <v>1.2168748755620871</v>
      </c>
      <c r="K252">
        <f t="shared" ca="1" si="47"/>
        <v>0.59917189304326113</v>
      </c>
      <c r="M252">
        <f t="shared" ca="1" si="37"/>
        <v>9.2287964793563972</v>
      </c>
      <c r="N252">
        <f t="shared" ca="1" si="38"/>
        <v>1.9246765480689874</v>
      </c>
    </row>
    <row r="253" spans="2:14" x14ac:dyDescent="0.25">
      <c r="B253">
        <f t="shared" ca="1" si="39"/>
        <v>4.0423389679130386</v>
      </c>
      <c r="C253">
        <f t="shared" ca="1" si="40"/>
        <v>2.6355706345322543</v>
      </c>
      <c r="D253">
        <f t="shared" ca="1" si="41"/>
        <v>7.2830591149351598</v>
      </c>
      <c r="E253">
        <f t="shared" ca="1" si="42"/>
        <v>2.232138390716139</v>
      </c>
      <c r="G253">
        <f t="shared" ca="1" si="43"/>
        <v>0.92227919905722422</v>
      </c>
      <c r="H253">
        <f t="shared" ca="1" si="44"/>
        <v>0.83332157035057652</v>
      </c>
      <c r="I253">
        <f t="shared" ca="1" si="45"/>
        <v>0.57233033702199598</v>
      </c>
      <c r="J253">
        <f t="shared" ca="1" si="46"/>
        <v>0.32863370349229726</v>
      </c>
      <c r="K253">
        <f t="shared" ca="1" si="47"/>
        <v>0.16181456466371996</v>
      </c>
      <c r="M253">
        <f t="shared" ca="1" si="37"/>
        <v>3.9064123818638476</v>
      </c>
      <c r="N253">
        <f t="shared" ca="1" si="38"/>
        <v>0.51978522584297515</v>
      </c>
    </row>
    <row r="254" spans="2:14" x14ac:dyDescent="0.25">
      <c r="B254">
        <f t="shared" ca="1" si="39"/>
        <v>8.0052199326652254</v>
      </c>
      <c r="C254">
        <f t="shared" ca="1" si="40"/>
        <v>9.240605496208083</v>
      </c>
      <c r="D254">
        <f t="shared" ca="1" si="41"/>
        <v>0.97938516315939217</v>
      </c>
      <c r="E254">
        <f t="shared" ca="1" si="42"/>
        <v>0.67664866327499273</v>
      </c>
      <c r="G254">
        <f t="shared" ca="1" si="43"/>
        <v>0.11735940824463453</v>
      </c>
      <c r="H254">
        <f t="shared" ca="1" si="44"/>
        <v>22.067275474731368</v>
      </c>
      <c r="I254">
        <f t="shared" ca="1" si="45"/>
        <v>15.155939386396673</v>
      </c>
      <c r="J254">
        <f t="shared" ca="1" si="46"/>
        <v>8.7025834003010267</v>
      </c>
      <c r="K254">
        <f t="shared" ca="1" si="47"/>
        <v>4.28502837476751</v>
      </c>
      <c r="M254">
        <f t="shared" ca="1" si="37"/>
        <v>5.5049543939488697</v>
      </c>
      <c r="N254">
        <f t="shared" ca="1" si="38"/>
        <v>13.76448681335212</v>
      </c>
    </row>
    <row r="255" spans="2:14" x14ac:dyDescent="0.25">
      <c r="B255">
        <f t="shared" ca="1" si="39"/>
        <v>12.576072605503022</v>
      </c>
      <c r="C255">
        <f t="shared" ca="1" si="40"/>
        <v>4.8163817975439391</v>
      </c>
      <c r="D255">
        <f t="shared" ca="1" si="41"/>
        <v>2.2881966805572755</v>
      </c>
      <c r="E255">
        <f t="shared" ca="1" si="42"/>
        <v>0.62503211988823659</v>
      </c>
      <c r="G255">
        <f t="shared" ca="1" si="43"/>
        <v>0.31840838299981278</v>
      </c>
      <c r="H255">
        <f t="shared" ca="1" si="44"/>
        <v>11.787199595428813</v>
      </c>
      <c r="I255">
        <f t="shared" ca="1" si="45"/>
        <v>8.0955205733594617</v>
      </c>
      <c r="J255">
        <f t="shared" ca="1" si="46"/>
        <v>4.6484708840778399</v>
      </c>
      <c r="K255">
        <f t="shared" ca="1" si="47"/>
        <v>2.2888409936829972</v>
      </c>
      <c r="M255">
        <f t="shared" ca="1" si="37"/>
        <v>5.8003820810031907</v>
      </c>
      <c r="N255">
        <f t="shared" ca="1" si="38"/>
        <v>7.3522784261886498</v>
      </c>
    </row>
    <row r="256" spans="2:14" x14ac:dyDescent="0.25">
      <c r="B256">
        <f t="shared" ca="1" si="39"/>
        <v>8.1125325228776166</v>
      </c>
      <c r="C256">
        <f t="shared" ca="1" si="40"/>
        <v>5.7145416816548504</v>
      </c>
      <c r="D256">
        <f t="shared" ca="1" si="41"/>
        <v>0.56489329870570659</v>
      </c>
      <c r="E256">
        <f t="shared" ca="1" si="42"/>
        <v>5.6077521190558914E-2</v>
      </c>
      <c r="G256">
        <f t="shared" ca="1" si="43"/>
        <v>0.44178308120867638</v>
      </c>
      <c r="H256">
        <f t="shared" ca="1" si="44"/>
        <v>8.4142070692127504</v>
      </c>
      <c r="I256">
        <f t="shared" ca="1" si="45"/>
        <v>5.7789287341613367</v>
      </c>
      <c r="J256">
        <f t="shared" ca="1" si="46"/>
        <v>3.3182772767338111</v>
      </c>
      <c r="K256">
        <f t="shared" ca="1" si="47"/>
        <v>1.6338725677318766</v>
      </c>
      <c r="M256">
        <f t="shared" ca="1" si="37"/>
        <v>4.2723164253389934</v>
      </c>
      <c r="N256">
        <f t="shared" ca="1" si="38"/>
        <v>5.2483707099053634</v>
      </c>
    </row>
    <row r="257" spans="2:14" x14ac:dyDescent="0.25">
      <c r="B257">
        <f t="shared" ca="1" si="39"/>
        <v>11.598104863208968</v>
      </c>
      <c r="C257">
        <f t="shared" ca="1" si="40"/>
        <v>6.3686990556641954</v>
      </c>
      <c r="D257">
        <f t="shared" ca="1" si="41"/>
        <v>2.8444184495536362</v>
      </c>
      <c r="E257">
        <f t="shared" ca="1" si="42"/>
        <v>1.2515883205305249</v>
      </c>
      <c r="G257">
        <f t="shared" ca="1" si="43"/>
        <v>0.67132459588918025</v>
      </c>
      <c r="H257">
        <f t="shared" ca="1" si="44"/>
        <v>4.1044604076236997</v>
      </c>
      <c r="I257">
        <f t="shared" ca="1" si="45"/>
        <v>2.8189684414390559</v>
      </c>
      <c r="J257">
        <f t="shared" ca="1" si="46"/>
        <v>1.6186596778329121</v>
      </c>
      <c r="K257">
        <f t="shared" ca="1" si="47"/>
        <v>0.79700501903447951</v>
      </c>
      <c r="M257">
        <f t="shared" ca="1" si="37"/>
        <v>6.2092425296787814</v>
      </c>
      <c r="N257">
        <f t="shared" ca="1" si="38"/>
        <v>2.560161594092305</v>
      </c>
    </row>
    <row r="258" spans="2:14" x14ac:dyDescent="0.25">
      <c r="B258">
        <f t="shared" ca="1" si="39"/>
        <v>4.715159189707447</v>
      </c>
      <c r="C258">
        <f t="shared" ca="1" si="40"/>
        <v>9.683394850211327</v>
      </c>
      <c r="D258">
        <f t="shared" ca="1" si="41"/>
        <v>2.3281764502368958</v>
      </c>
      <c r="E258">
        <f t="shared" ca="1" si="42"/>
        <v>1.3231770664619809</v>
      </c>
      <c r="G258">
        <f t="shared" ca="1" si="43"/>
        <v>0.62923826649382797</v>
      </c>
      <c r="H258">
        <f t="shared" ca="1" si="44"/>
        <v>4.771292311656854</v>
      </c>
      <c r="I258">
        <f t="shared" ca="1" si="45"/>
        <v>3.2769526601983947</v>
      </c>
      <c r="J258">
        <f t="shared" ca="1" si="46"/>
        <v>1.8816355157642912</v>
      </c>
      <c r="K258">
        <f t="shared" ca="1" si="47"/>
        <v>0.92649058390424488</v>
      </c>
      <c r="M258">
        <f t="shared" ca="1" si="37"/>
        <v>5.0498369153154066</v>
      </c>
      <c r="N258">
        <f t="shared" ca="1" si="38"/>
        <v>2.9760987114902817</v>
      </c>
    </row>
    <row r="259" spans="2:14" x14ac:dyDescent="0.25">
      <c r="B259">
        <f t="shared" ca="1" si="39"/>
        <v>15.592680989867549</v>
      </c>
      <c r="C259">
        <f t="shared" ca="1" si="40"/>
        <v>7.2062760031946187</v>
      </c>
      <c r="D259">
        <f t="shared" ca="1" si="41"/>
        <v>1.5756324230513661</v>
      </c>
      <c r="E259">
        <f t="shared" ca="1" si="42"/>
        <v>3.0520097693697155</v>
      </c>
      <c r="G259">
        <f t="shared" ca="1" si="43"/>
        <v>0.55690656690508056</v>
      </c>
      <c r="H259">
        <f t="shared" ca="1" si="44"/>
        <v>6.0290157349281781</v>
      </c>
      <c r="I259">
        <f t="shared" ca="1" si="45"/>
        <v>4.140764778272457</v>
      </c>
      <c r="J259">
        <f t="shared" ca="1" si="46"/>
        <v>2.3776388850095849</v>
      </c>
      <c r="K259">
        <f t="shared" ca="1" si="47"/>
        <v>1.1707155931265469</v>
      </c>
      <c r="M259">
        <f t="shared" ca="1" si="37"/>
        <v>7.7652155364028665</v>
      </c>
      <c r="N259">
        <f t="shared" ca="1" si="38"/>
        <v>3.7606050495874168</v>
      </c>
    </row>
    <row r="260" spans="2:14" x14ac:dyDescent="0.25">
      <c r="B260">
        <f t="shared" ca="1" si="39"/>
        <v>8.1714226332697635</v>
      </c>
      <c r="C260">
        <f t="shared" ca="1" si="40"/>
        <v>2.6819894897243959</v>
      </c>
      <c r="D260">
        <f t="shared" ca="1" si="41"/>
        <v>3.1045760981690464</v>
      </c>
      <c r="E260">
        <f t="shared" ca="1" si="42"/>
        <v>0.1732843642425709</v>
      </c>
      <c r="G260">
        <f t="shared" ca="1" si="43"/>
        <v>4.0233254949486708E-2</v>
      </c>
      <c r="H260">
        <f t="shared" ca="1" si="44"/>
        <v>33.093601516799289</v>
      </c>
      <c r="I260">
        <f t="shared" ca="1" si="45"/>
        <v>22.728887362669802</v>
      </c>
      <c r="J260">
        <f t="shared" ca="1" si="46"/>
        <v>13.050991616344078</v>
      </c>
      <c r="K260">
        <f t="shared" ca="1" si="47"/>
        <v>6.4261227755602812</v>
      </c>
      <c r="M260">
        <f t="shared" ca="1" si="37"/>
        <v>3.9115957293805712</v>
      </c>
      <c r="N260">
        <f t="shared" ca="1" si="38"/>
        <v>20.642169542221598</v>
      </c>
    </row>
    <row r="261" spans="2:14" x14ac:dyDescent="0.25">
      <c r="B261">
        <f t="shared" ca="1" si="39"/>
        <v>4.9177819067639961</v>
      </c>
      <c r="C261">
        <f t="shared" ca="1" si="40"/>
        <v>10.00802412398127</v>
      </c>
      <c r="D261">
        <f t="shared" ca="1" si="41"/>
        <v>0.48652596823372329</v>
      </c>
      <c r="E261">
        <f t="shared" ca="1" si="42"/>
        <v>5.0233552970250166E-2</v>
      </c>
      <c r="G261">
        <f t="shared" ca="1" si="43"/>
        <v>0.7461268310008069</v>
      </c>
      <c r="H261">
        <f t="shared" ca="1" si="44"/>
        <v>3.0163698511672359</v>
      </c>
      <c r="I261">
        <f t="shared" ca="1" si="45"/>
        <v>2.0716612108999604</v>
      </c>
      <c r="J261">
        <f t="shared" ca="1" si="46"/>
        <v>1.1895537455901548</v>
      </c>
      <c r="K261">
        <f t="shared" ca="1" si="47"/>
        <v>0.58571935696571076</v>
      </c>
      <c r="M261">
        <f t="shared" ca="1" si="37"/>
        <v>4.5850937134643743</v>
      </c>
      <c r="N261">
        <f t="shared" ca="1" si="38"/>
        <v>1.8814639391313319</v>
      </c>
    </row>
    <row r="262" spans="2:14" x14ac:dyDescent="0.25">
      <c r="B262">
        <f t="shared" ca="1" si="39"/>
        <v>3.2204052628790589</v>
      </c>
      <c r="C262">
        <f t="shared" ca="1" si="40"/>
        <v>11.242393765538454</v>
      </c>
      <c r="D262">
        <f t="shared" ca="1" si="41"/>
        <v>4.1623062857079569</v>
      </c>
      <c r="E262">
        <f t="shared" ca="1" si="42"/>
        <v>0.18173439532240993</v>
      </c>
      <c r="G262">
        <f t="shared" ca="1" si="43"/>
        <v>0.42581876998795243</v>
      </c>
      <c r="H262">
        <f t="shared" ca="1" si="44"/>
        <v>8.7932895751507125</v>
      </c>
      <c r="I262">
        <f t="shared" ca="1" si="45"/>
        <v>6.0392849112987435</v>
      </c>
      <c r="J262">
        <f t="shared" ca="1" si="46"/>
        <v>3.4677745324008198</v>
      </c>
      <c r="K262">
        <f t="shared" ca="1" si="47"/>
        <v>1.707482891588221</v>
      </c>
      <c r="M262">
        <f t="shared" ref="M262:M325" ca="1" si="48">SUMPRODUCT(M$1:P$1,B262:E262)</f>
        <v>5.2076478447313264</v>
      </c>
      <c r="N262">
        <f t="shared" ref="N262:N325" ca="1" si="49">SUMPRODUCT(M$1:P$1,H262:K262)</f>
        <v>5.484823830732644</v>
      </c>
    </row>
    <row r="263" spans="2:14" x14ac:dyDescent="0.25">
      <c r="B263">
        <f t="shared" ref="B263:B326" ca="1" si="50">(-LN(RAND())/B$1)+(-LN(RAND())/C$1)+(-LN(RAND())/D$1)+(-LN(RAND())/E$1)</f>
        <v>3.4581981726091087</v>
      </c>
      <c r="C263">
        <f t="shared" ref="C263:C326" ca="1" si="51">(-LN(RAND())/C$1)+(-LN(RAND())/D$1)+(-LN(RAND())/E$1)</f>
        <v>4.8477239714006721</v>
      </c>
      <c r="D263">
        <f t="shared" ref="D263:D326" ca="1" si="52">(-LN(RAND())/D$1)+(-LN(RAND())/E$1)</f>
        <v>0.24782338162514761</v>
      </c>
      <c r="E263">
        <f t="shared" ref="E263:E326" ca="1" si="53">(-LN(RAND())/E$1)</f>
        <v>1.0666847779539346</v>
      </c>
      <c r="G263">
        <f t="shared" ref="G263:G326" ca="1" si="54">RAND()</f>
        <v>0.26190306207286362</v>
      </c>
      <c r="H263">
        <f t="shared" ref="H263:H326" ca="1" si="55">(-LN($G263)/H$1)+(-LN($G263)/I$1)+(-LN($G263)/J$1)+(-LN($G263)/K$1)</f>
        <v>13.799354493366458</v>
      </c>
      <c r="I263">
        <f t="shared" ref="I263:I326" ca="1" si="56">(-LN(G263)/I$1)+(-LN(G263)/J$1)+(-LN(G263)/K$1)</f>
        <v>9.4774808295815944</v>
      </c>
      <c r="J263">
        <f t="shared" ref="J263:J326" ca="1" si="57">(-LN(G263)/J$1)+(-LN(G263)/K$1)</f>
        <v>5.4419963844812704</v>
      </c>
      <c r="K263">
        <f t="shared" ref="K263:K326" ca="1" si="58">(-LN(G263)/K$1)</f>
        <v>2.6795616715466153</v>
      </c>
      <c r="M263">
        <f t="shared" ca="1" si="48"/>
        <v>2.7546782751187506</v>
      </c>
      <c r="N263">
        <f t="shared" ca="1" si="49"/>
        <v>8.6073622080899934</v>
      </c>
    </row>
    <row r="264" spans="2:14" x14ac:dyDescent="0.25">
      <c r="B264">
        <f t="shared" ca="1" si="50"/>
        <v>2.8570437182586117</v>
      </c>
      <c r="C264">
        <f t="shared" ca="1" si="51"/>
        <v>5.6506125657581805</v>
      </c>
      <c r="D264">
        <f t="shared" ca="1" si="52"/>
        <v>7.5748260239698251</v>
      </c>
      <c r="E264">
        <f t="shared" ca="1" si="53"/>
        <v>2.7998418337105453</v>
      </c>
      <c r="G264">
        <f t="shared" ca="1" si="54"/>
        <v>0.38486155006885581</v>
      </c>
      <c r="H264">
        <f t="shared" ca="1" si="55"/>
        <v>9.8349010692029655</v>
      </c>
      <c r="I264">
        <f t="shared" ca="1" si="56"/>
        <v>6.7546700382985323</v>
      </c>
      <c r="J264">
        <f t="shared" ca="1" si="57"/>
        <v>3.8785507022130674</v>
      </c>
      <c r="K264">
        <f t="shared" ca="1" si="58"/>
        <v>1.909743239160749</v>
      </c>
      <c r="M264">
        <f t="shared" ca="1" si="48"/>
        <v>4.6272304567411116</v>
      </c>
      <c r="N264">
        <f t="shared" ca="1" si="49"/>
        <v>6.1345301205252118</v>
      </c>
    </row>
    <row r="265" spans="2:14" x14ac:dyDescent="0.25">
      <c r="B265">
        <f t="shared" ca="1" si="50"/>
        <v>4.3123973455908615</v>
      </c>
      <c r="C265">
        <f t="shared" ca="1" si="51"/>
        <v>2.3134833961335053</v>
      </c>
      <c r="D265">
        <f t="shared" ca="1" si="52"/>
        <v>2.8939494274539093</v>
      </c>
      <c r="E265">
        <f t="shared" ca="1" si="53"/>
        <v>6.0677262054512946</v>
      </c>
      <c r="G265">
        <f t="shared" ca="1" si="54"/>
        <v>0.34130236433346051</v>
      </c>
      <c r="H265">
        <f t="shared" ca="1" si="55"/>
        <v>11.072049497271035</v>
      </c>
      <c r="I265">
        <f t="shared" ca="1" si="56"/>
        <v>7.6043511241782031</v>
      </c>
      <c r="J265">
        <f t="shared" ca="1" si="57"/>
        <v>4.3664399926758604</v>
      </c>
      <c r="K265">
        <f t="shared" ca="1" si="58"/>
        <v>2.1499729913175556</v>
      </c>
      <c r="M265">
        <f t="shared" ca="1" si="48"/>
        <v>3.780099349098351</v>
      </c>
      <c r="N265">
        <f t="shared" ca="1" si="49"/>
        <v>6.9062027832334545</v>
      </c>
    </row>
    <row r="266" spans="2:14" x14ac:dyDescent="0.25">
      <c r="B266">
        <f t="shared" ca="1" si="50"/>
        <v>19.139445047318144</v>
      </c>
      <c r="C266">
        <f t="shared" ca="1" si="51"/>
        <v>6.7845939358372496</v>
      </c>
      <c r="D266">
        <f t="shared" ca="1" si="52"/>
        <v>2.7705316552706756</v>
      </c>
      <c r="E266">
        <f t="shared" ca="1" si="53"/>
        <v>1.243693779353142</v>
      </c>
      <c r="G266">
        <f t="shared" ca="1" si="54"/>
        <v>0.98960603290330318</v>
      </c>
      <c r="H266">
        <f t="shared" ca="1" si="55"/>
        <v>0.1076150979219502</v>
      </c>
      <c r="I266">
        <f t="shared" ca="1" si="56"/>
        <v>7.3910705607216548E-2</v>
      </c>
      <c r="J266">
        <f t="shared" ca="1" si="57"/>
        <v>4.2439736879603798E-2</v>
      </c>
      <c r="K266">
        <f t="shared" ca="1" si="58"/>
        <v>2.0896723235134865E-2</v>
      </c>
      <c r="M266">
        <f t="shared" ca="1" si="48"/>
        <v>8.5800567818713809</v>
      </c>
      <c r="N266">
        <f t="shared" ca="1" si="49"/>
        <v>6.712503308169776E-2</v>
      </c>
    </row>
    <row r="267" spans="2:14" x14ac:dyDescent="0.25">
      <c r="B267">
        <f t="shared" ca="1" si="50"/>
        <v>16.22581065332761</v>
      </c>
      <c r="C267">
        <f t="shared" ca="1" si="51"/>
        <v>6.8767339979903959</v>
      </c>
      <c r="D267">
        <f t="shared" ca="1" si="52"/>
        <v>5.4697491805615437</v>
      </c>
      <c r="E267">
        <f t="shared" ca="1" si="53"/>
        <v>1.8512537427117661</v>
      </c>
      <c r="G267">
        <f t="shared" ca="1" si="54"/>
        <v>0.15190564818249719</v>
      </c>
      <c r="H267">
        <f t="shared" ca="1" si="55"/>
        <v>19.409759659989071</v>
      </c>
      <c r="I267">
        <f t="shared" ca="1" si="56"/>
        <v>13.330741316397273</v>
      </c>
      <c r="J267">
        <f t="shared" ca="1" si="57"/>
        <v>7.6545494895495088</v>
      </c>
      <c r="K267">
        <f t="shared" ca="1" si="58"/>
        <v>3.7689913730269153</v>
      </c>
      <c r="M267">
        <f t="shared" ca="1" si="48"/>
        <v>8.3949639800500631</v>
      </c>
      <c r="N267">
        <f t="shared" ca="1" si="49"/>
        <v>12.106858465431189</v>
      </c>
    </row>
    <row r="268" spans="2:14" x14ac:dyDescent="0.25">
      <c r="B268">
        <f t="shared" ca="1" si="50"/>
        <v>13.02697368957808</v>
      </c>
      <c r="C268">
        <f t="shared" ca="1" si="51"/>
        <v>8.4864798405027937</v>
      </c>
      <c r="D268">
        <f t="shared" ca="1" si="52"/>
        <v>10.335353421737459</v>
      </c>
      <c r="E268">
        <f t="shared" ca="1" si="53"/>
        <v>0.82462807341580657</v>
      </c>
      <c r="G268">
        <f t="shared" ca="1" si="54"/>
        <v>0.10449986063911432</v>
      </c>
      <c r="H268">
        <f t="shared" ca="1" si="55"/>
        <v>23.262611999228071</v>
      </c>
      <c r="I268">
        <f t="shared" ca="1" si="56"/>
        <v>15.97690380188887</v>
      </c>
      <c r="J268">
        <f t="shared" ca="1" si="57"/>
        <v>9.1739834971444338</v>
      </c>
      <c r="K268">
        <f t="shared" ca="1" si="58"/>
        <v>4.5171390823503055</v>
      </c>
      <c r="M268">
        <f t="shared" ca="1" si="48"/>
        <v>8.6860323580549146</v>
      </c>
      <c r="N268">
        <f t="shared" ca="1" si="49"/>
        <v>14.510079256234029</v>
      </c>
    </row>
    <row r="269" spans="2:14" x14ac:dyDescent="0.25">
      <c r="B269">
        <f t="shared" ca="1" si="50"/>
        <v>8.5964428819538234</v>
      </c>
      <c r="C269">
        <f t="shared" ca="1" si="51"/>
        <v>3.1782697238107196</v>
      </c>
      <c r="D269">
        <f t="shared" ca="1" si="52"/>
        <v>3.796889474728264</v>
      </c>
      <c r="E269">
        <f t="shared" ca="1" si="53"/>
        <v>5.7300402060757847</v>
      </c>
      <c r="G269">
        <f t="shared" ca="1" si="54"/>
        <v>0.75992936361492691</v>
      </c>
      <c r="H269">
        <f t="shared" ca="1" si="55"/>
        <v>2.8275773368174559</v>
      </c>
      <c r="I269">
        <f t="shared" ca="1" si="56"/>
        <v>1.9419973605815506</v>
      </c>
      <c r="J269">
        <f t="shared" ca="1" si="57"/>
        <v>1.1151003948191085</v>
      </c>
      <c r="K269">
        <f t="shared" ca="1" si="58"/>
        <v>0.54905958526626153</v>
      </c>
      <c r="M269">
        <f t="shared" ca="1" si="48"/>
        <v>5.4377997178901731</v>
      </c>
      <c r="N269">
        <f t="shared" ca="1" si="49"/>
        <v>1.7637044052367761</v>
      </c>
    </row>
    <row r="270" spans="2:14" x14ac:dyDescent="0.25">
      <c r="B270">
        <f t="shared" ca="1" si="50"/>
        <v>9.7541848593630984</v>
      </c>
      <c r="C270">
        <f t="shared" ca="1" si="51"/>
        <v>6.1039870097964606</v>
      </c>
      <c r="D270">
        <f t="shared" ca="1" si="52"/>
        <v>4.9695647867308246</v>
      </c>
      <c r="E270">
        <f t="shared" ca="1" si="53"/>
        <v>2.253967495560377</v>
      </c>
      <c r="G270">
        <f t="shared" ca="1" si="54"/>
        <v>0.93610719108946716</v>
      </c>
      <c r="H270">
        <f t="shared" ca="1" si="55"/>
        <v>0.68004134669816874</v>
      </c>
      <c r="I270">
        <f t="shared" ca="1" si="56"/>
        <v>0.46705654454728185</v>
      </c>
      <c r="J270">
        <f t="shared" ca="1" si="57"/>
        <v>0.26818519314133327</v>
      </c>
      <c r="K270">
        <f t="shared" ca="1" si="58"/>
        <v>0.13205057733354988</v>
      </c>
      <c r="M270">
        <f t="shared" ca="1" si="48"/>
        <v>6.2021580172061075</v>
      </c>
      <c r="N270">
        <f t="shared" ca="1" si="49"/>
        <v>0.42417652146861179</v>
      </c>
    </row>
    <row r="271" spans="2:14" x14ac:dyDescent="0.25">
      <c r="B271">
        <f t="shared" ca="1" si="50"/>
        <v>6.2142335467485585</v>
      </c>
      <c r="C271">
        <f t="shared" ca="1" si="51"/>
        <v>1.0231404201317045</v>
      </c>
      <c r="D271">
        <f t="shared" ca="1" si="52"/>
        <v>0.80570590436786838</v>
      </c>
      <c r="E271">
        <f t="shared" ca="1" si="53"/>
        <v>1.4938630401871624</v>
      </c>
      <c r="G271">
        <f t="shared" ca="1" si="54"/>
        <v>0.19170938139575278</v>
      </c>
      <c r="H271">
        <f t="shared" ca="1" si="55"/>
        <v>17.012800834731685</v>
      </c>
      <c r="I271">
        <f t="shared" ca="1" si="56"/>
        <v>11.684495375937249</v>
      </c>
      <c r="J271">
        <f t="shared" ca="1" si="57"/>
        <v>6.7092703993520839</v>
      </c>
      <c r="K271">
        <f t="shared" ca="1" si="58"/>
        <v>3.3035493844525492</v>
      </c>
      <c r="M271">
        <f t="shared" ca="1" si="48"/>
        <v>2.6311259789750849</v>
      </c>
      <c r="N271">
        <f t="shared" ca="1" si="49"/>
        <v>10.611752819961607</v>
      </c>
    </row>
    <row r="272" spans="2:14" x14ac:dyDescent="0.25">
      <c r="B272">
        <f t="shared" ca="1" si="50"/>
        <v>22.596004550912006</v>
      </c>
      <c r="C272">
        <f t="shared" ca="1" si="51"/>
        <v>11.178170985047585</v>
      </c>
      <c r="D272">
        <f t="shared" ca="1" si="52"/>
        <v>3.7053806681708998</v>
      </c>
      <c r="E272">
        <f t="shared" ca="1" si="53"/>
        <v>2.7702966416641148</v>
      </c>
      <c r="G272">
        <f t="shared" ca="1" si="54"/>
        <v>0.19594980806680529</v>
      </c>
      <c r="H272">
        <f t="shared" ca="1" si="55"/>
        <v>16.78746420105843</v>
      </c>
      <c r="I272">
        <f t="shared" ca="1" si="56"/>
        <v>11.529732801581519</v>
      </c>
      <c r="J272">
        <f t="shared" ca="1" si="57"/>
        <v>6.6204052900217523</v>
      </c>
      <c r="K272">
        <f t="shared" ca="1" si="58"/>
        <v>3.259793467675685</v>
      </c>
      <c r="M272">
        <f t="shared" ca="1" si="48"/>
        <v>11.427388122754881</v>
      </c>
      <c r="N272">
        <f t="shared" ca="1" si="49"/>
        <v>10.471198852331472</v>
      </c>
    </row>
    <row r="273" spans="2:14" x14ac:dyDescent="0.25">
      <c r="B273">
        <f t="shared" ca="1" si="50"/>
        <v>6.061379008553831</v>
      </c>
      <c r="C273">
        <f t="shared" ca="1" si="51"/>
        <v>8.3542130545817344</v>
      </c>
      <c r="D273">
        <f t="shared" ca="1" si="52"/>
        <v>3.081266124329189</v>
      </c>
      <c r="E273">
        <f t="shared" ca="1" si="53"/>
        <v>1.7252033557416884</v>
      </c>
      <c r="G273">
        <f t="shared" ca="1" si="54"/>
        <v>0.24554876591654329</v>
      </c>
      <c r="H273">
        <f t="shared" ca="1" si="55"/>
        <v>14.463468243020245</v>
      </c>
      <c r="I273">
        <f t="shared" ca="1" si="56"/>
        <v>9.9335982033349097</v>
      </c>
      <c r="J273">
        <f t="shared" ca="1" si="57"/>
        <v>5.7039002747130603</v>
      </c>
      <c r="K273">
        <f t="shared" ca="1" si="58"/>
        <v>2.8085194246049081</v>
      </c>
      <c r="M273">
        <f t="shared" ca="1" si="48"/>
        <v>5.285971514954845</v>
      </c>
      <c r="N273">
        <f t="shared" ca="1" si="49"/>
        <v>9.0216038737701396</v>
      </c>
    </row>
    <row r="274" spans="2:14" x14ac:dyDescent="0.25">
      <c r="B274">
        <f t="shared" ca="1" si="50"/>
        <v>18.913283484791105</v>
      </c>
      <c r="C274">
        <f t="shared" ca="1" si="51"/>
        <v>2.9086571685002074</v>
      </c>
      <c r="D274">
        <f t="shared" ca="1" si="52"/>
        <v>0.93026720271355379</v>
      </c>
      <c r="E274">
        <f t="shared" ca="1" si="53"/>
        <v>2.391208183446154</v>
      </c>
      <c r="G274">
        <f t="shared" ca="1" si="54"/>
        <v>0.27881958656703021</v>
      </c>
      <c r="H274">
        <f t="shared" ca="1" si="55"/>
        <v>13.154690615829965</v>
      </c>
      <c r="I274">
        <f t="shared" ca="1" si="56"/>
        <v>9.0347217466250029</v>
      </c>
      <c r="J274">
        <f t="shared" ca="1" si="57"/>
        <v>5.1877628627288033</v>
      </c>
      <c r="K274">
        <f t="shared" ca="1" si="58"/>
        <v>2.5543806989070759</v>
      </c>
      <c r="M274">
        <f t="shared" ca="1" si="48"/>
        <v>7.2108772732193351</v>
      </c>
      <c r="N274">
        <f t="shared" ca="1" si="49"/>
        <v>8.2052524210636655</v>
      </c>
    </row>
    <row r="275" spans="2:14" x14ac:dyDescent="0.25">
      <c r="B275">
        <f t="shared" ca="1" si="50"/>
        <v>14.145706407645811</v>
      </c>
      <c r="C275">
        <f t="shared" ca="1" si="51"/>
        <v>2.9525046010088287</v>
      </c>
      <c r="D275">
        <f t="shared" ca="1" si="52"/>
        <v>6.7028423633607961</v>
      </c>
      <c r="E275">
        <f t="shared" ca="1" si="53"/>
        <v>0.85930358119785399</v>
      </c>
      <c r="G275">
        <f t="shared" ca="1" si="54"/>
        <v>0.8553944667324247</v>
      </c>
      <c r="H275">
        <f t="shared" ca="1" si="55"/>
        <v>1.6087380372528255</v>
      </c>
      <c r="I275">
        <f t="shared" ca="1" si="56"/>
        <v>1.104891095827107</v>
      </c>
      <c r="J275">
        <f t="shared" ca="1" si="57"/>
        <v>0.63443160232718865</v>
      </c>
      <c r="K275">
        <f t="shared" ca="1" si="58"/>
        <v>0.31238510368394568</v>
      </c>
      <c r="M275">
        <f t="shared" ca="1" si="48"/>
        <v>6.6418924915081217</v>
      </c>
      <c r="N275">
        <f t="shared" ca="1" si="49"/>
        <v>1.0034520811262064</v>
      </c>
    </row>
    <row r="276" spans="2:14" x14ac:dyDescent="0.25">
      <c r="B276">
        <f t="shared" ca="1" si="50"/>
        <v>6.7669803689593362</v>
      </c>
      <c r="C276">
        <f t="shared" ca="1" si="51"/>
        <v>6.8158036438579384</v>
      </c>
      <c r="D276">
        <f t="shared" ca="1" si="52"/>
        <v>5.274801755762061</v>
      </c>
      <c r="E276">
        <f t="shared" ca="1" si="53"/>
        <v>1.9160540894388762</v>
      </c>
      <c r="G276">
        <f t="shared" ca="1" si="54"/>
        <v>0.1754200268581273</v>
      </c>
      <c r="H276">
        <f t="shared" ca="1" si="55"/>
        <v>17.927387663218475</v>
      </c>
      <c r="I276">
        <f t="shared" ca="1" si="56"/>
        <v>12.312639187891513</v>
      </c>
      <c r="J276">
        <f t="shared" ca="1" si="57"/>
        <v>7.0699523585199504</v>
      </c>
      <c r="K276">
        <f t="shared" ca="1" si="58"/>
        <v>3.4811440547027166</v>
      </c>
      <c r="M276">
        <f t="shared" ca="1" si="48"/>
        <v>5.5130063728853704</v>
      </c>
      <c r="N276">
        <f t="shared" ca="1" si="49"/>
        <v>11.182227337977528</v>
      </c>
    </row>
    <row r="277" spans="2:14" x14ac:dyDescent="0.25">
      <c r="B277">
        <f t="shared" ca="1" si="50"/>
        <v>5.2318623071257226</v>
      </c>
      <c r="C277">
        <f t="shared" ca="1" si="51"/>
        <v>7.6510680164018954</v>
      </c>
      <c r="D277">
        <f t="shared" ca="1" si="52"/>
        <v>5.5372863907713992</v>
      </c>
      <c r="E277">
        <f t="shared" ca="1" si="53"/>
        <v>2.9451017796073331</v>
      </c>
      <c r="G277">
        <f t="shared" ca="1" si="54"/>
        <v>0.10333961903952238</v>
      </c>
      <c r="H277">
        <f t="shared" ca="1" si="55"/>
        <v>23.37760724965927</v>
      </c>
      <c r="I277">
        <f t="shared" ca="1" si="56"/>
        <v>16.055883241251671</v>
      </c>
      <c r="J277">
        <f t="shared" ca="1" si="57"/>
        <v>9.2193337153289114</v>
      </c>
      <c r="K277">
        <f t="shared" ca="1" si="58"/>
        <v>4.5394688852127123</v>
      </c>
      <c r="M277">
        <f t="shared" ca="1" si="48"/>
        <v>5.5613567311340315</v>
      </c>
      <c r="N277">
        <f t="shared" ca="1" si="49"/>
        <v>14.581807667381607</v>
      </c>
    </row>
    <row r="278" spans="2:14" x14ac:dyDescent="0.25">
      <c r="B278">
        <f t="shared" ca="1" si="50"/>
        <v>16.582197721595044</v>
      </c>
      <c r="C278">
        <f t="shared" ca="1" si="51"/>
        <v>5.2437017702914197</v>
      </c>
      <c r="D278">
        <f t="shared" ca="1" si="52"/>
        <v>4.6297982384085694</v>
      </c>
      <c r="E278">
        <f t="shared" ca="1" si="53"/>
        <v>1.4439258384118432</v>
      </c>
      <c r="G278">
        <f t="shared" ca="1" si="54"/>
        <v>0.32548693317137412</v>
      </c>
      <c r="H278">
        <f t="shared" ca="1" si="55"/>
        <v>11.560734356093956</v>
      </c>
      <c r="I278">
        <f t="shared" ca="1" si="56"/>
        <v>7.9399828657518716</v>
      </c>
      <c r="J278">
        <f t="shared" ca="1" si="57"/>
        <v>4.559160691034867</v>
      </c>
      <c r="K278">
        <f t="shared" ca="1" si="58"/>
        <v>2.2448659240120916</v>
      </c>
      <c r="M278">
        <f t="shared" ca="1" si="48"/>
        <v>7.7625146629300206</v>
      </c>
      <c r="N278">
        <f t="shared" ca="1" si="49"/>
        <v>7.2110204895631407</v>
      </c>
    </row>
    <row r="279" spans="2:14" x14ac:dyDescent="0.25">
      <c r="B279">
        <f t="shared" ca="1" si="50"/>
        <v>4.891164876813229</v>
      </c>
      <c r="C279">
        <f t="shared" ca="1" si="51"/>
        <v>3.8302513056931771</v>
      </c>
      <c r="D279">
        <f t="shared" ca="1" si="52"/>
        <v>12.022969740779002</v>
      </c>
      <c r="E279">
        <f t="shared" ca="1" si="53"/>
        <v>2.0084847144372224</v>
      </c>
      <c r="G279">
        <f t="shared" ca="1" si="54"/>
        <v>0.27689756968394985</v>
      </c>
      <c r="H279">
        <f t="shared" ca="1" si="55"/>
        <v>13.225936557503093</v>
      </c>
      <c r="I279">
        <f t="shared" ca="1" si="56"/>
        <v>9.0836538939016851</v>
      </c>
      <c r="J279">
        <f t="shared" ca="1" si="57"/>
        <v>5.2158598405389256</v>
      </c>
      <c r="K279">
        <f t="shared" ca="1" si="58"/>
        <v>2.5682152514328722</v>
      </c>
      <c r="M279">
        <f t="shared" ca="1" si="48"/>
        <v>5.4227157457951671</v>
      </c>
      <c r="N279">
        <f t="shared" ca="1" si="49"/>
        <v>8.2496921538157935</v>
      </c>
    </row>
    <row r="280" spans="2:14" x14ac:dyDescent="0.25">
      <c r="B280">
        <f t="shared" ca="1" si="50"/>
        <v>6.425206144887416</v>
      </c>
      <c r="C280">
        <f t="shared" ca="1" si="51"/>
        <v>5.5959514616050132</v>
      </c>
      <c r="D280">
        <f t="shared" ca="1" si="52"/>
        <v>1.6135178477257608</v>
      </c>
      <c r="E280">
        <f t="shared" ca="1" si="53"/>
        <v>0.91736902034782175</v>
      </c>
      <c r="G280">
        <f t="shared" ca="1" si="54"/>
        <v>0.84047737820983137</v>
      </c>
      <c r="H280">
        <f t="shared" ca="1" si="55"/>
        <v>1.7899376410626648</v>
      </c>
      <c r="I280">
        <f t="shared" ca="1" si="56"/>
        <v>1.2293400888768229</v>
      </c>
      <c r="J280">
        <f t="shared" ca="1" si="57"/>
        <v>0.70589056725751265</v>
      </c>
      <c r="K280">
        <f t="shared" ca="1" si="58"/>
        <v>0.34757048235522198</v>
      </c>
      <c r="M280">
        <f t="shared" ca="1" si="48"/>
        <v>4.1125246555624448</v>
      </c>
      <c r="N280">
        <f t="shared" ca="1" si="49"/>
        <v>1.1164755289043931</v>
      </c>
    </row>
    <row r="281" spans="2:14" x14ac:dyDescent="0.25">
      <c r="B281">
        <f t="shared" ca="1" si="50"/>
        <v>1.2894543511923464</v>
      </c>
      <c r="C281">
        <f t="shared" ca="1" si="51"/>
        <v>2.8933720449544849</v>
      </c>
      <c r="D281">
        <f t="shared" ca="1" si="52"/>
        <v>2.4464413133645628</v>
      </c>
      <c r="E281">
        <f t="shared" ca="1" si="53"/>
        <v>1.2658013275620714</v>
      </c>
      <c r="G281">
        <f t="shared" ca="1" si="54"/>
        <v>0.31553252908107465</v>
      </c>
      <c r="H281">
        <f t="shared" ca="1" si="55"/>
        <v>11.880648889834157</v>
      </c>
      <c r="I281">
        <f t="shared" ca="1" si="56"/>
        <v>8.1597021187129304</v>
      </c>
      <c r="J281">
        <f t="shared" ca="1" si="57"/>
        <v>4.6853241095334717</v>
      </c>
      <c r="K281">
        <f t="shared" ca="1" si="58"/>
        <v>2.3069869980951609</v>
      </c>
      <c r="M281">
        <f t="shared" ca="1" si="48"/>
        <v>1.9972964470293764</v>
      </c>
      <c r="N281">
        <f t="shared" ca="1" si="49"/>
        <v>7.4105675240898528</v>
      </c>
    </row>
    <row r="282" spans="2:14" x14ac:dyDescent="0.25">
      <c r="B282">
        <f t="shared" ca="1" si="50"/>
        <v>11.212078246348643</v>
      </c>
      <c r="C282">
        <f t="shared" ca="1" si="51"/>
        <v>5.5144722044159433</v>
      </c>
      <c r="D282">
        <f t="shared" ca="1" si="52"/>
        <v>2.8617469555720962</v>
      </c>
      <c r="E282">
        <f t="shared" ca="1" si="53"/>
        <v>3.3640550881901303</v>
      </c>
      <c r="G282">
        <f t="shared" ca="1" si="54"/>
        <v>0.79764306960359221</v>
      </c>
      <c r="H282">
        <f t="shared" ca="1" si="55"/>
        <v>2.3287033505717978</v>
      </c>
      <c r="I282">
        <f t="shared" ca="1" si="56"/>
        <v>1.5993676641495158</v>
      </c>
      <c r="J282">
        <f t="shared" ca="1" si="57"/>
        <v>0.91836145092389154</v>
      </c>
      <c r="K282">
        <f t="shared" ca="1" si="58"/>
        <v>0.45218812558181465</v>
      </c>
      <c r="M282">
        <f t="shared" ca="1" si="48"/>
        <v>6.2631255439818219</v>
      </c>
      <c r="N282">
        <f t="shared" ca="1" si="49"/>
        <v>1.4525312197175353</v>
      </c>
    </row>
    <row r="283" spans="2:14" x14ac:dyDescent="0.25">
      <c r="B283">
        <f t="shared" ca="1" si="50"/>
        <v>6.7247484290030073</v>
      </c>
      <c r="C283">
        <f t="shared" ca="1" si="51"/>
        <v>5.2072601135122474</v>
      </c>
      <c r="D283">
        <f t="shared" ca="1" si="52"/>
        <v>6.5900157286687424</v>
      </c>
      <c r="E283">
        <f t="shared" ca="1" si="53"/>
        <v>0.66680613410353451</v>
      </c>
      <c r="G283">
        <f t="shared" ca="1" si="54"/>
        <v>0.81907369190497559</v>
      </c>
      <c r="H283">
        <f t="shared" ca="1" si="55"/>
        <v>2.0556287633016472</v>
      </c>
      <c r="I283">
        <f t="shared" ca="1" si="56"/>
        <v>1.4118183721052486</v>
      </c>
      <c r="J283">
        <f t="shared" ca="1" si="57"/>
        <v>0.81067011526523824</v>
      </c>
      <c r="K283">
        <f t="shared" ca="1" si="58"/>
        <v>0.39916244254176703</v>
      </c>
      <c r="M283">
        <f t="shared" ca="1" si="48"/>
        <v>5.0309669353090323</v>
      </c>
      <c r="N283">
        <f t="shared" ca="1" si="49"/>
        <v>1.2822006521834699</v>
      </c>
    </row>
    <row r="284" spans="2:14" x14ac:dyDescent="0.25">
      <c r="B284">
        <f t="shared" ca="1" si="50"/>
        <v>8.539510336534093</v>
      </c>
      <c r="C284">
        <f t="shared" ca="1" si="51"/>
        <v>4.6751357536597853</v>
      </c>
      <c r="D284">
        <f t="shared" ca="1" si="52"/>
        <v>8.6813390841773206</v>
      </c>
      <c r="E284">
        <f t="shared" ca="1" si="53"/>
        <v>0.44183688897851742</v>
      </c>
      <c r="G284">
        <f t="shared" ca="1" si="54"/>
        <v>0.70767947959407118</v>
      </c>
      <c r="H284">
        <f t="shared" ca="1" si="55"/>
        <v>3.5612690395614943</v>
      </c>
      <c r="I284">
        <f t="shared" ca="1" si="56"/>
        <v>2.4459012968796121</v>
      </c>
      <c r="J284">
        <f t="shared" ca="1" si="57"/>
        <v>1.4044434648573727</v>
      </c>
      <c r="K284">
        <f t="shared" ca="1" si="58"/>
        <v>0.69152800046276719</v>
      </c>
      <c r="M284">
        <f t="shared" ca="1" si="48"/>
        <v>5.7890290216893314</v>
      </c>
      <c r="N284">
        <f t="shared" ca="1" si="49"/>
        <v>2.2213453939963599</v>
      </c>
    </row>
    <row r="285" spans="2:14" x14ac:dyDescent="0.25">
      <c r="B285">
        <f t="shared" ca="1" si="50"/>
        <v>6.3755840458699309</v>
      </c>
      <c r="C285">
        <f t="shared" ca="1" si="51"/>
        <v>4.8678896545439958</v>
      </c>
      <c r="D285">
        <f t="shared" ca="1" si="52"/>
        <v>4.3313797345226774</v>
      </c>
      <c r="E285">
        <f t="shared" ca="1" si="53"/>
        <v>1.0528975650589796</v>
      </c>
      <c r="G285">
        <f t="shared" ca="1" si="54"/>
        <v>0.86620281659947873</v>
      </c>
      <c r="H285">
        <f t="shared" ca="1" si="55"/>
        <v>1.4794112355694196</v>
      </c>
      <c r="I285">
        <f t="shared" ca="1" si="56"/>
        <v>1.0160686596548358</v>
      </c>
      <c r="J285">
        <f t="shared" ca="1" si="57"/>
        <v>0.58342950744543542</v>
      </c>
      <c r="K285">
        <f t="shared" ca="1" si="58"/>
        <v>0.28727239706704183</v>
      </c>
      <c r="M285">
        <f t="shared" ca="1" si="48"/>
        <v>4.449897570040509</v>
      </c>
      <c r="N285">
        <f t="shared" ca="1" si="49"/>
        <v>0.92278434946977206</v>
      </c>
    </row>
    <row r="286" spans="2:14" x14ac:dyDescent="0.25">
      <c r="B286">
        <f t="shared" ca="1" si="50"/>
        <v>7.5214857364563539</v>
      </c>
      <c r="C286">
        <f t="shared" ca="1" si="51"/>
        <v>6.5737199756952167</v>
      </c>
      <c r="D286">
        <f t="shared" ca="1" si="52"/>
        <v>5.6184998254890131</v>
      </c>
      <c r="E286">
        <f t="shared" ca="1" si="53"/>
        <v>0.35079114000754796</v>
      </c>
      <c r="G286">
        <f t="shared" ca="1" si="54"/>
        <v>0.91417868988653039</v>
      </c>
      <c r="H286">
        <f t="shared" ca="1" si="55"/>
        <v>0.92418500856840069</v>
      </c>
      <c r="I286">
        <f t="shared" ca="1" si="56"/>
        <v>0.63473590057449902</v>
      </c>
      <c r="J286">
        <f t="shared" ca="1" si="57"/>
        <v>0.36446715515850658</v>
      </c>
      <c r="K286">
        <f t="shared" ca="1" si="58"/>
        <v>0.17945844695621899</v>
      </c>
      <c r="M286">
        <f t="shared" ca="1" si="48"/>
        <v>5.4224199067447829</v>
      </c>
      <c r="N286">
        <f t="shared" ca="1" si="49"/>
        <v>0.57646139316581491</v>
      </c>
    </row>
    <row r="287" spans="2:14" x14ac:dyDescent="0.25">
      <c r="B287">
        <f t="shared" ca="1" si="50"/>
        <v>7.0513583523734935</v>
      </c>
      <c r="C287">
        <f t="shared" ca="1" si="51"/>
        <v>10.385926829896576</v>
      </c>
      <c r="D287">
        <f t="shared" ca="1" si="52"/>
        <v>2.1063994745851673</v>
      </c>
      <c r="E287">
        <f t="shared" ca="1" si="53"/>
        <v>0.80392263250774265</v>
      </c>
      <c r="G287">
        <f t="shared" ca="1" si="54"/>
        <v>0.54772924417232749</v>
      </c>
      <c r="H287">
        <f t="shared" ca="1" si="55"/>
        <v>6.2001598161231941</v>
      </c>
      <c r="I287">
        <f t="shared" ca="1" si="56"/>
        <v>4.2583075770607515</v>
      </c>
      <c r="J287">
        <f t="shared" ca="1" si="57"/>
        <v>2.4451322935988324</v>
      </c>
      <c r="K287">
        <f t="shared" ca="1" si="58"/>
        <v>1.2039483882187143</v>
      </c>
      <c r="M287">
        <f t="shared" ca="1" si="48"/>
        <v>5.8132499760996028</v>
      </c>
      <c r="N287">
        <f t="shared" ca="1" si="49"/>
        <v>3.8673563543186931</v>
      </c>
    </row>
    <row r="288" spans="2:14" x14ac:dyDescent="0.25">
      <c r="B288">
        <f t="shared" ca="1" si="50"/>
        <v>6.6177663034619458</v>
      </c>
      <c r="C288">
        <f t="shared" ca="1" si="51"/>
        <v>5.2016590235879852</v>
      </c>
      <c r="D288">
        <f t="shared" ca="1" si="52"/>
        <v>6.4161896185005851</v>
      </c>
      <c r="E288">
        <f t="shared" ca="1" si="53"/>
        <v>4.5202302877099401</v>
      </c>
      <c r="G288">
        <f t="shared" ca="1" si="54"/>
        <v>0.17629215477038307</v>
      </c>
      <c r="H288">
        <f t="shared" ca="1" si="55"/>
        <v>17.876307923969438</v>
      </c>
      <c r="I288">
        <f t="shared" ca="1" si="56"/>
        <v>12.277557311435228</v>
      </c>
      <c r="J288">
        <f t="shared" ca="1" si="57"/>
        <v>7.0498082455147282</v>
      </c>
      <c r="K288">
        <f t="shared" ca="1" si="58"/>
        <v>3.4712253797712114</v>
      </c>
      <c r="M288">
        <f t="shared" ca="1" si="48"/>
        <v>5.7331115793570842</v>
      </c>
      <c r="N288">
        <f t="shared" ca="1" si="49"/>
        <v>11.150366295678587</v>
      </c>
    </row>
    <row r="289" spans="2:14" x14ac:dyDescent="0.25">
      <c r="B289">
        <f t="shared" ca="1" si="50"/>
        <v>6.461170012411368</v>
      </c>
      <c r="C289">
        <f t="shared" ca="1" si="51"/>
        <v>10.04805511667136</v>
      </c>
      <c r="D289">
        <f t="shared" ca="1" si="52"/>
        <v>0.94489201412781076</v>
      </c>
      <c r="E289">
        <f t="shared" ca="1" si="53"/>
        <v>2.4457503489977142</v>
      </c>
      <c r="G289">
        <f t="shared" ca="1" si="54"/>
        <v>0.76822795461719751</v>
      </c>
      <c r="H289">
        <f t="shared" ca="1" si="55"/>
        <v>2.7157119908441336</v>
      </c>
      <c r="I289">
        <f t="shared" ca="1" si="56"/>
        <v>1.8651675586899958</v>
      </c>
      <c r="J289">
        <f t="shared" ca="1" si="57"/>
        <v>1.0709845045701687</v>
      </c>
      <c r="K289">
        <f t="shared" ca="1" si="58"/>
        <v>0.52733754793556531</v>
      </c>
      <c r="M289">
        <f t="shared" ca="1" si="48"/>
        <v>5.6308960113499227</v>
      </c>
      <c r="N289">
        <f t="shared" ca="1" si="49"/>
        <v>1.693928275361386</v>
      </c>
    </row>
    <row r="290" spans="2:14" x14ac:dyDescent="0.25">
      <c r="B290">
        <f t="shared" ca="1" si="50"/>
        <v>21.905868072218247</v>
      </c>
      <c r="C290">
        <f t="shared" ca="1" si="51"/>
        <v>11.323977884082323</v>
      </c>
      <c r="D290">
        <f t="shared" ca="1" si="52"/>
        <v>4.6832006046283787</v>
      </c>
      <c r="E290">
        <f t="shared" ca="1" si="53"/>
        <v>0.56060376020355052</v>
      </c>
      <c r="G290">
        <f t="shared" ca="1" si="54"/>
        <v>0.40345185421782426</v>
      </c>
      <c r="H290">
        <f t="shared" ca="1" si="55"/>
        <v>9.3490276765758864</v>
      </c>
      <c r="I290">
        <f t="shared" ca="1" si="56"/>
        <v>6.4209692288555598</v>
      </c>
      <c r="J290">
        <f t="shared" ca="1" si="57"/>
        <v>3.6869387505624829</v>
      </c>
      <c r="K290">
        <f t="shared" ca="1" si="58"/>
        <v>1.8153962375866031</v>
      </c>
      <c r="M290">
        <f t="shared" ca="1" si="48"/>
        <v>11.017714659856557</v>
      </c>
      <c r="N290">
        <f t="shared" ca="1" si="49"/>
        <v>5.8314660692592506</v>
      </c>
    </row>
    <row r="291" spans="2:14" x14ac:dyDescent="0.25">
      <c r="B291">
        <f t="shared" ca="1" si="50"/>
        <v>31.247393717143861</v>
      </c>
      <c r="C291">
        <f t="shared" ca="1" si="51"/>
        <v>11.782466050777099</v>
      </c>
      <c r="D291">
        <f t="shared" ca="1" si="52"/>
        <v>6.8176294156753698</v>
      </c>
      <c r="E291">
        <f t="shared" ca="1" si="53"/>
        <v>1.1253306034448787</v>
      </c>
      <c r="G291">
        <f t="shared" ca="1" si="54"/>
        <v>0.82350285307077853</v>
      </c>
      <c r="H291">
        <f t="shared" ca="1" si="55"/>
        <v>2.0000828739502028</v>
      </c>
      <c r="I291">
        <f t="shared" ca="1" si="56"/>
        <v>1.3736691165191672</v>
      </c>
      <c r="J291">
        <f t="shared" ca="1" si="57"/>
        <v>0.7887647044600683</v>
      </c>
      <c r="K291">
        <f t="shared" ca="1" si="58"/>
        <v>0.38837652960724178</v>
      </c>
      <c r="M291">
        <f t="shared" ca="1" si="48"/>
        <v>14.497549934200336</v>
      </c>
      <c r="N291">
        <f t="shared" ca="1" si="49"/>
        <v>1.247553843954273</v>
      </c>
    </row>
    <row r="292" spans="2:14" x14ac:dyDescent="0.25">
      <c r="B292">
        <f t="shared" ca="1" si="50"/>
        <v>12.02717156348802</v>
      </c>
      <c r="C292">
        <f t="shared" ca="1" si="51"/>
        <v>6.7986146211783867</v>
      </c>
      <c r="D292">
        <f t="shared" ca="1" si="52"/>
        <v>4.3290402262730758</v>
      </c>
      <c r="E292">
        <f t="shared" ca="1" si="53"/>
        <v>1.6515635828855091</v>
      </c>
      <c r="G292">
        <f t="shared" ca="1" si="54"/>
        <v>0.58542031104239833</v>
      </c>
      <c r="H292">
        <f t="shared" ca="1" si="55"/>
        <v>5.5147245510635727</v>
      </c>
      <c r="I292">
        <f t="shared" ca="1" si="56"/>
        <v>3.7875464564848182</v>
      </c>
      <c r="J292">
        <f t="shared" ca="1" si="57"/>
        <v>2.1748199223901974</v>
      </c>
      <c r="K292">
        <f t="shared" ca="1" si="58"/>
        <v>1.0708504186388281</v>
      </c>
      <c r="M292">
        <f t="shared" ca="1" si="48"/>
        <v>6.8438566172316389</v>
      </c>
      <c r="N292">
        <f t="shared" ca="1" si="49"/>
        <v>3.4398153704703227</v>
      </c>
    </row>
    <row r="293" spans="2:14" x14ac:dyDescent="0.25">
      <c r="B293">
        <f t="shared" ca="1" si="50"/>
        <v>25.488871227899498</v>
      </c>
      <c r="C293">
        <f t="shared" ca="1" si="51"/>
        <v>2.1849803403347643</v>
      </c>
      <c r="D293">
        <f t="shared" ca="1" si="52"/>
        <v>1.393481501519662</v>
      </c>
      <c r="E293">
        <f t="shared" ca="1" si="53"/>
        <v>0.45992270341707692</v>
      </c>
      <c r="G293">
        <f t="shared" ca="1" si="54"/>
        <v>0.93715798509077253</v>
      </c>
      <c r="H293">
        <f t="shared" ca="1" si="55"/>
        <v>0.66848625552749164</v>
      </c>
      <c r="I293">
        <f t="shared" ca="1" si="56"/>
        <v>0.45912043745569253</v>
      </c>
      <c r="J293">
        <f t="shared" ca="1" si="57"/>
        <v>0.26362825793081995</v>
      </c>
      <c r="K293">
        <f t="shared" ca="1" si="58"/>
        <v>0.1298068072045154</v>
      </c>
      <c r="M293">
        <f t="shared" ca="1" si="48"/>
        <v>8.6728363114576261</v>
      </c>
      <c r="N293">
        <f t="shared" ca="1" si="49"/>
        <v>0.41696902092202226</v>
      </c>
    </row>
    <row r="294" spans="2:14" x14ac:dyDescent="0.25">
      <c r="B294">
        <f t="shared" ca="1" si="50"/>
        <v>12.542144034356358</v>
      </c>
      <c r="C294">
        <f t="shared" ca="1" si="51"/>
        <v>6.0491528365861544</v>
      </c>
      <c r="D294">
        <f t="shared" ca="1" si="52"/>
        <v>0.63346709644878729</v>
      </c>
      <c r="E294">
        <f t="shared" ca="1" si="53"/>
        <v>0.97853828897787687</v>
      </c>
      <c r="G294">
        <f t="shared" ca="1" si="54"/>
        <v>0.62372254225776513</v>
      </c>
      <c r="H294">
        <f t="shared" ca="1" si="55"/>
        <v>4.8619746831858759</v>
      </c>
      <c r="I294">
        <f t="shared" ca="1" si="56"/>
        <v>3.3392338660446854</v>
      </c>
      <c r="J294">
        <f t="shared" ca="1" si="57"/>
        <v>1.9173975608827312</v>
      </c>
      <c r="K294">
        <f t="shared" ca="1" si="58"/>
        <v>0.9440993066275376</v>
      </c>
      <c r="M294">
        <f t="shared" ca="1" si="48"/>
        <v>5.8997901383680853</v>
      </c>
      <c r="N294">
        <f t="shared" ca="1" si="49"/>
        <v>3.0326619382712221</v>
      </c>
    </row>
    <row r="295" spans="2:14" x14ac:dyDescent="0.25">
      <c r="B295">
        <f t="shared" ca="1" si="50"/>
        <v>8.2610703832472083</v>
      </c>
      <c r="C295">
        <f t="shared" ca="1" si="51"/>
        <v>8.7421242696394597</v>
      </c>
      <c r="D295">
        <f t="shared" ca="1" si="52"/>
        <v>8.1481054360568645</v>
      </c>
      <c r="E295">
        <f t="shared" ca="1" si="53"/>
        <v>1.5343314006084383</v>
      </c>
      <c r="G295">
        <f t="shared" ca="1" si="54"/>
        <v>0.44392485104800328</v>
      </c>
      <c r="H295">
        <f t="shared" ca="1" si="55"/>
        <v>8.3643945946950886</v>
      </c>
      <c r="I295">
        <f t="shared" ca="1" si="56"/>
        <v>5.7447172228517234</v>
      </c>
      <c r="J295">
        <f t="shared" ca="1" si="57"/>
        <v>3.2986329298654491</v>
      </c>
      <c r="K295">
        <f t="shared" ca="1" si="58"/>
        <v>1.6241999705428862</v>
      </c>
      <c r="M295">
        <f t="shared" ca="1" si="48"/>
        <v>7.0374457631990603</v>
      </c>
      <c r="N295">
        <f t="shared" ca="1" si="49"/>
        <v>5.2173001253457105</v>
      </c>
    </row>
    <row r="296" spans="2:14" x14ac:dyDescent="0.25">
      <c r="B296">
        <f t="shared" ca="1" si="50"/>
        <v>17.02255551877974</v>
      </c>
      <c r="C296">
        <f t="shared" ca="1" si="51"/>
        <v>12.565202583189347</v>
      </c>
      <c r="D296">
        <f t="shared" ca="1" si="52"/>
        <v>6.6633658833071268</v>
      </c>
      <c r="E296">
        <f t="shared" ca="1" si="53"/>
        <v>0.82273914307783214</v>
      </c>
      <c r="G296">
        <f t="shared" ca="1" si="54"/>
        <v>0.8808750064539097</v>
      </c>
      <c r="H296">
        <f t="shared" ca="1" si="55"/>
        <v>1.3064105185077413</v>
      </c>
      <c r="I296">
        <f t="shared" ca="1" si="56"/>
        <v>0.89725071202952433</v>
      </c>
      <c r="J296">
        <f t="shared" ca="1" si="57"/>
        <v>0.51520390477576739</v>
      </c>
      <c r="K296">
        <f t="shared" ca="1" si="58"/>
        <v>0.25367908001649458</v>
      </c>
      <c r="M296">
        <f t="shared" ca="1" si="48"/>
        <v>10.373548435867717</v>
      </c>
      <c r="N296">
        <f t="shared" ca="1" si="49"/>
        <v>0.81487496611963195</v>
      </c>
    </row>
    <row r="297" spans="2:14" x14ac:dyDescent="0.25">
      <c r="B297">
        <f t="shared" ca="1" si="50"/>
        <v>7.4323483951908544</v>
      </c>
      <c r="C297">
        <f t="shared" ca="1" si="51"/>
        <v>9.8804326047328992</v>
      </c>
      <c r="D297">
        <f t="shared" ca="1" si="52"/>
        <v>4.8815485314372529</v>
      </c>
      <c r="E297">
        <f t="shared" ca="1" si="53"/>
        <v>1.7098933403122099</v>
      </c>
      <c r="G297">
        <f t="shared" ca="1" si="54"/>
        <v>0.54920989831466416</v>
      </c>
      <c r="H297">
        <f t="shared" ca="1" si="55"/>
        <v>6.1723545944600557</v>
      </c>
      <c r="I297">
        <f t="shared" ca="1" si="56"/>
        <v>4.2392107812358928</v>
      </c>
      <c r="J297">
        <f t="shared" ca="1" si="57"/>
        <v>2.4341668592494763</v>
      </c>
      <c r="K297">
        <f t="shared" ca="1" si="58"/>
        <v>1.1985491641989807</v>
      </c>
      <c r="M297">
        <f t="shared" ca="1" si="48"/>
        <v>6.512122674327018</v>
      </c>
      <c r="N297">
        <f t="shared" ca="1" si="49"/>
        <v>3.8500128173984756</v>
      </c>
    </row>
    <row r="298" spans="2:14" x14ac:dyDescent="0.25">
      <c r="B298">
        <f t="shared" ca="1" si="50"/>
        <v>2.7242542746847556</v>
      </c>
      <c r="C298">
        <f t="shared" ca="1" si="51"/>
        <v>3.223661336110232</v>
      </c>
      <c r="D298">
        <f t="shared" ca="1" si="52"/>
        <v>2.7767904724467818</v>
      </c>
      <c r="E298">
        <f t="shared" ca="1" si="53"/>
        <v>0.19082162446220452</v>
      </c>
      <c r="G298">
        <f t="shared" ca="1" si="54"/>
        <v>0.26056633508892701</v>
      </c>
      <c r="H298">
        <f t="shared" ca="1" si="55"/>
        <v>13.852057793577817</v>
      </c>
      <c r="I298">
        <f t="shared" ca="1" si="56"/>
        <v>9.5136777776090504</v>
      </c>
      <c r="J298">
        <f t="shared" ca="1" si="57"/>
        <v>5.4627807747466495</v>
      </c>
      <c r="K298">
        <f t="shared" ca="1" si="58"/>
        <v>2.6897956099006346</v>
      </c>
      <c r="M298">
        <f t="shared" ca="1" si="48"/>
        <v>2.3778971026202935</v>
      </c>
      <c r="N298">
        <f t="shared" ca="1" si="49"/>
        <v>8.6402359482855164</v>
      </c>
    </row>
    <row r="299" spans="2:14" x14ac:dyDescent="0.25">
      <c r="B299">
        <f t="shared" ca="1" si="50"/>
        <v>5.3757449978657137</v>
      </c>
      <c r="C299">
        <f t="shared" ca="1" si="51"/>
        <v>7.5248675918679293</v>
      </c>
      <c r="D299">
        <f t="shared" ca="1" si="52"/>
        <v>0.61305668388181123</v>
      </c>
      <c r="E299">
        <f t="shared" ca="1" si="53"/>
        <v>0.1694065674121859</v>
      </c>
      <c r="G299">
        <f t="shared" ca="1" si="54"/>
        <v>0.90577626226585362</v>
      </c>
      <c r="H299">
        <f t="shared" ca="1" si="55"/>
        <v>1.0192897640196974</v>
      </c>
      <c r="I299">
        <f t="shared" ca="1" si="56"/>
        <v>0.7000544266711366</v>
      </c>
      <c r="J299">
        <f t="shared" ca="1" si="57"/>
        <v>0.40197323818302266</v>
      </c>
      <c r="K299">
        <f t="shared" ca="1" si="58"/>
        <v>0.19792590915610761</v>
      </c>
      <c r="M299">
        <f t="shared" ca="1" si="48"/>
        <v>4.0266764271788924</v>
      </c>
      <c r="N299">
        <f t="shared" ca="1" si="49"/>
        <v>0.63578308667507621</v>
      </c>
    </row>
    <row r="300" spans="2:14" x14ac:dyDescent="0.25">
      <c r="B300">
        <f t="shared" ca="1" si="50"/>
        <v>9.3280861929784287</v>
      </c>
      <c r="C300">
        <f t="shared" ca="1" si="51"/>
        <v>5.8808522470237232</v>
      </c>
      <c r="D300">
        <f t="shared" ca="1" si="52"/>
        <v>12.571139258994176</v>
      </c>
      <c r="E300">
        <f t="shared" ca="1" si="53"/>
        <v>1.6616087880676618</v>
      </c>
      <c r="G300">
        <f t="shared" ca="1" si="54"/>
        <v>0.38480965057528771</v>
      </c>
      <c r="H300">
        <f t="shared" ca="1" si="55"/>
        <v>9.8362901032465508</v>
      </c>
      <c r="I300">
        <f t="shared" ca="1" si="56"/>
        <v>6.7556240353515129</v>
      </c>
      <c r="J300">
        <f t="shared" ca="1" si="57"/>
        <v>3.8790984900278334</v>
      </c>
      <c r="K300">
        <f t="shared" ca="1" si="58"/>
        <v>1.9100129620949231</v>
      </c>
      <c r="M300">
        <f t="shared" ca="1" si="48"/>
        <v>7.4092311414130139</v>
      </c>
      <c r="N300">
        <f t="shared" ca="1" si="49"/>
        <v>6.1353965320039698</v>
      </c>
    </row>
    <row r="301" spans="2:14" x14ac:dyDescent="0.25">
      <c r="B301">
        <f t="shared" ca="1" si="50"/>
        <v>3.2020052892895015</v>
      </c>
      <c r="C301">
        <f t="shared" ca="1" si="51"/>
        <v>7.1756889833920727</v>
      </c>
      <c r="D301">
        <f t="shared" ca="1" si="52"/>
        <v>4.8774293501799084</v>
      </c>
      <c r="E301">
        <f t="shared" ca="1" si="53"/>
        <v>1.9783634135899602</v>
      </c>
      <c r="G301">
        <f t="shared" ca="1" si="54"/>
        <v>0.3006727344926079</v>
      </c>
      <c r="H301">
        <f t="shared" ca="1" si="55"/>
        <v>12.377500400883648</v>
      </c>
      <c r="I301">
        <f t="shared" ca="1" si="56"/>
        <v>8.5009427668449735</v>
      </c>
      <c r="J301">
        <f t="shared" ca="1" si="57"/>
        <v>4.8812654579534396</v>
      </c>
      <c r="K301">
        <f t="shared" ca="1" si="58"/>
        <v>2.4034657331039782</v>
      </c>
      <c r="M301">
        <f t="shared" ca="1" si="48"/>
        <v>4.4844668345584457</v>
      </c>
      <c r="N301">
        <f t="shared" ca="1" si="49"/>
        <v>7.7204791885300699</v>
      </c>
    </row>
    <row r="302" spans="2:14" x14ac:dyDescent="0.25">
      <c r="B302">
        <f t="shared" ca="1" si="50"/>
        <v>6.6861840400104189</v>
      </c>
      <c r="C302">
        <f t="shared" ca="1" si="51"/>
        <v>8.6371037620533251</v>
      </c>
      <c r="D302">
        <f t="shared" ca="1" si="52"/>
        <v>4.1253155321446968</v>
      </c>
      <c r="E302">
        <f t="shared" ca="1" si="53"/>
        <v>0.37759812010169602</v>
      </c>
      <c r="G302">
        <f t="shared" ca="1" si="54"/>
        <v>0.25519501135740486</v>
      </c>
      <c r="H302">
        <f t="shared" ca="1" si="55"/>
        <v>14.066595308047351</v>
      </c>
      <c r="I302">
        <f t="shared" ca="1" si="56"/>
        <v>9.6610234510308413</v>
      </c>
      <c r="J302">
        <f t="shared" ca="1" si="57"/>
        <v>5.5473870785154267</v>
      </c>
      <c r="K302">
        <f t="shared" ca="1" si="58"/>
        <v>2.7314545513502355</v>
      </c>
      <c r="M302">
        <f t="shared" ca="1" si="48"/>
        <v>5.4975690710684022</v>
      </c>
      <c r="N302">
        <f t="shared" ca="1" si="49"/>
        <v>8.7740539536965887</v>
      </c>
    </row>
    <row r="303" spans="2:14" x14ac:dyDescent="0.25">
      <c r="B303">
        <f t="shared" ca="1" si="50"/>
        <v>11.786726497046676</v>
      </c>
      <c r="C303">
        <f t="shared" ca="1" si="51"/>
        <v>12.595583650756009</v>
      </c>
      <c r="D303">
        <f t="shared" ca="1" si="52"/>
        <v>7.6068602138287407</v>
      </c>
      <c r="E303">
        <f t="shared" ca="1" si="53"/>
        <v>2.8859216472047016</v>
      </c>
      <c r="G303">
        <f t="shared" ca="1" si="54"/>
        <v>0.94957244632443416</v>
      </c>
      <c r="H303">
        <f t="shared" ca="1" si="55"/>
        <v>0.53294256826939912</v>
      </c>
      <c r="I303">
        <f t="shared" ca="1" si="56"/>
        <v>0.36602820635336775</v>
      </c>
      <c r="J303">
        <f t="shared" ca="1" si="57"/>
        <v>0.21017443468478425</v>
      </c>
      <c r="K303">
        <f t="shared" ca="1" si="58"/>
        <v>0.10348690438793945</v>
      </c>
      <c r="M303">
        <f t="shared" ca="1" si="48"/>
        <v>9.4132494165474938</v>
      </c>
      <c r="N303">
        <f t="shared" ca="1" si="49"/>
        <v>0.33242350020137473</v>
      </c>
    </row>
    <row r="304" spans="2:14" x14ac:dyDescent="0.25">
      <c r="B304">
        <f t="shared" ca="1" si="50"/>
        <v>13.592316595214399</v>
      </c>
      <c r="C304">
        <f t="shared" ca="1" si="51"/>
        <v>4.6607429381003831</v>
      </c>
      <c r="D304">
        <f t="shared" ca="1" si="52"/>
        <v>0.99409740063641538</v>
      </c>
      <c r="E304">
        <f t="shared" ca="1" si="53"/>
        <v>1.4953521546077995</v>
      </c>
      <c r="G304">
        <f t="shared" ca="1" si="54"/>
        <v>0.99605183994102808</v>
      </c>
      <c r="H304">
        <f t="shared" ca="1" si="55"/>
        <v>4.0745392581329559E-2</v>
      </c>
      <c r="I304">
        <f t="shared" ca="1" si="56"/>
        <v>2.7984184134769583E-2</v>
      </c>
      <c r="J304">
        <f t="shared" ca="1" si="57"/>
        <v>1.6068597934668402E-2</v>
      </c>
      <c r="K304">
        <f t="shared" ca="1" si="58"/>
        <v>7.9119492368671836E-3</v>
      </c>
      <c r="M304">
        <f t="shared" ca="1" si="48"/>
        <v>5.973807771043278</v>
      </c>
      <c r="N304">
        <f t="shared" ca="1" si="49"/>
        <v>2.5414982449136859E-2</v>
      </c>
    </row>
    <row r="305" spans="2:14" x14ac:dyDescent="0.25">
      <c r="B305">
        <f t="shared" ca="1" si="50"/>
        <v>7.2679336533024816</v>
      </c>
      <c r="C305">
        <f t="shared" ca="1" si="51"/>
        <v>6.4262629099686999</v>
      </c>
      <c r="D305">
        <f t="shared" ca="1" si="52"/>
        <v>8.9132705224256839</v>
      </c>
      <c r="E305">
        <f t="shared" ca="1" si="53"/>
        <v>1.2490018660078159</v>
      </c>
      <c r="G305">
        <f t="shared" ca="1" si="54"/>
        <v>0.65188703590337116</v>
      </c>
      <c r="H305">
        <f t="shared" ca="1" si="55"/>
        <v>4.4070811440045903</v>
      </c>
      <c r="I305">
        <f t="shared" ca="1" si="56"/>
        <v>3.0268102088972713</v>
      </c>
      <c r="J305">
        <f t="shared" ca="1" si="57"/>
        <v>1.7380030104536903</v>
      </c>
      <c r="K305">
        <f t="shared" ca="1" si="58"/>
        <v>0.85576797976653785</v>
      </c>
      <c r="M305">
        <f t="shared" ca="1" si="48"/>
        <v>6.1407134466680544</v>
      </c>
      <c r="N305">
        <f t="shared" ca="1" si="49"/>
        <v>2.7489216039146038</v>
      </c>
    </row>
    <row r="306" spans="2:14" x14ac:dyDescent="0.25">
      <c r="B306">
        <f t="shared" ca="1" si="50"/>
        <v>11.140455312192373</v>
      </c>
      <c r="C306">
        <f t="shared" ca="1" si="51"/>
        <v>12.23845467942234</v>
      </c>
      <c r="D306">
        <f t="shared" ca="1" si="52"/>
        <v>4.2862039721974439</v>
      </c>
      <c r="E306">
        <f t="shared" ca="1" si="53"/>
        <v>0.15883089376128057</v>
      </c>
      <c r="G306">
        <f t="shared" ca="1" si="54"/>
        <v>0.86373661081575859</v>
      </c>
      <c r="H306">
        <f t="shared" ca="1" si="55"/>
        <v>1.5087778387622077</v>
      </c>
      <c r="I306">
        <f t="shared" ca="1" si="56"/>
        <v>1.0362378218372679</v>
      </c>
      <c r="J306">
        <f t="shared" ca="1" si="57"/>
        <v>0.59501069760012526</v>
      </c>
      <c r="K306">
        <f t="shared" ca="1" si="58"/>
        <v>0.29297481049346269</v>
      </c>
      <c r="M306">
        <f t="shared" ca="1" si="48"/>
        <v>7.9026799706761581</v>
      </c>
      <c r="N306">
        <f t="shared" ca="1" si="49"/>
        <v>0.94110179979856023</v>
      </c>
    </row>
    <row r="307" spans="2:14" x14ac:dyDescent="0.25">
      <c r="B307">
        <f t="shared" ca="1" si="50"/>
        <v>6.3325178026757136</v>
      </c>
      <c r="C307">
        <f t="shared" ca="1" si="51"/>
        <v>18.125172123053726</v>
      </c>
      <c r="D307">
        <f t="shared" ca="1" si="52"/>
        <v>2.301314395360754</v>
      </c>
      <c r="E307">
        <f t="shared" ca="1" si="53"/>
        <v>1.4147957060118721</v>
      </c>
      <c r="G307">
        <f t="shared" ca="1" si="54"/>
        <v>7.4469116450202932E-2</v>
      </c>
      <c r="H307">
        <f t="shared" ca="1" si="55"/>
        <v>26.752166652827576</v>
      </c>
      <c r="I307">
        <f t="shared" ca="1" si="56"/>
        <v>18.373551221097124</v>
      </c>
      <c r="J307">
        <f t="shared" ca="1" si="57"/>
        <v>10.550145245686158</v>
      </c>
      <c r="K307">
        <f t="shared" ca="1" si="58"/>
        <v>5.1947415676728799</v>
      </c>
      <c r="M307">
        <f t="shared" ca="1" si="48"/>
        <v>8.0805289979933566</v>
      </c>
      <c r="N307">
        <f t="shared" ca="1" si="49"/>
        <v>16.686692724849216</v>
      </c>
    </row>
    <row r="308" spans="2:14" x14ac:dyDescent="0.25">
      <c r="B308">
        <f t="shared" ca="1" si="50"/>
        <v>7.7026843601164607</v>
      </c>
      <c r="C308">
        <f t="shared" ca="1" si="51"/>
        <v>13.637852105265166</v>
      </c>
      <c r="D308">
        <f t="shared" ca="1" si="52"/>
        <v>4.8104590884623288</v>
      </c>
      <c r="E308">
        <f t="shared" ca="1" si="53"/>
        <v>1.5426268035868813</v>
      </c>
      <c r="G308">
        <f t="shared" ca="1" si="54"/>
        <v>0.5397424763835077</v>
      </c>
      <c r="H308">
        <f t="shared" ca="1" si="55"/>
        <v>6.351451793855488</v>
      </c>
      <c r="I308">
        <f t="shared" ca="1" si="56"/>
        <v>4.3622158301110359</v>
      </c>
      <c r="J308">
        <f t="shared" ca="1" si="57"/>
        <v>2.5047967073376021</v>
      </c>
      <c r="K308">
        <f t="shared" ca="1" si="58"/>
        <v>1.2333262975215604</v>
      </c>
      <c r="M308">
        <f t="shared" ca="1" si="48"/>
        <v>7.67277811802433</v>
      </c>
      <c r="N308">
        <f t="shared" ca="1" si="49"/>
        <v>3.9617248881617897</v>
      </c>
    </row>
    <row r="309" spans="2:14" x14ac:dyDescent="0.25">
      <c r="B309">
        <f t="shared" ca="1" si="50"/>
        <v>2.0318900931809205</v>
      </c>
      <c r="C309">
        <f t="shared" ca="1" si="51"/>
        <v>4.7292698961019388</v>
      </c>
      <c r="D309">
        <f t="shared" ca="1" si="52"/>
        <v>2.3953852484257494</v>
      </c>
      <c r="E309">
        <f t="shared" ca="1" si="53"/>
        <v>7.9450000363670878E-2</v>
      </c>
      <c r="G309">
        <f t="shared" ca="1" si="54"/>
        <v>0.55579148775173293</v>
      </c>
      <c r="H309">
        <f t="shared" ca="1" si="55"/>
        <v>6.0496592438367678</v>
      </c>
      <c r="I309">
        <f t="shared" ca="1" si="56"/>
        <v>4.154942866097544</v>
      </c>
      <c r="J309">
        <f t="shared" ca="1" si="57"/>
        <v>2.3857799832687507</v>
      </c>
      <c r="K309">
        <f t="shared" ca="1" si="58"/>
        <v>1.1747241541983189</v>
      </c>
      <c r="M309">
        <f t="shared" ca="1" si="48"/>
        <v>2.5233150465427419</v>
      </c>
      <c r="N309">
        <f t="shared" ca="1" si="49"/>
        <v>3.7734814604737079</v>
      </c>
    </row>
    <row r="310" spans="2:14" x14ac:dyDescent="0.25">
      <c r="B310">
        <f t="shared" ca="1" si="50"/>
        <v>19.222727118750672</v>
      </c>
      <c r="C310">
        <f t="shared" ca="1" si="51"/>
        <v>1.9023026979636761</v>
      </c>
      <c r="D310">
        <f t="shared" ca="1" si="52"/>
        <v>6.0491931140219606</v>
      </c>
      <c r="E310">
        <f t="shared" ca="1" si="53"/>
        <v>0.41116380124262925</v>
      </c>
      <c r="G310">
        <f t="shared" ca="1" si="54"/>
        <v>0.73970232106651668</v>
      </c>
      <c r="H310">
        <f t="shared" ca="1" si="55"/>
        <v>3.1054393158729212</v>
      </c>
      <c r="I310">
        <f t="shared" ca="1" si="56"/>
        <v>2.1328346625027161</v>
      </c>
      <c r="J310">
        <f t="shared" ca="1" si="57"/>
        <v>1.2246797150787301</v>
      </c>
      <c r="K310">
        <f t="shared" ca="1" si="58"/>
        <v>0.60301488508952694</v>
      </c>
      <c r="M310">
        <f t="shared" ca="1" si="48"/>
        <v>7.629580328067223</v>
      </c>
      <c r="N310">
        <f t="shared" ca="1" si="49"/>
        <v>1.9370211135463427</v>
      </c>
    </row>
    <row r="311" spans="2:14" x14ac:dyDescent="0.25">
      <c r="B311">
        <f t="shared" ca="1" si="50"/>
        <v>3.9857138414050355</v>
      </c>
      <c r="C311">
        <f t="shared" ca="1" si="51"/>
        <v>10.158841438310265</v>
      </c>
      <c r="D311">
        <f t="shared" ca="1" si="52"/>
        <v>5.6870716851750185</v>
      </c>
      <c r="E311">
        <f t="shared" ca="1" si="53"/>
        <v>0.12441181332361469</v>
      </c>
      <c r="G311">
        <f t="shared" ca="1" si="54"/>
        <v>0.46288675701433035</v>
      </c>
      <c r="H311">
        <f t="shared" ca="1" si="55"/>
        <v>7.9335871160852758</v>
      </c>
      <c r="I311">
        <f t="shared" ca="1" si="56"/>
        <v>5.4488360190079046</v>
      </c>
      <c r="J311">
        <f t="shared" ca="1" si="57"/>
        <v>3.1287371030621665</v>
      </c>
      <c r="K311">
        <f t="shared" ca="1" si="58"/>
        <v>1.5405456801879702</v>
      </c>
      <c r="M311">
        <f t="shared" ca="1" si="48"/>
        <v>5.4056632836143166</v>
      </c>
      <c r="N311">
        <f t="shared" ca="1" si="49"/>
        <v>4.9485834971779816</v>
      </c>
    </row>
    <row r="312" spans="2:14" x14ac:dyDescent="0.25">
      <c r="B312">
        <f t="shared" ca="1" si="50"/>
        <v>8.9504264414401256</v>
      </c>
      <c r="C312">
        <f t="shared" ca="1" si="51"/>
        <v>9.6022258338306905</v>
      </c>
      <c r="D312">
        <f t="shared" ca="1" si="52"/>
        <v>1.7281173674207944</v>
      </c>
      <c r="E312">
        <f t="shared" ca="1" si="53"/>
        <v>3.2382555194214762</v>
      </c>
      <c r="G312">
        <f t="shared" ca="1" si="54"/>
        <v>0.61343124348073286</v>
      </c>
      <c r="H312">
        <f t="shared" ca="1" si="55"/>
        <v>5.0333354993100823</v>
      </c>
      <c r="I312">
        <f t="shared" ca="1" si="56"/>
        <v>3.4569255197042352</v>
      </c>
      <c r="J312">
        <f t="shared" ca="1" si="57"/>
        <v>1.9849764423614253</v>
      </c>
      <c r="K312">
        <f t="shared" ca="1" si="58"/>
        <v>0.97737418735562565</v>
      </c>
      <c r="M312">
        <f t="shared" ca="1" si="48"/>
        <v>6.5590702599496993</v>
      </c>
      <c r="N312">
        <f t="shared" ca="1" si="49"/>
        <v>3.1395484316477056</v>
      </c>
    </row>
    <row r="313" spans="2:14" x14ac:dyDescent="0.25">
      <c r="B313">
        <f t="shared" ca="1" si="50"/>
        <v>9.1363460373282201</v>
      </c>
      <c r="C313">
        <f t="shared" ca="1" si="51"/>
        <v>5.3553626327920281</v>
      </c>
      <c r="D313">
        <f t="shared" ca="1" si="52"/>
        <v>2.112212198252903</v>
      </c>
      <c r="E313">
        <f t="shared" ca="1" si="53"/>
        <v>2.3012065899047398</v>
      </c>
      <c r="G313">
        <f t="shared" ca="1" si="54"/>
        <v>6.2143648779941829E-2</v>
      </c>
      <c r="H313">
        <f t="shared" ca="1" si="55"/>
        <v>28.615753742646788</v>
      </c>
      <c r="I313">
        <f t="shared" ca="1" si="56"/>
        <v>19.653474200574735</v>
      </c>
      <c r="J313">
        <f t="shared" ca="1" si="57"/>
        <v>11.28508065225444</v>
      </c>
      <c r="K313">
        <f t="shared" ca="1" si="58"/>
        <v>5.5566133160846736</v>
      </c>
      <c r="M313">
        <f t="shared" ca="1" si="48"/>
        <v>5.2301963586676035</v>
      </c>
      <c r="N313">
        <f t="shared" ca="1" si="49"/>
        <v>17.849107176634281</v>
      </c>
    </row>
    <row r="314" spans="2:14" x14ac:dyDescent="0.25">
      <c r="B314">
        <f t="shared" ca="1" si="50"/>
        <v>11.831775460114994</v>
      </c>
      <c r="C314">
        <f t="shared" ca="1" si="51"/>
        <v>12.840294678375701</v>
      </c>
      <c r="D314">
        <f t="shared" ca="1" si="52"/>
        <v>5.3388859603972278</v>
      </c>
      <c r="E314">
        <f t="shared" ca="1" si="53"/>
        <v>2.5278677490439931</v>
      </c>
      <c r="G314">
        <f t="shared" ca="1" si="54"/>
        <v>0.87550848614125221</v>
      </c>
      <c r="H314">
        <f t="shared" ca="1" si="55"/>
        <v>1.3693509604523377</v>
      </c>
      <c r="I314">
        <f t="shared" ca="1" si="56"/>
        <v>0.94047859143664136</v>
      </c>
      <c r="J314">
        <f t="shared" ca="1" si="57"/>
        <v>0.54002547578945514</v>
      </c>
      <c r="K314">
        <f t="shared" ca="1" si="58"/>
        <v>0.26590086878973168</v>
      </c>
      <c r="M314">
        <f t="shared" ca="1" si="48"/>
        <v>8.9749717834354534</v>
      </c>
      <c r="N314">
        <f t="shared" ca="1" si="49"/>
        <v>0.85413413448253117</v>
      </c>
    </row>
    <row r="315" spans="2:14" x14ac:dyDescent="0.25">
      <c r="B315">
        <f t="shared" ca="1" si="50"/>
        <v>4.4400899367772269</v>
      </c>
      <c r="C315">
        <f t="shared" ca="1" si="51"/>
        <v>6.8899251273380377</v>
      </c>
      <c r="D315">
        <f t="shared" ca="1" si="52"/>
        <v>1.332203954739041</v>
      </c>
      <c r="E315">
        <f t="shared" ca="1" si="53"/>
        <v>0.60490180047412045</v>
      </c>
      <c r="G315">
        <f t="shared" ca="1" si="54"/>
        <v>0.22397329734764748</v>
      </c>
      <c r="H315">
        <f t="shared" ca="1" si="55"/>
        <v>15.410719522070893</v>
      </c>
      <c r="I315">
        <f t="shared" ca="1" si="56"/>
        <v>10.584176159159931</v>
      </c>
      <c r="J315">
        <f t="shared" ca="1" si="57"/>
        <v>6.0774639829478874</v>
      </c>
      <c r="K315">
        <f t="shared" ca="1" si="58"/>
        <v>2.9924568850047972</v>
      </c>
      <c r="M315">
        <f t="shared" ca="1" si="48"/>
        <v>3.7864256702772114</v>
      </c>
      <c r="N315">
        <f t="shared" ca="1" si="49"/>
        <v>9.6124528779597842</v>
      </c>
    </row>
    <row r="316" spans="2:14" x14ac:dyDescent="0.25">
      <c r="B316">
        <f t="shared" ca="1" si="50"/>
        <v>2.6270042062187891</v>
      </c>
      <c r="C316">
        <f t="shared" ca="1" si="51"/>
        <v>8.8939327305141109</v>
      </c>
      <c r="D316">
        <f t="shared" ca="1" si="52"/>
        <v>5.3354104574609655</v>
      </c>
      <c r="E316">
        <f t="shared" ca="1" si="53"/>
        <v>0.55587830015773798</v>
      </c>
      <c r="G316">
        <f t="shared" ca="1" si="54"/>
        <v>0.4568901914973974</v>
      </c>
      <c r="H316">
        <f t="shared" ca="1" si="55"/>
        <v>8.0678887267222823</v>
      </c>
      <c r="I316">
        <f t="shared" ca="1" si="56"/>
        <v>5.5410751843113282</v>
      </c>
      <c r="J316">
        <f t="shared" ca="1" si="57"/>
        <v>3.181701093505918</v>
      </c>
      <c r="K316">
        <f t="shared" ca="1" si="58"/>
        <v>1.5666243962947921</v>
      </c>
      <c r="M316">
        <f t="shared" ca="1" si="48"/>
        <v>4.634538832543611</v>
      </c>
      <c r="N316">
        <f t="shared" ca="1" si="49"/>
        <v>5.0323542712702256</v>
      </c>
    </row>
    <row r="317" spans="2:14" x14ac:dyDescent="0.25">
      <c r="B317">
        <f t="shared" ca="1" si="50"/>
        <v>8.2809504670010909</v>
      </c>
      <c r="C317">
        <f t="shared" ca="1" si="51"/>
        <v>2.6496055215987919</v>
      </c>
      <c r="D317">
        <f t="shared" ca="1" si="52"/>
        <v>0.74695836017654682</v>
      </c>
      <c r="E317">
        <f t="shared" ca="1" si="53"/>
        <v>2.20155621832158</v>
      </c>
      <c r="G317">
        <f t="shared" ca="1" si="54"/>
        <v>0.59103538946744261</v>
      </c>
      <c r="H317">
        <f t="shared" ca="1" si="55"/>
        <v>5.416405302307683</v>
      </c>
      <c r="I317">
        <f t="shared" ca="1" si="56"/>
        <v>3.7200201967810944</v>
      </c>
      <c r="J317">
        <f t="shared" ca="1" si="57"/>
        <v>2.1360461524640986</v>
      </c>
      <c r="K317">
        <f t="shared" ca="1" si="58"/>
        <v>1.0517587654264851</v>
      </c>
      <c r="M317">
        <f t="shared" ca="1" si="48"/>
        <v>3.8688697122795901</v>
      </c>
      <c r="N317">
        <f t="shared" ca="1" si="49"/>
        <v>3.3784886333047504</v>
      </c>
    </row>
    <row r="318" spans="2:14" x14ac:dyDescent="0.25">
      <c r="B318">
        <f t="shared" ca="1" si="50"/>
        <v>15.079337182480568</v>
      </c>
      <c r="C318">
        <f t="shared" ca="1" si="51"/>
        <v>12.76779794124781</v>
      </c>
      <c r="D318">
        <f t="shared" ca="1" si="52"/>
        <v>7.2015721930624288</v>
      </c>
      <c r="E318">
        <f t="shared" ca="1" si="53"/>
        <v>1.8887559433123668</v>
      </c>
      <c r="G318">
        <f t="shared" ca="1" si="54"/>
        <v>0.18829826112922721</v>
      </c>
      <c r="H318">
        <f t="shared" ca="1" si="55"/>
        <v>17.197715506729423</v>
      </c>
      <c r="I318">
        <f t="shared" ca="1" si="56"/>
        <v>11.811495900476961</v>
      </c>
      <c r="J318">
        <f t="shared" ca="1" si="57"/>
        <v>6.7821944609038765</v>
      </c>
      <c r="K318">
        <f t="shared" ca="1" si="58"/>
        <v>3.3394561558765279</v>
      </c>
      <c r="M318">
        <f t="shared" ca="1" si="48"/>
        <v>10.172206164393472</v>
      </c>
      <c r="N318">
        <f t="shared" ca="1" si="49"/>
        <v>10.727093545517997</v>
      </c>
    </row>
    <row r="319" spans="2:14" x14ac:dyDescent="0.25">
      <c r="B319">
        <f t="shared" ca="1" si="50"/>
        <v>3.4385801644435752</v>
      </c>
      <c r="C319">
        <f t="shared" ca="1" si="51"/>
        <v>9.7955458325484557</v>
      </c>
      <c r="D319">
        <f t="shared" ca="1" si="52"/>
        <v>3.7641921946408221</v>
      </c>
      <c r="E319">
        <f t="shared" ca="1" si="53"/>
        <v>0.7101682334327547</v>
      </c>
      <c r="G319">
        <f t="shared" ca="1" si="54"/>
        <v>0.26028803950549395</v>
      </c>
      <c r="H319">
        <f t="shared" ca="1" si="55"/>
        <v>13.863064187317562</v>
      </c>
      <c r="I319">
        <f t="shared" ca="1" si="56"/>
        <v>9.5212370359585208</v>
      </c>
      <c r="J319">
        <f t="shared" ca="1" si="57"/>
        <v>5.4671213223401383</v>
      </c>
      <c r="K319">
        <f t="shared" ca="1" si="58"/>
        <v>2.6919328338426061</v>
      </c>
      <c r="M319">
        <f t="shared" ca="1" si="48"/>
        <v>4.8651098847123251</v>
      </c>
      <c r="N319">
        <f t="shared" ca="1" si="49"/>
        <v>8.6471011982193726</v>
      </c>
    </row>
    <row r="320" spans="2:14" x14ac:dyDescent="0.25">
      <c r="B320">
        <f t="shared" ca="1" si="50"/>
        <v>10.957358263990784</v>
      </c>
      <c r="C320">
        <f t="shared" ca="1" si="51"/>
        <v>3.2923571500656896</v>
      </c>
      <c r="D320">
        <f t="shared" ca="1" si="52"/>
        <v>1.3085212485315707</v>
      </c>
      <c r="E320">
        <f t="shared" ca="1" si="53"/>
        <v>2.0890070075453941</v>
      </c>
      <c r="G320">
        <f t="shared" ca="1" si="54"/>
        <v>0.77266360692375624</v>
      </c>
      <c r="H320">
        <f t="shared" ca="1" si="55"/>
        <v>2.656413775257362</v>
      </c>
      <c r="I320">
        <f t="shared" ca="1" si="56"/>
        <v>1.824441182559708</v>
      </c>
      <c r="J320">
        <f t="shared" ca="1" si="57"/>
        <v>1.0475993038359948</v>
      </c>
      <c r="K320">
        <f t="shared" ca="1" si="58"/>
        <v>0.51582300747254561</v>
      </c>
      <c r="M320">
        <f t="shared" ca="1" si="48"/>
        <v>4.9544202754323354</v>
      </c>
      <c r="N320">
        <f t="shared" ca="1" si="49"/>
        <v>1.656940949606829</v>
      </c>
    </row>
    <row r="321" spans="2:14" x14ac:dyDescent="0.25">
      <c r="B321">
        <f t="shared" ca="1" si="50"/>
        <v>17.180699370984193</v>
      </c>
      <c r="C321">
        <f t="shared" ca="1" si="51"/>
        <v>4.8212680688538372</v>
      </c>
      <c r="D321">
        <f t="shared" ca="1" si="52"/>
        <v>0.92770791491598981</v>
      </c>
      <c r="E321">
        <f t="shared" ca="1" si="53"/>
        <v>7.5641269577465912E-3</v>
      </c>
      <c r="G321">
        <f t="shared" ca="1" si="54"/>
        <v>0.78412263694601192</v>
      </c>
      <c r="H321">
        <f t="shared" ca="1" si="55"/>
        <v>2.5047849671688729</v>
      </c>
      <c r="I321">
        <f t="shared" ca="1" si="56"/>
        <v>1.7203015923664289</v>
      </c>
      <c r="J321">
        <f t="shared" ca="1" si="57"/>
        <v>0.98780205565330392</v>
      </c>
      <c r="K321">
        <f t="shared" ca="1" si="58"/>
        <v>0.4863796923775151</v>
      </c>
      <c r="M321">
        <f t="shared" ca="1" si="48"/>
        <v>6.7876446403261568</v>
      </c>
      <c r="N321">
        <f t="shared" ca="1" si="49"/>
        <v>1.5623623174667542</v>
      </c>
    </row>
    <row r="322" spans="2:14" x14ac:dyDescent="0.25">
      <c r="B322">
        <f t="shared" ca="1" si="50"/>
        <v>8.4803230462932202</v>
      </c>
      <c r="C322">
        <f t="shared" ca="1" si="51"/>
        <v>6.6956248323477974</v>
      </c>
      <c r="D322">
        <f t="shared" ca="1" si="52"/>
        <v>1.5964150958312811</v>
      </c>
      <c r="E322">
        <f t="shared" ca="1" si="53"/>
        <v>0.50955303418444298</v>
      </c>
      <c r="G322">
        <f t="shared" ca="1" si="54"/>
        <v>0.97971262637173728</v>
      </c>
      <c r="H322">
        <f t="shared" ca="1" si="55"/>
        <v>0.21110274638885634</v>
      </c>
      <c r="I322">
        <f t="shared" ca="1" si="56"/>
        <v>0.14498665375501341</v>
      </c>
      <c r="J322">
        <f t="shared" ca="1" si="57"/>
        <v>8.3251747982449248E-2</v>
      </c>
      <c r="K322">
        <f t="shared" ca="1" si="58"/>
        <v>4.0991977432982621E-2</v>
      </c>
      <c r="M322">
        <f t="shared" ca="1" si="48"/>
        <v>4.9739779895954506</v>
      </c>
      <c r="N322">
        <f t="shared" ca="1" si="49"/>
        <v>0.13167556512624728</v>
      </c>
    </row>
    <row r="323" spans="2:14" x14ac:dyDescent="0.25">
      <c r="B323">
        <f t="shared" ca="1" si="50"/>
        <v>15.889355842104148</v>
      </c>
      <c r="C323">
        <f t="shared" ca="1" si="51"/>
        <v>2.1346450911183199</v>
      </c>
      <c r="D323">
        <f t="shared" ca="1" si="52"/>
        <v>2.4035282250524101</v>
      </c>
      <c r="E323">
        <f t="shared" ca="1" si="53"/>
        <v>0.59907005040723538</v>
      </c>
      <c r="G323">
        <f t="shared" ca="1" si="54"/>
        <v>0.39322905871941372</v>
      </c>
      <c r="H323">
        <f t="shared" ca="1" si="55"/>
        <v>9.613368418226818</v>
      </c>
      <c r="I323">
        <f t="shared" ca="1" si="56"/>
        <v>6.6025200624600151</v>
      </c>
      <c r="J323">
        <f t="shared" ca="1" si="57"/>
        <v>3.7911857543645073</v>
      </c>
      <c r="K323">
        <f t="shared" ca="1" si="58"/>
        <v>1.8667259805754173</v>
      </c>
      <c r="M323">
        <f t="shared" ca="1" si="48"/>
        <v>6.0077199350586685</v>
      </c>
      <c r="N323">
        <f t="shared" ca="1" si="49"/>
        <v>5.9963488911940352</v>
      </c>
    </row>
    <row r="324" spans="2:14" x14ac:dyDescent="0.25">
      <c r="B324">
        <f t="shared" ca="1" si="50"/>
        <v>10.381109142211841</v>
      </c>
      <c r="C324">
        <f t="shared" ca="1" si="51"/>
        <v>16.258269850770152</v>
      </c>
      <c r="D324">
        <f t="shared" ca="1" si="52"/>
        <v>3.0423370300603008</v>
      </c>
      <c r="E324">
        <f t="shared" ca="1" si="53"/>
        <v>0.68038218995734612</v>
      </c>
      <c r="G324">
        <f t="shared" ca="1" si="54"/>
        <v>0.95463851407742206</v>
      </c>
      <c r="H324">
        <f t="shared" ca="1" si="55"/>
        <v>0.47813860538605624</v>
      </c>
      <c r="I324">
        <f t="shared" ca="1" si="56"/>
        <v>0.32838851039065681</v>
      </c>
      <c r="J324">
        <f t="shared" ca="1" si="57"/>
        <v>0.1885616144612175</v>
      </c>
      <c r="K324">
        <f t="shared" ca="1" si="58"/>
        <v>9.2845058897147698E-2</v>
      </c>
      <c r="M324">
        <f t="shared" ca="1" si="48"/>
        <v>8.7363575418981281</v>
      </c>
      <c r="N324">
        <f t="shared" ca="1" si="49"/>
        <v>0.29823946940468693</v>
      </c>
    </row>
    <row r="325" spans="2:14" x14ac:dyDescent="0.25">
      <c r="B325">
        <f t="shared" ca="1" si="50"/>
        <v>6.8647517629223183</v>
      </c>
      <c r="C325">
        <f t="shared" ca="1" si="51"/>
        <v>5.3755110025192536</v>
      </c>
      <c r="D325">
        <f t="shared" ca="1" si="52"/>
        <v>1.1883926271717291</v>
      </c>
      <c r="E325">
        <f t="shared" ca="1" si="53"/>
        <v>1.1055492830571525</v>
      </c>
      <c r="G325">
        <f t="shared" ca="1" si="54"/>
        <v>8.9752070858545197E-2</v>
      </c>
      <c r="H325">
        <f t="shared" ca="1" si="55"/>
        <v>24.82955468986902</v>
      </c>
      <c r="I325">
        <f t="shared" ca="1" si="56"/>
        <v>17.05308959874926</v>
      </c>
      <c r="J325">
        <f t="shared" ca="1" si="57"/>
        <v>9.7919324353543047</v>
      </c>
      <c r="K325">
        <f t="shared" ca="1" si="58"/>
        <v>4.8214083564942509</v>
      </c>
      <c r="M325">
        <f t="shared" ca="1" si="48"/>
        <v>4.1308672116782477</v>
      </c>
      <c r="N325">
        <f t="shared" ca="1" si="49"/>
        <v>15.487461444955196</v>
      </c>
    </row>
    <row r="326" spans="2:14" x14ac:dyDescent="0.25">
      <c r="B326">
        <f t="shared" ca="1" si="50"/>
        <v>8.9856763767645589</v>
      </c>
      <c r="C326">
        <f t="shared" ca="1" si="51"/>
        <v>11.611876072491137</v>
      </c>
      <c r="D326">
        <f t="shared" ca="1" si="52"/>
        <v>0.52521762433056152</v>
      </c>
      <c r="E326">
        <f t="shared" ca="1" si="53"/>
        <v>0.75823135577109146</v>
      </c>
      <c r="G326">
        <f t="shared" ca="1" si="54"/>
        <v>0.69015568839863384</v>
      </c>
      <c r="H326">
        <f t="shared" ca="1" si="55"/>
        <v>3.8195247098509744</v>
      </c>
      <c r="I326">
        <f t="shared" ca="1" si="56"/>
        <v>2.6232728663596112</v>
      </c>
      <c r="J326">
        <f t="shared" ca="1" si="57"/>
        <v>1.5062907233405678</v>
      </c>
      <c r="K326">
        <f t="shared" ca="1" si="58"/>
        <v>0.74167614296464501</v>
      </c>
      <c r="M326">
        <f t="shared" ref="M326:M389" ca="1" si="59">SUMPRODUCT(M$1:P$1,B326:E326)</f>
        <v>6.4359555307970391</v>
      </c>
      <c r="N326">
        <f t="shared" ref="N326:N389" ca="1" si="60">SUMPRODUCT(M$1:P$1,H326:K326)</f>
        <v>2.3824326461242182</v>
      </c>
    </row>
    <row r="327" spans="2:14" x14ac:dyDescent="0.25">
      <c r="B327">
        <f t="shared" ref="B327:B390" ca="1" si="61">(-LN(RAND())/B$1)+(-LN(RAND())/C$1)+(-LN(RAND())/D$1)+(-LN(RAND())/E$1)</f>
        <v>17.174749610228112</v>
      </c>
      <c r="C327">
        <f t="shared" ref="C327:C390" ca="1" si="62">(-LN(RAND())/C$1)+(-LN(RAND())/D$1)+(-LN(RAND())/E$1)</f>
        <v>5.3414100256741888</v>
      </c>
      <c r="D327">
        <f t="shared" ref="D327:D390" ca="1" si="63">(-LN(RAND())/D$1)+(-LN(RAND())/E$1)</f>
        <v>4.6672123233606735</v>
      </c>
      <c r="E327">
        <f t="shared" ref="E327:E390" ca="1" si="64">(-LN(RAND())/E$1)</f>
        <v>0.39934212607764735</v>
      </c>
      <c r="G327">
        <f t="shared" ref="G327:G390" ca="1" si="65">RAND()</f>
        <v>0.55728521796942798</v>
      </c>
      <c r="H327">
        <f t="shared" ref="H327:H390" ca="1" si="66">(-LN($G327)/H$1)+(-LN($G327)/I$1)+(-LN($G327)/J$1)+(-LN($G327)/K$1)</f>
        <v>6.0220151512295068</v>
      </c>
      <c r="I327">
        <f t="shared" ref="I327:I390" ca="1" si="67">(-LN(G327)/I$1)+(-LN(G327)/J$1)+(-LN(G327)/K$1)</f>
        <v>4.1359567346910033</v>
      </c>
      <c r="J327">
        <f t="shared" ref="J327:J390" ca="1" si="68">(-LN(G327)/J$1)+(-LN(G327)/K$1)</f>
        <v>2.3748780927424007</v>
      </c>
      <c r="K327">
        <f t="shared" ref="K327:K390" ca="1" si="69">(-LN(G327)/K$1)</f>
        <v>1.1693562182538724</v>
      </c>
      <c r="M327">
        <f t="shared" ca="1" si="59"/>
        <v>7.7681587806583545</v>
      </c>
      <c r="N327">
        <f t="shared" ca="1" si="60"/>
        <v>3.7562384279754077</v>
      </c>
    </row>
    <row r="328" spans="2:14" x14ac:dyDescent="0.25">
      <c r="B328">
        <f t="shared" ca="1" si="61"/>
        <v>13.629183198301048</v>
      </c>
      <c r="C328">
        <f t="shared" ca="1" si="62"/>
        <v>2.047219909026174</v>
      </c>
      <c r="D328">
        <f t="shared" ca="1" si="63"/>
        <v>2.3993283594219825</v>
      </c>
      <c r="E328">
        <f t="shared" ca="1" si="64"/>
        <v>1.4503508287112619</v>
      </c>
      <c r="G328">
        <f t="shared" ca="1" si="65"/>
        <v>0.75201279364632001</v>
      </c>
      <c r="H328">
        <f t="shared" ca="1" si="66"/>
        <v>2.9354374452655905</v>
      </c>
      <c r="I328">
        <f t="shared" ca="1" si="67"/>
        <v>2.016076340912492</v>
      </c>
      <c r="J328">
        <f t="shared" ca="1" si="68"/>
        <v>1.1576367555225509</v>
      </c>
      <c r="K328">
        <f t="shared" ca="1" si="69"/>
        <v>0.57000388469892105</v>
      </c>
      <c r="M328">
        <f t="shared" ca="1" si="59"/>
        <v>5.4728567698248147</v>
      </c>
      <c r="N328">
        <f t="shared" ca="1" si="60"/>
        <v>1.8309822638977191</v>
      </c>
    </row>
    <row r="329" spans="2:14" x14ac:dyDescent="0.25">
      <c r="B329">
        <f t="shared" ca="1" si="61"/>
        <v>6.3348049790146321</v>
      </c>
      <c r="C329">
        <f t="shared" ca="1" si="62"/>
        <v>7.2286004286097079</v>
      </c>
      <c r="D329">
        <f t="shared" ca="1" si="63"/>
        <v>7.2266013948898644</v>
      </c>
      <c r="E329">
        <f t="shared" ca="1" si="64"/>
        <v>1.1025948870579927</v>
      </c>
      <c r="G329">
        <f t="shared" ca="1" si="65"/>
        <v>0.84922945857492405</v>
      </c>
      <c r="H329">
        <f t="shared" ca="1" si="66"/>
        <v>1.6832390154687276</v>
      </c>
      <c r="I329">
        <f t="shared" ca="1" si="67"/>
        <v>1.156058822054135</v>
      </c>
      <c r="J329">
        <f t="shared" ca="1" si="68"/>
        <v>0.66381225591400339</v>
      </c>
      <c r="K329">
        <f t="shared" ca="1" si="69"/>
        <v>0.32685171991704737</v>
      </c>
      <c r="M329">
        <f t="shared" ca="1" si="59"/>
        <v>5.7348608786768729</v>
      </c>
      <c r="N329">
        <f t="shared" ca="1" si="60"/>
        <v>1.049922146423069</v>
      </c>
    </row>
    <row r="330" spans="2:14" x14ac:dyDescent="0.25">
      <c r="B330">
        <f t="shared" ca="1" si="61"/>
        <v>6.400390403008192</v>
      </c>
      <c r="C330">
        <f t="shared" ca="1" si="62"/>
        <v>2.4477638492697036</v>
      </c>
      <c r="D330">
        <f t="shared" ca="1" si="63"/>
        <v>0.56340976143866861</v>
      </c>
      <c r="E330">
        <f t="shared" ca="1" si="64"/>
        <v>2.6248033993563329</v>
      </c>
      <c r="G330">
        <f t="shared" ca="1" si="65"/>
        <v>0.88808616369369731</v>
      </c>
      <c r="H330">
        <f t="shared" ca="1" si="66"/>
        <v>1.2224366661967134</v>
      </c>
      <c r="I330">
        <f t="shared" ca="1" si="67"/>
        <v>0.83957695809802957</v>
      </c>
      <c r="J330">
        <f t="shared" ca="1" si="68"/>
        <v>0.48208747162034282</v>
      </c>
      <c r="K330">
        <f t="shared" ca="1" si="69"/>
        <v>0.23737301902118402</v>
      </c>
      <c r="M330">
        <f t="shared" ca="1" si="59"/>
        <v>3.292088907842369</v>
      </c>
      <c r="N330">
        <f t="shared" ca="1" si="60"/>
        <v>0.76249618541672826</v>
      </c>
    </row>
    <row r="331" spans="2:14" x14ac:dyDescent="0.25">
      <c r="B331">
        <f t="shared" ca="1" si="61"/>
        <v>4.828194517580247</v>
      </c>
      <c r="C331">
        <f t="shared" ca="1" si="62"/>
        <v>2.6015393843967014</v>
      </c>
      <c r="D331">
        <f t="shared" ca="1" si="63"/>
        <v>2.2995212711568085</v>
      </c>
      <c r="E331">
        <f t="shared" ca="1" si="64"/>
        <v>2.3842227730881924</v>
      </c>
      <c r="G331">
        <f t="shared" ca="1" si="65"/>
        <v>7.1648883506192695E-2</v>
      </c>
      <c r="H331">
        <f t="shared" ca="1" si="66"/>
        <v>27.149806782042614</v>
      </c>
      <c r="I331">
        <f t="shared" ca="1" si="67"/>
        <v>18.646652887085885</v>
      </c>
      <c r="J331">
        <f t="shared" ca="1" si="68"/>
        <v>10.706960997216649</v>
      </c>
      <c r="K331">
        <f t="shared" ca="1" si="69"/>
        <v>5.2719554148731724</v>
      </c>
      <c r="M331">
        <f t="shared" ca="1" si="59"/>
        <v>3.165668979442084</v>
      </c>
      <c r="N331">
        <f t="shared" ca="1" si="60"/>
        <v>16.934721183156515</v>
      </c>
    </row>
    <row r="332" spans="2:14" x14ac:dyDescent="0.25">
      <c r="B332">
        <f t="shared" ca="1" si="61"/>
        <v>4.7593159860332426</v>
      </c>
      <c r="C332">
        <f t="shared" ca="1" si="62"/>
        <v>3.2035346266952378</v>
      </c>
      <c r="D332">
        <f t="shared" ca="1" si="63"/>
        <v>8.0463449655989976</v>
      </c>
      <c r="E332">
        <f t="shared" ca="1" si="64"/>
        <v>1.9683348934158207</v>
      </c>
      <c r="G332">
        <f t="shared" ca="1" si="65"/>
        <v>0.19746929653938539</v>
      </c>
      <c r="H332">
        <f t="shared" ca="1" si="66"/>
        <v>16.707903403272358</v>
      </c>
      <c r="I332">
        <f t="shared" ca="1" si="67"/>
        <v>11.475089960413392</v>
      </c>
      <c r="J332">
        <f t="shared" ca="1" si="68"/>
        <v>6.5890292155751986</v>
      </c>
      <c r="K332">
        <f t="shared" ca="1" si="69"/>
        <v>3.2443443345725598</v>
      </c>
      <c r="M332">
        <f t="shared" ca="1" si="59"/>
        <v>4.3917911556215081</v>
      </c>
      <c r="N332">
        <f t="shared" ca="1" si="60"/>
        <v>10.421572719135277</v>
      </c>
    </row>
    <row r="333" spans="2:14" x14ac:dyDescent="0.25">
      <c r="B333">
        <f t="shared" ca="1" si="61"/>
        <v>4.9736737302836076</v>
      </c>
      <c r="C333">
        <f t="shared" ca="1" si="62"/>
        <v>4.7926307972692097</v>
      </c>
      <c r="D333">
        <f t="shared" ca="1" si="63"/>
        <v>7.9019635934991985</v>
      </c>
      <c r="E333">
        <f t="shared" ca="1" si="64"/>
        <v>2.6240579720841541</v>
      </c>
      <c r="G333">
        <f t="shared" ca="1" si="65"/>
        <v>0.18455693589357813</v>
      </c>
      <c r="H333">
        <f t="shared" ca="1" si="66"/>
        <v>17.404422345237744</v>
      </c>
      <c r="I333">
        <f t="shared" ca="1" si="67"/>
        <v>11.953463417888571</v>
      </c>
      <c r="J333">
        <f t="shared" ca="1" si="68"/>
        <v>6.8637126122312129</v>
      </c>
      <c r="K333">
        <f t="shared" ca="1" si="69"/>
        <v>3.3795945349564858</v>
      </c>
      <c r="M333">
        <f t="shared" ca="1" si="59"/>
        <v>5.0350956713825159</v>
      </c>
      <c r="N333">
        <f t="shared" ca="1" si="60"/>
        <v>10.856027158375435</v>
      </c>
    </row>
    <row r="334" spans="2:14" x14ac:dyDescent="0.25">
      <c r="B334">
        <f t="shared" ca="1" si="61"/>
        <v>8.1492152789413321</v>
      </c>
      <c r="C334">
        <f t="shared" ca="1" si="62"/>
        <v>7.9880674634149607</v>
      </c>
      <c r="D334">
        <f t="shared" ca="1" si="63"/>
        <v>1.7021958408406048</v>
      </c>
      <c r="E334">
        <f t="shared" ca="1" si="64"/>
        <v>0.57277173905356804</v>
      </c>
      <c r="G334">
        <f t="shared" ca="1" si="65"/>
        <v>0.43744639948858599</v>
      </c>
      <c r="H334">
        <f t="shared" ca="1" si="66"/>
        <v>8.5158117779914093</v>
      </c>
      <c r="I334">
        <f t="shared" ca="1" si="67"/>
        <v>5.8487114678470205</v>
      </c>
      <c r="J334">
        <f t="shared" ca="1" si="68"/>
        <v>3.3583467204230457</v>
      </c>
      <c r="K334">
        <f t="shared" ca="1" si="69"/>
        <v>1.6536021922895199</v>
      </c>
      <c r="M334">
        <f t="shared" ca="1" si="59"/>
        <v>5.2961783386857224</v>
      </c>
      <c r="N334">
        <f t="shared" ca="1" si="60"/>
        <v>5.3117467562940419</v>
      </c>
    </row>
    <row r="335" spans="2:14" x14ac:dyDescent="0.25">
      <c r="B335">
        <f t="shared" ca="1" si="61"/>
        <v>10.928488682631926</v>
      </c>
      <c r="C335">
        <f t="shared" ca="1" si="62"/>
        <v>4.6670350938668435</v>
      </c>
      <c r="D335">
        <f t="shared" ca="1" si="63"/>
        <v>0.6741226843222019</v>
      </c>
      <c r="E335">
        <f t="shared" ca="1" si="64"/>
        <v>0.59119737310362996</v>
      </c>
      <c r="G335">
        <f t="shared" ca="1" si="65"/>
        <v>0.14446850336815664</v>
      </c>
      <c r="H335">
        <f t="shared" ca="1" si="66"/>
        <v>19.926785326322626</v>
      </c>
      <c r="I335">
        <f t="shared" ca="1" si="67"/>
        <v>13.685837697422448</v>
      </c>
      <c r="J335">
        <f t="shared" ca="1" si="68"/>
        <v>7.8584468391120392</v>
      </c>
      <c r="K335">
        <f t="shared" ca="1" si="69"/>
        <v>3.8693875299181109</v>
      </c>
      <c r="M335">
        <f t="shared" ca="1" si="59"/>
        <v>4.9317211444347961</v>
      </c>
      <c r="N335">
        <f t="shared" ca="1" si="60"/>
        <v>12.429353780929551</v>
      </c>
    </row>
    <row r="336" spans="2:14" x14ac:dyDescent="0.25">
      <c r="B336">
        <f t="shared" ca="1" si="61"/>
        <v>7.0380144566864233</v>
      </c>
      <c r="C336">
        <f t="shared" ca="1" si="62"/>
        <v>10.450166458602332</v>
      </c>
      <c r="D336">
        <f t="shared" ca="1" si="63"/>
        <v>3.3362381580526548</v>
      </c>
      <c r="E336">
        <f t="shared" ca="1" si="64"/>
        <v>0.88076684486278189</v>
      </c>
      <c r="G336">
        <f t="shared" ca="1" si="65"/>
        <v>0.1849286561707425</v>
      </c>
      <c r="H336">
        <f t="shared" ca="1" si="66"/>
        <v>17.383698330300589</v>
      </c>
      <c r="I336">
        <f t="shared" ca="1" si="67"/>
        <v>11.939230038032052</v>
      </c>
      <c r="J336">
        <f t="shared" ca="1" si="68"/>
        <v>6.8555397651307102</v>
      </c>
      <c r="K336">
        <f t="shared" ca="1" si="69"/>
        <v>3.3755703412064917</v>
      </c>
      <c r="M336">
        <f t="shared" ca="1" si="59"/>
        <v>6.0898552751697146</v>
      </c>
      <c r="N336">
        <f t="shared" ca="1" si="60"/>
        <v>10.843100531767231</v>
      </c>
    </row>
    <row r="337" spans="2:14" x14ac:dyDescent="0.25">
      <c r="B337">
        <f t="shared" ca="1" si="61"/>
        <v>8.4768249004744565</v>
      </c>
      <c r="C337">
        <f t="shared" ca="1" si="62"/>
        <v>10.743747144671726</v>
      </c>
      <c r="D337">
        <f t="shared" ca="1" si="63"/>
        <v>0.85337988158965261</v>
      </c>
      <c r="E337">
        <f t="shared" ca="1" si="64"/>
        <v>2.2002128338449829</v>
      </c>
      <c r="G337">
        <f t="shared" ca="1" si="65"/>
        <v>0.1960368734895187</v>
      </c>
      <c r="H337">
        <f t="shared" ca="1" si="66"/>
        <v>16.782888797406738</v>
      </c>
      <c r="I337">
        <f t="shared" ca="1" si="67"/>
        <v>11.526590386447728</v>
      </c>
      <c r="J337">
        <f t="shared" ca="1" si="68"/>
        <v>6.6186009063353985</v>
      </c>
      <c r="K337">
        <f t="shared" ca="1" si="69"/>
        <v>3.2589050147945868</v>
      </c>
      <c r="M337">
        <f t="shared" ca="1" si="59"/>
        <v>6.3768901566307807</v>
      </c>
      <c r="N337">
        <f t="shared" ca="1" si="60"/>
        <v>10.468344939382337</v>
      </c>
    </row>
    <row r="338" spans="2:14" x14ac:dyDescent="0.25">
      <c r="B338">
        <f t="shared" ca="1" si="61"/>
        <v>7.4333384053565998</v>
      </c>
      <c r="C338">
        <f t="shared" ca="1" si="62"/>
        <v>3.6922357863566599</v>
      </c>
      <c r="D338">
        <f t="shared" ca="1" si="63"/>
        <v>4.5943362520726519E-2</v>
      </c>
      <c r="E338">
        <f t="shared" ca="1" si="64"/>
        <v>0.45091729262363744</v>
      </c>
      <c r="G338">
        <f t="shared" ca="1" si="65"/>
        <v>0.7141452571272735</v>
      </c>
      <c r="H338">
        <f t="shared" ca="1" si="66"/>
        <v>3.4675921004840884</v>
      </c>
      <c r="I338">
        <f t="shared" ca="1" si="67"/>
        <v>2.3815634037769469</v>
      </c>
      <c r="J338">
        <f t="shared" ca="1" si="68"/>
        <v>1.3675004640805188</v>
      </c>
      <c r="K338">
        <f t="shared" ca="1" si="69"/>
        <v>0.67333779195842802</v>
      </c>
      <c r="M338">
        <f t="shared" ca="1" si="59"/>
        <v>3.4370443885428505</v>
      </c>
      <c r="N338">
        <f t="shared" ca="1" si="60"/>
        <v>2.1629143024861004</v>
      </c>
    </row>
    <row r="339" spans="2:14" x14ac:dyDescent="0.25">
      <c r="B339">
        <f t="shared" ca="1" si="61"/>
        <v>19.404275209196093</v>
      </c>
      <c r="C339">
        <f t="shared" ca="1" si="62"/>
        <v>7.9916661499746144</v>
      </c>
      <c r="D339">
        <f t="shared" ca="1" si="63"/>
        <v>10.375701042321037</v>
      </c>
      <c r="E339">
        <f t="shared" ca="1" si="64"/>
        <v>4.5534660275902148</v>
      </c>
      <c r="G339">
        <f t="shared" ca="1" si="65"/>
        <v>0.85139765460968309</v>
      </c>
      <c r="H339">
        <f t="shared" ca="1" si="66"/>
        <v>1.6569759940341056</v>
      </c>
      <c r="I339">
        <f t="shared" ca="1" si="67"/>
        <v>1.1380212187522434</v>
      </c>
      <c r="J339">
        <f t="shared" ca="1" si="68"/>
        <v>0.65345501291676966</v>
      </c>
      <c r="K339">
        <f t="shared" ca="1" si="69"/>
        <v>0.32175196067475459</v>
      </c>
      <c r="M339">
        <f t="shared" ca="1" si="59"/>
        <v>11.204615821733464</v>
      </c>
      <c r="N339">
        <f t="shared" ca="1" si="60"/>
        <v>1.0335405585542097</v>
      </c>
    </row>
    <row r="340" spans="2:14" x14ac:dyDescent="0.25">
      <c r="B340">
        <f t="shared" ca="1" si="61"/>
        <v>14.672271632583758</v>
      </c>
      <c r="C340">
        <f t="shared" ca="1" si="62"/>
        <v>2.6038078168164076</v>
      </c>
      <c r="D340">
        <f t="shared" ca="1" si="63"/>
        <v>2.6260676661331215</v>
      </c>
      <c r="E340">
        <f t="shared" ca="1" si="64"/>
        <v>2.5381640369662612</v>
      </c>
      <c r="G340">
        <f t="shared" ca="1" si="65"/>
        <v>0.54578893337064238</v>
      </c>
      <c r="H340">
        <f t="shared" ca="1" si="66"/>
        <v>6.2367109417672424</v>
      </c>
      <c r="I340">
        <f t="shared" ca="1" si="67"/>
        <v>4.283411113081776</v>
      </c>
      <c r="J340">
        <f t="shared" ca="1" si="68"/>
        <v>2.4595468152128146</v>
      </c>
      <c r="K340">
        <f t="shared" ca="1" si="69"/>
        <v>1.2110458937849899</v>
      </c>
      <c r="M340">
        <f t="shared" ca="1" si="59"/>
        <v>6.2156701754399259</v>
      </c>
      <c r="N340">
        <f t="shared" ca="1" si="60"/>
        <v>3.8901551582542662</v>
      </c>
    </row>
    <row r="341" spans="2:14" x14ac:dyDescent="0.25">
      <c r="B341">
        <f t="shared" ca="1" si="61"/>
        <v>16.903357529016688</v>
      </c>
      <c r="C341">
        <f t="shared" ca="1" si="62"/>
        <v>9.491197248626154</v>
      </c>
      <c r="D341">
        <f t="shared" ca="1" si="63"/>
        <v>2.8557588313148705</v>
      </c>
      <c r="E341">
        <f t="shared" ca="1" si="64"/>
        <v>1.8362586380355483</v>
      </c>
      <c r="G341">
        <f t="shared" ca="1" si="65"/>
        <v>0.34197419026231768</v>
      </c>
      <c r="H341">
        <f t="shared" ca="1" si="66"/>
        <v>11.051795283564076</v>
      </c>
      <c r="I341">
        <f t="shared" ca="1" si="67"/>
        <v>7.5904404066719433</v>
      </c>
      <c r="J341">
        <f t="shared" ca="1" si="68"/>
        <v>4.3584524192124228</v>
      </c>
      <c r="K341">
        <f t="shared" ca="1" si="69"/>
        <v>2.1460400236731219</v>
      </c>
      <c r="M341">
        <f t="shared" ca="1" si="59"/>
        <v>8.8567699271629365</v>
      </c>
      <c r="N341">
        <f t="shared" ca="1" si="60"/>
        <v>6.8935691956479141</v>
      </c>
    </row>
    <row r="342" spans="2:14" x14ac:dyDescent="0.25">
      <c r="B342">
        <f t="shared" ca="1" si="61"/>
        <v>22.175878194019116</v>
      </c>
      <c r="C342">
        <f t="shared" ca="1" si="62"/>
        <v>8.4981686325510548</v>
      </c>
      <c r="D342">
        <f t="shared" ca="1" si="63"/>
        <v>4.6815609049913132</v>
      </c>
      <c r="E342">
        <f t="shared" ca="1" si="64"/>
        <v>2.0019310023370358</v>
      </c>
      <c r="G342">
        <f t="shared" ca="1" si="65"/>
        <v>0.21282350936709349</v>
      </c>
      <c r="H342">
        <f t="shared" ca="1" si="66"/>
        <v>15.936659899964635</v>
      </c>
      <c r="I342">
        <f t="shared" ca="1" si="67"/>
        <v>10.945395218456291</v>
      </c>
      <c r="J342">
        <f t="shared" ca="1" si="68"/>
        <v>6.2848769917466925</v>
      </c>
      <c r="K342">
        <f t="shared" ca="1" si="69"/>
        <v>3.0945841025351735</v>
      </c>
      <c r="M342">
        <f t="shared" ca="1" si="59"/>
        <v>10.538912429436721</v>
      </c>
      <c r="N342">
        <f t="shared" ca="1" si="60"/>
        <v>9.94050875438265</v>
      </c>
    </row>
    <row r="343" spans="2:14" x14ac:dyDescent="0.25">
      <c r="B343">
        <f t="shared" ca="1" si="61"/>
        <v>1.8143225272218346</v>
      </c>
      <c r="C343">
        <f t="shared" ca="1" si="62"/>
        <v>9.9757530901749458</v>
      </c>
      <c r="D343">
        <f t="shared" ca="1" si="63"/>
        <v>4.6040175447395555</v>
      </c>
      <c r="E343">
        <f t="shared" ca="1" si="64"/>
        <v>0.1111612469757768</v>
      </c>
      <c r="G343">
        <f t="shared" ca="1" si="65"/>
        <v>0.50453420358111523</v>
      </c>
      <c r="H343">
        <f t="shared" ca="1" si="66"/>
        <v>7.0462341587716528</v>
      </c>
      <c r="I343">
        <f t="shared" ca="1" si="67"/>
        <v>4.8393965958772682</v>
      </c>
      <c r="J343">
        <f t="shared" ca="1" si="68"/>
        <v>2.7787952570301035</v>
      </c>
      <c r="K343">
        <f t="shared" ca="1" si="69"/>
        <v>1.3682392889945179</v>
      </c>
      <c r="M343">
        <f t="shared" ca="1" si="59"/>
        <v>4.4800584435620996</v>
      </c>
      <c r="N343">
        <f t="shared" ca="1" si="60"/>
        <v>4.3950961355996006</v>
      </c>
    </row>
    <row r="344" spans="2:14" x14ac:dyDescent="0.25">
      <c r="B344">
        <f t="shared" ca="1" si="61"/>
        <v>8.302224632049068</v>
      </c>
      <c r="C344">
        <f t="shared" ca="1" si="62"/>
        <v>3.8341193756323575</v>
      </c>
      <c r="D344">
        <f t="shared" ca="1" si="63"/>
        <v>6.749669262134975</v>
      </c>
      <c r="E344">
        <f t="shared" ca="1" si="64"/>
        <v>0.91447614797973997</v>
      </c>
      <c r="G344">
        <f t="shared" ca="1" si="65"/>
        <v>0.33708370056720716</v>
      </c>
      <c r="H344">
        <f t="shared" ca="1" si="66"/>
        <v>11.200152290295561</v>
      </c>
      <c r="I344">
        <f t="shared" ca="1" si="67"/>
        <v>7.6923329037382127</v>
      </c>
      <c r="J344">
        <f t="shared" ca="1" si="68"/>
        <v>4.4169593801455092</v>
      </c>
      <c r="K344">
        <f t="shared" ca="1" si="69"/>
        <v>2.1748480196655553</v>
      </c>
      <c r="M344">
        <f t="shared" ca="1" si="59"/>
        <v>5.1737322843273699</v>
      </c>
      <c r="N344">
        <f t="shared" ca="1" si="60"/>
        <v>6.9861070381723458</v>
      </c>
    </row>
    <row r="345" spans="2:14" x14ac:dyDescent="0.25">
      <c r="B345">
        <f t="shared" ca="1" si="61"/>
        <v>15.695813323797987</v>
      </c>
      <c r="C345">
        <f t="shared" ca="1" si="62"/>
        <v>5.7343355371516669</v>
      </c>
      <c r="D345">
        <f t="shared" ca="1" si="63"/>
        <v>6.304505336759064</v>
      </c>
      <c r="E345">
        <f t="shared" ca="1" si="64"/>
        <v>0.91869873720348871</v>
      </c>
      <c r="G345">
        <f t="shared" ca="1" si="65"/>
        <v>0.46560555408012849</v>
      </c>
      <c r="H345">
        <f t="shared" ca="1" si="66"/>
        <v>7.8732680334564655</v>
      </c>
      <c r="I345">
        <f t="shared" ca="1" si="67"/>
        <v>5.4074085051667815</v>
      </c>
      <c r="J345">
        <f t="shared" ca="1" si="68"/>
        <v>3.1049493070649685</v>
      </c>
      <c r="K345">
        <f t="shared" ca="1" si="69"/>
        <v>1.5288329075396039</v>
      </c>
      <c r="M345">
        <f t="shared" ca="1" si="59"/>
        <v>7.8736854730774066</v>
      </c>
      <c r="N345">
        <f t="shared" ca="1" si="60"/>
        <v>4.9109594045078886</v>
      </c>
    </row>
    <row r="346" spans="2:14" x14ac:dyDescent="0.25">
      <c r="B346">
        <f t="shared" ca="1" si="61"/>
        <v>5.5506262099625054</v>
      </c>
      <c r="C346">
        <f t="shared" ca="1" si="62"/>
        <v>4.2998256844054801</v>
      </c>
      <c r="D346">
        <f t="shared" ca="1" si="63"/>
        <v>0.52046275422229638</v>
      </c>
      <c r="E346">
        <f t="shared" ca="1" si="64"/>
        <v>2.2705469418053394</v>
      </c>
      <c r="G346">
        <f t="shared" ca="1" si="65"/>
        <v>0.32524176474104338</v>
      </c>
      <c r="H346">
        <f t="shared" ca="1" si="66"/>
        <v>11.568495390571904</v>
      </c>
      <c r="I346">
        <f t="shared" ca="1" si="67"/>
        <v>7.9453131915665924</v>
      </c>
      <c r="J346">
        <f t="shared" ca="1" si="68"/>
        <v>4.5622213792423576</v>
      </c>
      <c r="K346">
        <f t="shared" ca="1" si="69"/>
        <v>2.2463729633832927</v>
      </c>
      <c r="M346">
        <f t="shared" ca="1" si="59"/>
        <v>3.513337507515923</v>
      </c>
      <c r="N346">
        <f t="shared" ca="1" si="60"/>
        <v>7.2158614431666797</v>
      </c>
    </row>
    <row r="347" spans="2:14" x14ac:dyDescent="0.25">
      <c r="B347">
        <f t="shared" ca="1" si="61"/>
        <v>12.064288364892594</v>
      </c>
      <c r="C347">
        <f t="shared" ca="1" si="62"/>
        <v>4.2457979478769046</v>
      </c>
      <c r="D347">
        <f t="shared" ca="1" si="63"/>
        <v>0.66847727833775661</v>
      </c>
      <c r="E347">
        <f t="shared" ca="1" si="64"/>
        <v>1.7140632382952314</v>
      </c>
      <c r="G347">
        <f t="shared" ca="1" si="65"/>
        <v>0.88605226648282098</v>
      </c>
      <c r="H347">
        <f t="shared" ca="1" si="66"/>
        <v>1.2460521416325394</v>
      </c>
      <c r="I347">
        <f t="shared" ca="1" si="67"/>
        <v>0.85579621066032041</v>
      </c>
      <c r="J347">
        <f t="shared" ca="1" si="68"/>
        <v>0.49140061246336914</v>
      </c>
      <c r="K347">
        <f t="shared" ca="1" si="69"/>
        <v>0.24195867720277567</v>
      </c>
      <c r="M347">
        <f t="shared" ca="1" si="59"/>
        <v>5.3695339971574469</v>
      </c>
      <c r="N347">
        <f t="shared" ca="1" si="60"/>
        <v>0.77722636362108677</v>
      </c>
    </row>
    <row r="348" spans="2:14" x14ac:dyDescent="0.25">
      <c r="B348">
        <f t="shared" ca="1" si="61"/>
        <v>4.7421031700696687</v>
      </c>
      <c r="C348">
        <f t="shared" ca="1" si="62"/>
        <v>3.7290554211275757</v>
      </c>
      <c r="D348">
        <f t="shared" ca="1" si="63"/>
        <v>3.0770152912988791</v>
      </c>
      <c r="E348">
        <f t="shared" ca="1" si="64"/>
        <v>2.471562019821147</v>
      </c>
      <c r="G348">
        <f t="shared" ca="1" si="65"/>
        <v>0.90401818180128091</v>
      </c>
      <c r="H348">
        <f t="shared" ca="1" si="66"/>
        <v>1.0393005727056344</v>
      </c>
      <c r="I348">
        <f t="shared" ca="1" si="67"/>
        <v>0.71379797212440843</v>
      </c>
      <c r="J348">
        <f t="shared" ca="1" si="68"/>
        <v>0.40986482097928795</v>
      </c>
      <c r="K348">
        <f t="shared" ca="1" si="69"/>
        <v>0.20181161236036005</v>
      </c>
      <c r="M348">
        <f t="shared" ca="1" si="59"/>
        <v>3.6510630395831782</v>
      </c>
      <c r="N348">
        <f t="shared" ca="1" si="60"/>
        <v>0.64826485011694246</v>
      </c>
    </row>
    <row r="349" spans="2:14" x14ac:dyDescent="0.25">
      <c r="B349">
        <f t="shared" ca="1" si="61"/>
        <v>14.245084903869214</v>
      </c>
      <c r="C349">
        <f t="shared" ca="1" si="62"/>
        <v>13.602977677667241</v>
      </c>
      <c r="D349">
        <f t="shared" ca="1" si="63"/>
        <v>4.3261291503120658</v>
      </c>
      <c r="E349">
        <f t="shared" ca="1" si="64"/>
        <v>1.2214203438074827</v>
      </c>
      <c r="G349">
        <f t="shared" ca="1" si="65"/>
        <v>0.2615543659308226</v>
      </c>
      <c r="H349">
        <f t="shared" ca="1" si="66"/>
        <v>13.8130766017554</v>
      </c>
      <c r="I349">
        <f t="shared" ca="1" si="67"/>
        <v>9.4869052573155255</v>
      </c>
      <c r="J349">
        <f t="shared" ca="1" si="68"/>
        <v>5.4474079176276931</v>
      </c>
      <c r="K349">
        <f t="shared" ca="1" si="69"/>
        <v>2.6822262335527216</v>
      </c>
      <c r="M349">
        <f t="shared" ca="1" si="59"/>
        <v>9.4639286732848458</v>
      </c>
      <c r="N349">
        <f t="shared" ca="1" si="60"/>
        <v>8.6159213879573606</v>
      </c>
    </row>
    <row r="350" spans="2:14" x14ac:dyDescent="0.25">
      <c r="B350">
        <f t="shared" ca="1" si="61"/>
        <v>13.499650842073613</v>
      </c>
      <c r="C350">
        <f t="shared" ca="1" si="62"/>
        <v>7.3901823953928671</v>
      </c>
      <c r="D350">
        <f t="shared" ca="1" si="63"/>
        <v>1.9627232620440349</v>
      </c>
      <c r="E350">
        <f t="shared" ca="1" si="64"/>
        <v>4.0745008295164267</v>
      </c>
      <c r="G350">
        <f t="shared" ca="1" si="65"/>
        <v>0.71624455689112176</v>
      </c>
      <c r="H350">
        <f t="shared" ca="1" si="66"/>
        <v>3.4373595096986302</v>
      </c>
      <c r="I350">
        <f t="shared" ca="1" si="67"/>
        <v>2.3607994760341304</v>
      </c>
      <c r="J350">
        <f t="shared" ca="1" si="68"/>
        <v>1.3555777578534227</v>
      </c>
      <c r="K350">
        <f t="shared" ca="1" si="69"/>
        <v>0.66746722087198984</v>
      </c>
      <c r="M350">
        <f t="shared" ca="1" si="59"/>
        <v>7.4743947895520364</v>
      </c>
      <c r="N350">
        <f t="shared" ca="1" si="60"/>
        <v>2.1440566914649106</v>
      </c>
    </row>
    <row r="351" spans="2:14" x14ac:dyDescent="0.25">
      <c r="B351">
        <f t="shared" ca="1" si="61"/>
        <v>16.263462645360271</v>
      </c>
      <c r="C351">
        <f t="shared" ca="1" si="62"/>
        <v>2.0543464609702844</v>
      </c>
      <c r="D351">
        <f t="shared" ca="1" si="63"/>
        <v>7.2230732044954458</v>
      </c>
      <c r="E351">
        <f t="shared" ca="1" si="64"/>
        <v>6.2327667088991259</v>
      </c>
      <c r="G351">
        <f t="shared" ca="1" si="65"/>
        <v>0.46271632281287833</v>
      </c>
      <c r="H351">
        <f t="shared" ca="1" si="66"/>
        <v>7.9373801521300651</v>
      </c>
      <c r="I351">
        <f t="shared" ca="1" si="67"/>
        <v>5.4514410992975426</v>
      </c>
      <c r="J351">
        <f t="shared" ca="1" si="68"/>
        <v>3.1302329475563324</v>
      </c>
      <c r="K351">
        <f t="shared" ca="1" si="69"/>
        <v>1.5412822127561636</v>
      </c>
      <c r="M351">
        <f t="shared" ca="1" si="59"/>
        <v>8.1865107145780804</v>
      </c>
      <c r="N351">
        <f t="shared" ca="1" si="60"/>
        <v>4.9509494074907821</v>
      </c>
    </row>
    <row r="352" spans="2:14" x14ac:dyDescent="0.25">
      <c r="B352">
        <f t="shared" ca="1" si="61"/>
        <v>5.0951771161716017</v>
      </c>
      <c r="C352">
        <f t="shared" ca="1" si="62"/>
        <v>5.2437248478827225</v>
      </c>
      <c r="D352">
        <f t="shared" ca="1" si="63"/>
        <v>2.3389971609759419</v>
      </c>
      <c r="E352">
        <f t="shared" ca="1" si="64"/>
        <v>0.35646445656806985</v>
      </c>
      <c r="G352">
        <f t="shared" ca="1" si="65"/>
        <v>0.32910241911370963</v>
      </c>
      <c r="H352">
        <f t="shared" ca="1" si="66"/>
        <v>11.446956652856151</v>
      </c>
      <c r="I352">
        <f t="shared" ca="1" si="67"/>
        <v>7.8618396452274286</v>
      </c>
      <c r="J352">
        <f t="shared" ca="1" si="68"/>
        <v>4.5142906320801259</v>
      </c>
      <c r="K352">
        <f t="shared" ca="1" si="69"/>
        <v>2.2227725447298083</v>
      </c>
      <c r="M352">
        <f t="shared" ca="1" si="59"/>
        <v>3.6407629127251</v>
      </c>
      <c r="N352">
        <f t="shared" ca="1" si="60"/>
        <v>7.1400515247870615</v>
      </c>
    </row>
    <row r="353" spans="2:14" x14ac:dyDescent="0.25">
      <c r="B353">
        <f t="shared" ca="1" si="61"/>
        <v>9.8448054089808839</v>
      </c>
      <c r="C353">
        <f t="shared" ca="1" si="62"/>
        <v>4.4116611874019558</v>
      </c>
      <c r="D353">
        <f t="shared" ca="1" si="63"/>
        <v>5.6667518826442365</v>
      </c>
      <c r="E353">
        <f t="shared" ca="1" si="64"/>
        <v>1.3365636319006082E-2</v>
      </c>
      <c r="G353">
        <f t="shared" ca="1" si="65"/>
        <v>0.50058116489130877</v>
      </c>
      <c r="H353">
        <f t="shared" ca="1" si="66"/>
        <v>7.1272504571419741</v>
      </c>
      <c r="I353">
        <f t="shared" ca="1" si="67"/>
        <v>4.8950390837238915</v>
      </c>
      <c r="J353">
        <f t="shared" ca="1" si="68"/>
        <v>2.8107453314359234</v>
      </c>
      <c r="K353">
        <f t="shared" ca="1" si="69"/>
        <v>1.383971051519211</v>
      </c>
      <c r="M353">
        <f t="shared" ca="1" si="59"/>
        <v>5.4129634827075002</v>
      </c>
      <c r="N353">
        <f t="shared" ca="1" si="60"/>
        <v>4.4456301388507864</v>
      </c>
    </row>
    <row r="354" spans="2:14" x14ac:dyDescent="0.25">
      <c r="B354">
        <f t="shared" ca="1" si="61"/>
        <v>4.3190028396156777</v>
      </c>
      <c r="C354">
        <f t="shared" ca="1" si="62"/>
        <v>7.2304649558565925</v>
      </c>
      <c r="D354">
        <f t="shared" ca="1" si="63"/>
        <v>1.9747055380543639</v>
      </c>
      <c r="E354">
        <f t="shared" ca="1" si="64"/>
        <v>2.863119054806456</v>
      </c>
      <c r="G354">
        <f t="shared" ca="1" si="65"/>
        <v>3.6067487511294849E-2</v>
      </c>
      <c r="H354">
        <f t="shared" ca="1" si="66"/>
        <v>34.219381016199641</v>
      </c>
      <c r="I354">
        <f t="shared" ca="1" si="67"/>
        <v>23.502079589091107</v>
      </c>
      <c r="J354">
        <f t="shared" ca="1" si="68"/>
        <v>13.494960786670482</v>
      </c>
      <c r="K354">
        <f t="shared" ca="1" si="69"/>
        <v>6.6447268848072936</v>
      </c>
      <c r="M354">
        <f t="shared" ca="1" si="59"/>
        <v>4.432405257213845</v>
      </c>
      <c r="N354">
        <f t="shared" ca="1" si="60"/>
        <v>21.34437571588278</v>
      </c>
    </row>
    <row r="355" spans="2:14" x14ac:dyDescent="0.25">
      <c r="B355">
        <f t="shared" ca="1" si="61"/>
        <v>10.655763217648605</v>
      </c>
      <c r="C355">
        <f t="shared" ca="1" si="62"/>
        <v>8.8379680070659177</v>
      </c>
      <c r="D355">
        <f t="shared" ca="1" si="63"/>
        <v>3.5911125288223276</v>
      </c>
      <c r="E355">
        <f t="shared" ca="1" si="64"/>
        <v>2.0001593382807905</v>
      </c>
      <c r="G355">
        <f t="shared" ca="1" si="65"/>
        <v>0.41520645401735001</v>
      </c>
      <c r="H355">
        <f t="shared" ca="1" si="66"/>
        <v>9.0532332222037848</v>
      </c>
      <c r="I355">
        <f t="shared" ca="1" si="67"/>
        <v>6.2178157935151042</v>
      </c>
      <c r="J355">
        <f t="shared" ca="1" si="68"/>
        <v>3.5702874715467576</v>
      </c>
      <c r="K355">
        <f t="shared" ca="1" si="69"/>
        <v>1.7579588057869822</v>
      </c>
      <c r="M355">
        <f t="shared" ca="1" si="59"/>
        <v>6.9663737408349808</v>
      </c>
      <c r="N355">
        <f t="shared" ca="1" si="60"/>
        <v>5.646963960182414</v>
      </c>
    </row>
    <row r="356" spans="2:14" x14ac:dyDescent="0.25">
      <c r="B356">
        <f t="shared" ca="1" si="61"/>
        <v>3.5475266669645857</v>
      </c>
      <c r="C356">
        <f t="shared" ca="1" si="62"/>
        <v>12.205255341520566</v>
      </c>
      <c r="D356">
        <f t="shared" ca="1" si="63"/>
        <v>5.7502777331839763</v>
      </c>
      <c r="E356">
        <f t="shared" ca="1" si="64"/>
        <v>9.5528459977129732</v>
      </c>
      <c r="G356">
        <f t="shared" ca="1" si="65"/>
        <v>0.86025436615171602</v>
      </c>
      <c r="H356">
        <f t="shared" ca="1" si="66"/>
        <v>1.550386130846922</v>
      </c>
      <c r="I356">
        <f t="shared" ca="1" si="67"/>
        <v>1.0648146506138658</v>
      </c>
      <c r="J356">
        <f t="shared" ca="1" si="68"/>
        <v>0.61141959376974719</v>
      </c>
      <c r="K356">
        <f t="shared" ca="1" si="69"/>
        <v>0.30105431774449481</v>
      </c>
      <c r="M356">
        <f t="shared" ca="1" si="59"/>
        <v>7.7864593487249349</v>
      </c>
      <c r="N356">
        <f t="shared" ca="1" si="60"/>
        <v>0.96705501674108474</v>
      </c>
    </row>
    <row r="357" spans="2:14" x14ac:dyDescent="0.25">
      <c r="B357">
        <f t="shared" ca="1" si="61"/>
        <v>24.151932370598821</v>
      </c>
      <c r="C357">
        <f t="shared" ca="1" si="62"/>
        <v>7.6105413664384329</v>
      </c>
      <c r="D357">
        <f t="shared" ca="1" si="63"/>
        <v>1.1609320899829867</v>
      </c>
      <c r="E357">
        <f t="shared" ca="1" si="64"/>
        <v>3.4472962810579331</v>
      </c>
      <c r="G357">
        <f t="shared" ca="1" si="65"/>
        <v>0.92349995482667213</v>
      </c>
      <c r="H357">
        <f t="shared" ca="1" si="66"/>
        <v>0.81969758657452885</v>
      </c>
      <c r="I357">
        <f t="shared" ca="1" si="67"/>
        <v>0.56297330187067118</v>
      </c>
      <c r="J357">
        <f t="shared" ca="1" si="68"/>
        <v>0.32326086735803289</v>
      </c>
      <c r="K357">
        <f t="shared" ca="1" si="69"/>
        <v>0.15916905651639182</v>
      </c>
      <c r="M357">
        <f t="shared" ca="1" si="59"/>
        <v>10.45038779531936</v>
      </c>
      <c r="N357">
        <f t="shared" ca="1" si="60"/>
        <v>0.51128725130844488</v>
      </c>
    </row>
    <row r="358" spans="2:14" x14ac:dyDescent="0.25">
      <c r="B358">
        <f t="shared" ca="1" si="61"/>
        <v>8.0119485458319701</v>
      </c>
      <c r="C358">
        <f t="shared" ca="1" si="62"/>
        <v>3.2849562870795714</v>
      </c>
      <c r="D358">
        <f t="shared" ca="1" si="63"/>
        <v>6.8879148353942004</v>
      </c>
      <c r="E358">
        <f t="shared" ca="1" si="64"/>
        <v>1.7365094427145988</v>
      </c>
      <c r="G358">
        <f t="shared" ca="1" si="65"/>
        <v>0.20098764487780696</v>
      </c>
      <c r="H358">
        <f t="shared" ca="1" si="66"/>
        <v>16.526007159308207</v>
      </c>
      <c r="I358">
        <f t="shared" ca="1" si="67"/>
        <v>11.350162510656821</v>
      </c>
      <c r="J358">
        <f t="shared" ca="1" si="68"/>
        <v>6.5172955194461899</v>
      </c>
      <c r="K358">
        <f t="shared" ca="1" si="69"/>
        <v>3.2090236821638598</v>
      </c>
      <c r="M358">
        <f t="shared" ca="1" si="59"/>
        <v>5.1139563054952228</v>
      </c>
      <c r="N358">
        <f t="shared" ca="1" si="60"/>
        <v>10.308114741311519</v>
      </c>
    </row>
    <row r="359" spans="2:14" x14ac:dyDescent="0.25">
      <c r="B359">
        <f t="shared" ca="1" si="61"/>
        <v>12.553159563552217</v>
      </c>
      <c r="C359">
        <f t="shared" ca="1" si="62"/>
        <v>6.2449446988558988</v>
      </c>
      <c r="D359">
        <f t="shared" ca="1" si="63"/>
        <v>2.6129344769272813</v>
      </c>
      <c r="E359">
        <f t="shared" ca="1" si="64"/>
        <v>0.92461431985708331</v>
      </c>
      <c r="G359">
        <f t="shared" ca="1" si="65"/>
        <v>0.68101287145920519</v>
      </c>
      <c r="H359">
        <f t="shared" ca="1" si="66"/>
        <v>3.9568816538947735</v>
      </c>
      <c r="I359">
        <f t="shared" ca="1" si="67"/>
        <v>2.7176104532815804</v>
      </c>
      <c r="J359">
        <f t="shared" ca="1" si="68"/>
        <v>1.5604596334319119</v>
      </c>
      <c r="K359">
        <f t="shared" ca="1" si="69"/>
        <v>0.76834814438017995</v>
      </c>
      <c r="M359">
        <f t="shared" ca="1" si="59"/>
        <v>6.346941038079307</v>
      </c>
      <c r="N359">
        <f t="shared" ca="1" si="60"/>
        <v>2.4681091877153247</v>
      </c>
    </row>
    <row r="360" spans="2:14" x14ac:dyDescent="0.25">
      <c r="B360">
        <f t="shared" ca="1" si="61"/>
        <v>10.391268959265872</v>
      </c>
      <c r="C360">
        <f t="shared" ca="1" si="62"/>
        <v>9.4037004839084055</v>
      </c>
      <c r="D360">
        <f t="shared" ca="1" si="63"/>
        <v>3.8902688242262524</v>
      </c>
      <c r="E360">
        <f t="shared" ca="1" si="64"/>
        <v>1.9281042020078039</v>
      </c>
      <c r="G360">
        <f t="shared" ca="1" si="65"/>
        <v>0.70292312585847361</v>
      </c>
      <c r="H360">
        <f t="shared" ca="1" si="66"/>
        <v>3.6307276540587869</v>
      </c>
      <c r="I360">
        <f t="shared" ca="1" si="67"/>
        <v>2.4936058969508572</v>
      </c>
      <c r="J360">
        <f t="shared" ca="1" si="68"/>
        <v>1.4318355815789952</v>
      </c>
      <c r="K360">
        <f t="shared" ca="1" si="69"/>
        <v>0.70501548940691638</v>
      </c>
      <c r="M360">
        <f t="shared" ca="1" si="59"/>
        <v>7.1021654381990942</v>
      </c>
      <c r="N360">
        <f t="shared" ca="1" si="60"/>
        <v>2.2646702795000757</v>
      </c>
    </row>
    <row r="361" spans="2:14" x14ac:dyDescent="0.25">
      <c r="B361">
        <f t="shared" ca="1" si="61"/>
        <v>12.674160518150149</v>
      </c>
      <c r="C361">
        <f t="shared" ca="1" si="62"/>
        <v>0.84562864396025683</v>
      </c>
      <c r="D361">
        <f t="shared" ca="1" si="63"/>
        <v>3.3807447504064778</v>
      </c>
      <c r="E361">
        <f t="shared" ca="1" si="64"/>
        <v>1.2060518528258082</v>
      </c>
      <c r="G361">
        <f t="shared" ca="1" si="65"/>
        <v>0.74812825359904966</v>
      </c>
      <c r="H361">
        <f t="shared" ca="1" si="66"/>
        <v>2.9887787316607843</v>
      </c>
      <c r="I361">
        <f t="shared" ca="1" si="67"/>
        <v>2.0527114617421436</v>
      </c>
      <c r="J361">
        <f t="shared" ca="1" si="68"/>
        <v>1.1786727458542559</v>
      </c>
      <c r="K361">
        <f t="shared" ca="1" si="69"/>
        <v>0.58036170734955739</v>
      </c>
      <c r="M361">
        <f t="shared" ca="1" si="59"/>
        <v>4.9732960692795789</v>
      </c>
      <c r="N361">
        <f t="shared" ca="1" si="60"/>
        <v>1.8642539486616407</v>
      </c>
    </row>
    <row r="362" spans="2:14" x14ac:dyDescent="0.25">
      <c r="B362">
        <f t="shared" ca="1" si="61"/>
        <v>7.1858370851743096</v>
      </c>
      <c r="C362">
        <f t="shared" ca="1" si="62"/>
        <v>3.6021004804303889</v>
      </c>
      <c r="D362">
        <f t="shared" ca="1" si="63"/>
        <v>1.4758648492987108</v>
      </c>
      <c r="E362">
        <f t="shared" ca="1" si="64"/>
        <v>4.3233477596462899</v>
      </c>
      <c r="G362">
        <f t="shared" ca="1" si="65"/>
        <v>0.88180477328932438</v>
      </c>
      <c r="H362">
        <f t="shared" ca="1" si="66"/>
        <v>1.2955448694397989</v>
      </c>
      <c r="I362">
        <f t="shared" ca="1" si="67"/>
        <v>0.88978811797906432</v>
      </c>
      <c r="J362">
        <f t="shared" ca="1" si="68"/>
        <v>0.51091886209705295</v>
      </c>
      <c r="K362">
        <f t="shared" ca="1" si="69"/>
        <v>0.25156918590565552</v>
      </c>
      <c r="M362">
        <f t="shared" ca="1" si="59"/>
        <v>4.3962237914704101</v>
      </c>
      <c r="N362">
        <f t="shared" ca="1" si="60"/>
        <v>0.80809750582620066</v>
      </c>
    </row>
    <row r="363" spans="2:14" x14ac:dyDescent="0.25">
      <c r="B363">
        <f t="shared" ca="1" si="61"/>
        <v>7.4215973425176518</v>
      </c>
      <c r="C363">
        <f t="shared" ca="1" si="62"/>
        <v>2.6791474637052017</v>
      </c>
      <c r="D363">
        <f t="shared" ca="1" si="63"/>
        <v>4.2879277040969219</v>
      </c>
      <c r="E363">
        <f t="shared" ca="1" si="64"/>
        <v>1.2191582986150975</v>
      </c>
      <c r="G363">
        <f t="shared" ca="1" si="65"/>
        <v>0.79373745282961161</v>
      </c>
      <c r="H363">
        <f t="shared" ca="1" si="66"/>
        <v>2.3792592064087672</v>
      </c>
      <c r="I363">
        <f t="shared" ca="1" si="67"/>
        <v>1.6340897342831806</v>
      </c>
      <c r="J363">
        <f t="shared" ca="1" si="68"/>
        <v>0.93829896211772323</v>
      </c>
      <c r="K363">
        <f t="shared" ca="1" si="69"/>
        <v>0.46200507271786373</v>
      </c>
      <c r="M363">
        <f t="shared" ca="1" si="59"/>
        <v>4.13164064240926</v>
      </c>
      <c r="N363">
        <f t="shared" ca="1" si="60"/>
        <v>1.4840654891747016</v>
      </c>
    </row>
    <row r="364" spans="2:14" x14ac:dyDescent="0.25">
      <c r="B364">
        <f t="shared" ca="1" si="61"/>
        <v>4.8880930837264041</v>
      </c>
      <c r="C364">
        <f t="shared" ca="1" si="62"/>
        <v>7.1363364493523598</v>
      </c>
      <c r="D364">
        <f t="shared" ca="1" si="63"/>
        <v>2.8738263697613462</v>
      </c>
      <c r="E364">
        <f t="shared" ca="1" si="64"/>
        <v>0.62443066782521373</v>
      </c>
      <c r="G364">
        <f t="shared" ca="1" si="65"/>
        <v>0.84858734714352135</v>
      </c>
      <c r="H364">
        <f t="shared" ca="1" si="66"/>
        <v>1.691029681724491</v>
      </c>
      <c r="I364">
        <f t="shared" ca="1" si="67"/>
        <v>1.1614094991545865</v>
      </c>
      <c r="J364">
        <f t="shared" ca="1" si="68"/>
        <v>0.66688462988750685</v>
      </c>
      <c r="K364">
        <f t="shared" ca="1" si="69"/>
        <v>0.32836451319334092</v>
      </c>
      <c r="M364">
        <f t="shared" ca="1" si="59"/>
        <v>4.3069802674409408</v>
      </c>
      <c r="N364">
        <f t="shared" ca="1" si="60"/>
        <v>1.0547815828798928</v>
      </c>
    </row>
    <row r="365" spans="2:14" x14ac:dyDescent="0.25">
      <c r="B365">
        <f t="shared" ca="1" si="61"/>
        <v>15.820789064530477</v>
      </c>
      <c r="C365">
        <f t="shared" ca="1" si="62"/>
        <v>12.918480140807119</v>
      </c>
      <c r="D365">
        <f t="shared" ca="1" si="63"/>
        <v>8.0918612982254263</v>
      </c>
      <c r="E365">
        <f t="shared" ca="1" si="64"/>
        <v>0.29908808539389414</v>
      </c>
      <c r="G365">
        <f t="shared" ca="1" si="65"/>
        <v>0.48404949289671617</v>
      </c>
      <c r="H365">
        <f t="shared" ca="1" si="66"/>
        <v>7.4731414436842618</v>
      </c>
      <c r="I365">
        <f t="shared" ca="1" si="67"/>
        <v>5.1325991229022065</v>
      </c>
      <c r="J365">
        <f t="shared" ca="1" si="68"/>
        <v>2.9471529800033007</v>
      </c>
      <c r="K365">
        <f t="shared" ca="1" si="69"/>
        <v>1.4511362388848739</v>
      </c>
      <c r="M365">
        <f t="shared" ca="1" si="59"/>
        <v>10.299970638325142</v>
      </c>
      <c r="N365">
        <f t="shared" ca="1" si="60"/>
        <v>4.6613800137535755</v>
      </c>
    </row>
    <row r="366" spans="2:14" x14ac:dyDescent="0.25">
      <c r="B366">
        <f t="shared" ca="1" si="61"/>
        <v>12.924449826073399</v>
      </c>
      <c r="C366">
        <f t="shared" ca="1" si="62"/>
        <v>12.387012087079381</v>
      </c>
      <c r="D366">
        <f t="shared" ca="1" si="63"/>
        <v>1.3790956944033901</v>
      </c>
      <c r="E366">
        <f t="shared" ca="1" si="64"/>
        <v>1.443982681634314</v>
      </c>
      <c r="G366">
        <f t="shared" ca="1" si="65"/>
        <v>0.76048700398571278</v>
      </c>
      <c r="H366">
        <f t="shared" ca="1" si="66"/>
        <v>2.8200221241024561</v>
      </c>
      <c r="I366">
        <f t="shared" ca="1" si="67"/>
        <v>1.9368083944089483</v>
      </c>
      <c r="J366">
        <f t="shared" ca="1" si="68"/>
        <v>1.1121208757192271</v>
      </c>
      <c r="K366">
        <f t="shared" ca="1" si="69"/>
        <v>0.54759251240997475</v>
      </c>
      <c r="M366">
        <f t="shared" ca="1" si="59"/>
        <v>8.1580542491533752</v>
      </c>
      <c r="N366">
        <f t="shared" ca="1" si="60"/>
        <v>1.7589918331792616</v>
      </c>
    </row>
    <row r="367" spans="2:14" x14ac:dyDescent="0.25">
      <c r="B367">
        <f t="shared" ca="1" si="61"/>
        <v>7.886827859540583</v>
      </c>
      <c r="C367">
        <f t="shared" ca="1" si="62"/>
        <v>5.3709426700943776</v>
      </c>
      <c r="D367">
        <f t="shared" ca="1" si="63"/>
        <v>7.6620309404513476</v>
      </c>
      <c r="E367">
        <f t="shared" ca="1" si="64"/>
        <v>0.78068791068809595</v>
      </c>
      <c r="G367">
        <f t="shared" ca="1" si="65"/>
        <v>0.37024257121845794</v>
      </c>
      <c r="H367">
        <f t="shared" ca="1" si="66"/>
        <v>10.233760139120744</v>
      </c>
      <c r="I367">
        <f t="shared" ca="1" si="67"/>
        <v>7.0286088801963675</v>
      </c>
      <c r="J367">
        <f t="shared" ca="1" si="68"/>
        <v>4.0358471625260153</v>
      </c>
      <c r="K367">
        <f t="shared" ca="1" si="69"/>
        <v>1.9871937805331139</v>
      </c>
      <c r="M367">
        <f t="shared" ca="1" si="59"/>
        <v>5.6658749291183765</v>
      </c>
      <c r="N367">
        <f t="shared" ca="1" si="60"/>
        <v>6.3833188944069592</v>
      </c>
    </row>
    <row r="368" spans="2:14" x14ac:dyDescent="0.25">
      <c r="B368">
        <f t="shared" ca="1" si="61"/>
        <v>19.198093205588556</v>
      </c>
      <c r="C368">
        <f t="shared" ca="1" si="62"/>
        <v>11.466954244701604</v>
      </c>
      <c r="D368">
        <f t="shared" ca="1" si="63"/>
        <v>5.3852358892804757</v>
      </c>
      <c r="E368">
        <f t="shared" ca="1" si="64"/>
        <v>0.11906165884713817</v>
      </c>
      <c r="G368">
        <f t="shared" ca="1" si="65"/>
        <v>0.56345856154064788</v>
      </c>
      <c r="H368">
        <f t="shared" ca="1" si="66"/>
        <v>5.9085471227810364</v>
      </c>
      <c r="I368">
        <f t="shared" ca="1" si="67"/>
        <v>4.0580262007006089</v>
      </c>
      <c r="J368">
        <f t="shared" ca="1" si="68"/>
        <v>2.3301301589990047</v>
      </c>
      <c r="K368">
        <f t="shared" ca="1" si="69"/>
        <v>1.1473229716898652</v>
      </c>
      <c r="M368">
        <f t="shared" ca="1" si="59"/>
        <v>10.300373744712569</v>
      </c>
      <c r="N368">
        <f t="shared" ca="1" si="60"/>
        <v>3.6854626231822674</v>
      </c>
    </row>
    <row r="369" spans="2:14" x14ac:dyDescent="0.25">
      <c r="B369">
        <f t="shared" ca="1" si="61"/>
        <v>7.602364555973903</v>
      </c>
      <c r="C369">
        <f t="shared" ca="1" si="62"/>
        <v>6.4032180513015753</v>
      </c>
      <c r="D369">
        <f t="shared" ca="1" si="63"/>
        <v>3.0697161081180049</v>
      </c>
      <c r="E369">
        <f t="shared" ca="1" si="64"/>
        <v>0.57287814534993864</v>
      </c>
      <c r="G369">
        <f t="shared" ca="1" si="65"/>
        <v>0.61852899873824907</v>
      </c>
      <c r="H369">
        <f t="shared" ca="1" si="66"/>
        <v>4.9480962192049569</v>
      </c>
      <c r="I369">
        <f t="shared" ca="1" si="67"/>
        <v>3.3983826622457927</v>
      </c>
      <c r="J369">
        <f t="shared" ca="1" si="68"/>
        <v>1.9513609674947661</v>
      </c>
      <c r="K369">
        <f t="shared" ca="1" si="69"/>
        <v>0.96082240531468177</v>
      </c>
      <c r="M369">
        <f t="shared" ca="1" si="59"/>
        <v>4.9301936328762315</v>
      </c>
      <c r="N369">
        <f t="shared" ca="1" si="60"/>
        <v>3.0863803389971141</v>
      </c>
    </row>
    <row r="370" spans="2:14" x14ac:dyDescent="0.25">
      <c r="B370">
        <f t="shared" ca="1" si="61"/>
        <v>14.176597201021515</v>
      </c>
      <c r="C370">
        <f t="shared" ca="1" si="62"/>
        <v>5.1888907090099057</v>
      </c>
      <c r="D370">
        <f t="shared" ca="1" si="63"/>
        <v>3.0259831577343554</v>
      </c>
      <c r="E370">
        <f t="shared" ca="1" si="64"/>
        <v>2.4960411844028396</v>
      </c>
      <c r="G370">
        <f t="shared" ca="1" si="65"/>
        <v>5.9189783982413924E-2</v>
      </c>
      <c r="H370">
        <f t="shared" ca="1" si="66"/>
        <v>29.117346151662254</v>
      </c>
      <c r="I370">
        <f t="shared" ca="1" si="67"/>
        <v>19.997970926344983</v>
      </c>
      <c r="J370">
        <f t="shared" ca="1" si="68"/>
        <v>11.482891649693315</v>
      </c>
      <c r="K370">
        <f t="shared" ca="1" si="69"/>
        <v>5.6540126396967079</v>
      </c>
      <c r="M370">
        <f t="shared" ca="1" si="59"/>
        <v>6.9140512414368649</v>
      </c>
      <c r="N370">
        <f t="shared" ca="1" si="60"/>
        <v>18.161975981280175</v>
      </c>
    </row>
    <row r="371" spans="2:14" x14ac:dyDescent="0.25">
      <c r="B371">
        <f t="shared" ca="1" si="61"/>
        <v>7.3480464029091204</v>
      </c>
      <c r="C371">
        <f t="shared" ca="1" si="62"/>
        <v>6.4706093669180511</v>
      </c>
      <c r="D371">
        <f t="shared" ca="1" si="63"/>
        <v>3.5401551943955001</v>
      </c>
      <c r="E371">
        <f t="shared" ca="1" si="64"/>
        <v>2.6712603693013803</v>
      </c>
      <c r="G371">
        <f t="shared" ca="1" si="65"/>
        <v>6.2080089628657964E-2</v>
      </c>
      <c r="H371">
        <f t="shared" ca="1" si="66"/>
        <v>28.626293449655613</v>
      </c>
      <c r="I371">
        <f t="shared" ca="1" si="67"/>
        <v>19.660712935631039</v>
      </c>
      <c r="J371">
        <f t="shared" ca="1" si="68"/>
        <v>11.289237154463517</v>
      </c>
      <c r="K371">
        <f t="shared" ca="1" si="69"/>
        <v>5.558659918695235</v>
      </c>
      <c r="M371">
        <f t="shared" ca="1" si="59"/>
        <v>5.3878798436875268</v>
      </c>
      <c r="N371">
        <f t="shared" ca="1" si="60"/>
        <v>17.855681330217749</v>
      </c>
    </row>
    <row r="372" spans="2:14" x14ac:dyDescent="0.25">
      <c r="B372">
        <f t="shared" ca="1" si="61"/>
        <v>17.008036462452253</v>
      </c>
      <c r="C372">
        <f t="shared" ca="1" si="62"/>
        <v>7.6528650990139955</v>
      </c>
      <c r="D372">
        <f t="shared" ca="1" si="63"/>
        <v>3.7386731816787577</v>
      </c>
      <c r="E372">
        <f t="shared" ca="1" si="64"/>
        <v>2.4925402820875466</v>
      </c>
      <c r="G372">
        <f t="shared" ca="1" si="65"/>
        <v>0.16254575234465185</v>
      </c>
      <c r="H372">
        <f t="shared" ca="1" si="66"/>
        <v>18.712470069280041</v>
      </c>
      <c r="I372">
        <f t="shared" ca="1" si="67"/>
        <v>12.851838572664697</v>
      </c>
      <c r="J372">
        <f t="shared" ca="1" si="68"/>
        <v>7.3795621752226594</v>
      </c>
      <c r="K372">
        <f t="shared" ca="1" si="69"/>
        <v>3.6335915279015127</v>
      </c>
      <c r="M372">
        <f t="shared" ca="1" si="59"/>
        <v>8.6445131611931352</v>
      </c>
      <c r="N372">
        <f t="shared" ca="1" si="60"/>
        <v>11.671923333208255</v>
      </c>
    </row>
    <row r="373" spans="2:14" x14ac:dyDescent="0.25">
      <c r="B373">
        <f t="shared" ca="1" si="61"/>
        <v>14.277983250467726</v>
      </c>
      <c r="C373">
        <f t="shared" ca="1" si="62"/>
        <v>4.4176269893100208</v>
      </c>
      <c r="D373">
        <f t="shared" ca="1" si="63"/>
        <v>4.2233057835291552</v>
      </c>
      <c r="E373">
        <f t="shared" ca="1" si="64"/>
        <v>0.15724763362947503</v>
      </c>
      <c r="G373">
        <f t="shared" ca="1" si="65"/>
        <v>0.78734748632249318</v>
      </c>
      <c r="H373">
        <f t="shared" ca="1" si="66"/>
        <v>2.4625123709304564</v>
      </c>
      <c r="I373">
        <f t="shared" ca="1" si="67"/>
        <v>1.6912685154454161</v>
      </c>
      <c r="J373">
        <f t="shared" ca="1" si="68"/>
        <v>0.97113118050456515</v>
      </c>
      <c r="K373">
        <f t="shared" ca="1" si="69"/>
        <v>0.47817119040072498</v>
      </c>
      <c r="M373">
        <f t="shared" ca="1" si="59"/>
        <v>6.4847937553650494</v>
      </c>
      <c r="N373">
        <f t="shared" ca="1" si="60"/>
        <v>1.5359947400938196</v>
      </c>
    </row>
    <row r="374" spans="2:14" x14ac:dyDescent="0.25">
      <c r="B374">
        <f t="shared" ca="1" si="61"/>
        <v>9.9685180722619009</v>
      </c>
      <c r="C374">
        <f t="shared" ca="1" si="62"/>
        <v>5.2089876801886108</v>
      </c>
      <c r="D374">
        <f t="shared" ca="1" si="63"/>
        <v>3.6807347894633011</v>
      </c>
      <c r="E374">
        <f t="shared" ca="1" si="64"/>
        <v>0.43754494823208478</v>
      </c>
      <c r="G374">
        <f t="shared" ca="1" si="65"/>
        <v>0.73639028138214824</v>
      </c>
      <c r="H374">
        <f t="shared" ca="1" si="66"/>
        <v>3.1516601376439071</v>
      </c>
      <c r="I374">
        <f t="shared" ca="1" si="67"/>
        <v>2.1645794048000901</v>
      </c>
      <c r="J374">
        <f t="shared" ca="1" si="68"/>
        <v>1.2429076361808638</v>
      </c>
      <c r="K374">
        <f t="shared" ca="1" si="69"/>
        <v>0.61199005436316645</v>
      </c>
      <c r="M374">
        <f t="shared" ca="1" si="59"/>
        <v>5.3769076732742302</v>
      </c>
      <c r="N374">
        <f t="shared" ca="1" si="60"/>
        <v>1.9658514008420049</v>
      </c>
    </row>
    <row r="375" spans="2:14" x14ac:dyDescent="0.25">
      <c r="B375">
        <f t="shared" ca="1" si="61"/>
        <v>25.115555068129424</v>
      </c>
      <c r="C375">
        <f t="shared" ca="1" si="62"/>
        <v>7.2528676839194128</v>
      </c>
      <c r="D375">
        <f t="shared" ca="1" si="63"/>
        <v>2.4683346557418027</v>
      </c>
      <c r="E375">
        <f t="shared" ca="1" si="64"/>
        <v>0.77930232980568581</v>
      </c>
      <c r="G375">
        <f t="shared" ca="1" si="65"/>
        <v>0.26317649942387189</v>
      </c>
      <c r="H375">
        <f t="shared" ca="1" si="66"/>
        <v>13.749396115642815</v>
      </c>
      <c r="I375">
        <f t="shared" ca="1" si="67"/>
        <v>9.4431691110602376</v>
      </c>
      <c r="J375">
        <f t="shared" ca="1" si="68"/>
        <v>5.4222944983475889</v>
      </c>
      <c r="K375">
        <f t="shared" ca="1" si="69"/>
        <v>2.6698607428411987</v>
      </c>
      <c r="M375">
        <f t="shared" ca="1" si="59"/>
        <v>10.360054222724148</v>
      </c>
      <c r="N375">
        <f t="shared" ca="1" si="60"/>
        <v>8.5762006162486717</v>
      </c>
    </row>
    <row r="376" spans="2:14" x14ac:dyDescent="0.25">
      <c r="B376">
        <f t="shared" ca="1" si="61"/>
        <v>13.940592431487453</v>
      </c>
      <c r="C376">
        <f t="shared" ca="1" si="62"/>
        <v>2.2214320003021832</v>
      </c>
      <c r="D376">
        <f t="shared" ca="1" si="63"/>
        <v>0.53809542042774905</v>
      </c>
      <c r="E376">
        <f t="shared" ca="1" si="64"/>
        <v>1.0068590457854707</v>
      </c>
      <c r="G376">
        <f t="shared" ca="1" si="65"/>
        <v>0.30262660531942853</v>
      </c>
      <c r="H376">
        <f t="shared" ca="1" si="66"/>
        <v>12.310786010395983</v>
      </c>
      <c r="I376">
        <f t="shared" ca="1" si="67"/>
        <v>8.4551229165608159</v>
      </c>
      <c r="J376">
        <f t="shared" ca="1" si="68"/>
        <v>4.8549555699074975</v>
      </c>
      <c r="K376">
        <f t="shared" ca="1" si="69"/>
        <v>2.3905111181778036</v>
      </c>
      <c r="M376">
        <f t="shared" ca="1" si="59"/>
        <v>5.1575982227795345</v>
      </c>
      <c r="N376">
        <f t="shared" ca="1" si="60"/>
        <v>7.6788660157040995</v>
      </c>
    </row>
    <row r="377" spans="2:14" x14ac:dyDescent="0.25">
      <c r="B377">
        <f t="shared" ca="1" si="61"/>
        <v>14.017287540641229</v>
      </c>
      <c r="C377">
        <f t="shared" ca="1" si="62"/>
        <v>3.2129243991863743</v>
      </c>
      <c r="D377">
        <f t="shared" ca="1" si="63"/>
        <v>0.94664280716191773</v>
      </c>
      <c r="E377">
        <f t="shared" ca="1" si="64"/>
        <v>3.9223331749438493</v>
      </c>
      <c r="G377">
        <f t="shared" ca="1" si="65"/>
        <v>0.81066515576017861</v>
      </c>
      <c r="H377">
        <f t="shared" ca="1" si="66"/>
        <v>2.1619111349468598</v>
      </c>
      <c r="I377">
        <f t="shared" ca="1" si="67"/>
        <v>1.4848137531771815</v>
      </c>
      <c r="J377">
        <f t="shared" ca="1" si="68"/>
        <v>0.85258427019946947</v>
      </c>
      <c r="K377">
        <f t="shared" ca="1" si="69"/>
        <v>0.41980037669720072</v>
      </c>
      <c r="M377">
        <f t="shared" ca="1" si="59"/>
        <v>6.1428587783694351</v>
      </c>
      <c r="N377">
        <f t="shared" ca="1" si="60"/>
        <v>1.3484943958165465</v>
      </c>
    </row>
    <row r="378" spans="2:14" x14ac:dyDescent="0.25">
      <c r="B378">
        <f t="shared" ca="1" si="61"/>
        <v>6.9283879309138099</v>
      </c>
      <c r="C378">
        <f t="shared" ca="1" si="62"/>
        <v>10.953224365752797</v>
      </c>
      <c r="D378">
        <f t="shared" ca="1" si="63"/>
        <v>2.5665939745468829</v>
      </c>
      <c r="E378">
        <f t="shared" ca="1" si="64"/>
        <v>7.3559149912548652E-2</v>
      </c>
      <c r="G378">
        <f t="shared" ca="1" si="65"/>
        <v>0.38663678377258981</v>
      </c>
      <c r="H378">
        <f t="shared" ca="1" si="66"/>
        <v>9.7875012904681533</v>
      </c>
      <c r="I378">
        <f t="shared" ca="1" si="67"/>
        <v>6.7221155811678344</v>
      </c>
      <c r="J378">
        <f t="shared" ca="1" si="68"/>
        <v>3.8598578405560913</v>
      </c>
      <c r="K378">
        <f t="shared" ca="1" si="69"/>
        <v>1.9005391397661973</v>
      </c>
      <c r="M378">
        <f t="shared" ca="1" si="59"/>
        <v>5.8925143138918683</v>
      </c>
      <c r="N378">
        <f t="shared" ca="1" si="60"/>
        <v>6.1049644575552531</v>
      </c>
    </row>
    <row r="379" spans="2:14" x14ac:dyDescent="0.25">
      <c r="B379">
        <f t="shared" ca="1" si="61"/>
        <v>12.134523552909187</v>
      </c>
      <c r="C379">
        <f t="shared" ca="1" si="62"/>
        <v>7.3399169794172163</v>
      </c>
      <c r="D379">
        <f t="shared" ca="1" si="63"/>
        <v>0.82673021507389932</v>
      </c>
      <c r="E379">
        <f t="shared" ca="1" si="64"/>
        <v>0.31080970554556508</v>
      </c>
      <c r="G379">
        <f t="shared" ca="1" si="65"/>
        <v>0.41889761777066792</v>
      </c>
      <c r="H379">
        <f t="shared" ca="1" si="66"/>
        <v>8.9620739368254654</v>
      </c>
      <c r="I379">
        <f t="shared" ca="1" si="67"/>
        <v>6.1552070403283734</v>
      </c>
      <c r="J379">
        <f t="shared" ca="1" si="68"/>
        <v>3.5343373478160292</v>
      </c>
      <c r="K379">
        <f t="shared" ca="1" si="69"/>
        <v>1.740257475828197</v>
      </c>
      <c r="M379">
        <f t="shared" ca="1" si="59"/>
        <v>6.0698401438218141</v>
      </c>
      <c r="N379">
        <f t="shared" ca="1" si="60"/>
        <v>5.590103257874997</v>
      </c>
    </row>
    <row r="380" spans="2:14" x14ac:dyDescent="0.25">
      <c r="B380">
        <f t="shared" ca="1" si="61"/>
        <v>9.0927290897228712</v>
      </c>
      <c r="C380">
        <f t="shared" ca="1" si="62"/>
        <v>5.2232135296634672</v>
      </c>
      <c r="D380">
        <f t="shared" ca="1" si="63"/>
        <v>8.4941231743299159</v>
      </c>
      <c r="E380">
        <f t="shared" ca="1" si="64"/>
        <v>1.9864013308230086</v>
      </c>
      <c r="G380">
        <f t="shared" ca="1" si="65"/>
        <v>1.6658490465499831E-3</v>
      </c>
      <c r="H380">
        <f t="shared" ca="1" si="66"/>
        <v>65.891576340862059</v>
      </c>
      <c r="I380">
        <f t="shared" ca="1" si="67"/>
        <v>45.254736509713659</v>
      </c>
      <c r="J380">
        <f t="shared" ca="1" si="68"/>
        <v>25.985398113159434</v>
      </c>
      <c r="K380">
        <f t="shared" ca="1" si="69"/>
        <v>12.794840695312006</v>
      </c>
      <c r="M380">
        <f t="shared" ca="1" si="59"/>
        <v>6.3908876868464866</v>
      </c>
      <c r="N380">
        <f t="shared" ca="1" si="60"/>
        <v>41.099941616867007</v>
      </c>
    </row>
    <row r="381" spans="2:14" x14ac:dyDescent="0.25">
      <c r="B381">
        <f t="shared" ca="1" si="61"/>
        <v>13.642485469959475</v>
      </c>
      <c r="C381">
        <f t="shared" ca="1" si="62"/>
        <v>6.2422056478179782</v>
      </c>
      <c r="D381">
        <f t="shared" ca="1" si="63"/>
        <v>4.7698345764752359</v>
      </c>
      <c r="E381">
        <f t="shared" ca="1" si="64"/>
        <v>3.0372458694424518</v>
      </c>
      <c r="G381">
        <f t="shared" ca="1" si="65"/>
        <v>0.47274659086231641</v>
      </c>
      <c r="H381">
        <f t="shared" ca="1" si="66"/>
        <v>7.7164995312663045</v>
      </c>
      <c r="I381">
        <f t="shared" ca="1" si="67"/>
        <v>5.2997389417170053</v>
      </c>
      <c r="J381">
        <f t="shared" ca="1" si="68"/>
        <v>3.0431251382221784</v>
      </c>
      <c r="K381">
        <f t="shared" ca="1" si="69"/>
        <v>1.4983915655205651</v>
      </c>
      <c r="M381">
        <f t="shared" ca="1" si="59"/>
        <v>7.5268234245167731</v>
      </c>
      <c r="N381">
        <f t="shared" ca="1" si="60"/>
        <v>4.8131748826435423</v>
      </c>
    </row>
    <row r="382" spans="2:14" x14ac:dyDescent="0.25">
      <c r="B382">
        <f t="shared" ca="1" si="61"/>
        <v>8.7327798184320571</v>
      </c>
      <c r="C382">
        <f t="shared" ca="1" si="62"/>
        <v>11.499757860011236</v>
      </c>
      <c r="D382">
        <f t="shared" ca="1" si="63"/>
        <v>8.2683851998406261</v>
      </c>
      <c r="E382">
        <f t="shared" ca="1" si="64"/>
        <v>1.7590916409213209</v>
      </c>
      <c r="G382">
        <f t="shared" ca="1" si="65"/>
        <v>0.99967083389556743</v>
      </c>
      <c r="H382">
        <f t="shared" ca="1" si="66"/>
        <v>3.3908736319575492E-3</v>
      </c>
      <c r="I382">
        <f t="shared" ca="1" si="67"/>
        <v>2.3288726916798944E-3</v>
      </c>
      <c r="J382">
        <f t="shared" ca="1" si="68"/>
        <v>1.3372453076856985E-3</v>
      </c>
      <c r="K382">
        <f t="shared" ca="1" si="69"/>
        <v>6.5844058297214597E-4</v>
      </c>
      <c r="M382">
        <f t="shared" ca="1" si="59"/>
        <v>8.0752566716853771</v>
      </c>
      <c r="N382">
        <f t="shared" ca="1" si="60"/>
        <v>2.1150610752228021E-3</v>
      </c>
    </row>
    <row r="383" spans="2:14" x14ac:dyDescent="0.25">
      <c r="B383">
        <f t="shared" ca="1" si="61"/>
        <v>6.7682463800300408</v>
      </c>
      <c r="C383">
        <f t="shared" ca="1" si="62"/>
        <v>2.9845529894719842</v>
      </c>
      <c r="D383">
        <f t="shared" ca="1" si="63"/>
        <v>2.494460928454699</v>
      </c>
      <c r="E383">
        <f t="shared" ca="1" si="64"/>
        <v>4.4721416955043614</v>
      </c>
      <c r="G383">
        <f t="shared" ca="1" si="65"/>
        <v>0.25983269800707165</v>
      </c>
      <c r="H383">
        <f t="shared" ca="1" si="66"/>
        <v>13.881098025954655</v>
      </c>
      <c r="I383">
        <f t="shared" ca="1" si="67"/>
        <v>9.5336227863245231</v>
      </c>
      <c r="J383">
        <f t="shared" ca="1" si="68"/>
        <v>5.4742332553445809</v>
      </c>
      <c r="K383">
        <f t="shared" ca="1" si="69"/>
        <v>2.6954346485706817</v>
      </c>
      <c r="M383">
        <f t="shared" ca="1" si="59"/>
        <v>4.3191603356424197</v>
      </c>
      <c r="N383">
        <f t="shared" ca="1" si="60"/>
        <v>8.6583498244668053</v>
      </c>
    </row>
    <row r="384" spans="2:14" x14ac:dyDescent="0.25">
      <c r="B384">
        <f t="shared" ca="1" si="61"/>
        <v>9.1087806516042864</v>
      </c>
      <c r="C384">
        <f t="shared" ca="1" si="62"/>
        <v>16.65950983545579</v>
      </c>
      <c r="D384">
        <f t="shared" ca="1" si="63"/>
        <v>3.2892151055447565</v>
      </c>
      <c r="E384">
        <f t="shared" ca="1" si="64"/>
        <v>2.6142295907298845</v>
      </c>
      <c r="G384">
        <f t="shared" ca="1" si="65"/>
        <v>0.22749714489084139</v>
      </c>
      <c r="H384">
        <f t="shared" ca="1" si="66"/>
        <v>15.249932269716407</v>
      </c>
      <c r="I384">
        <f t="shared" ca="1" si="67"/>
        <v>10.473746493586569</v>
      </c>
      <c r="J384">
        <f t="shared" ca="1" si="68"/>
        <v>6.0140549556340073</v>
      </c>
      <c r="K384">
        <f t="shared" ca="1" si="69"/>
        <v>2.9612351812005011</v>
      </c>
      <c r="M384">
        <f t="shared" ca="1" si="59"/>
        <v>8.9111760853729507</v>
      </c>
      <c r="N384">
        <f t="shared" ca="1" si="60"/>
        <v>9.5121616563577938</v>
      </c>
    </row>
    <row r="385" spans="2:14" x14ac:dyDescent="0.25">
      <c r="B385">
        <f t="shared" ca="1" si="61"/>
        <v>9.6683202491712485</v>
      </c>
      <c r="C385">
        <f t="shared" ca="1" si="62"/>
        <v>4.9042257403603173</v>
      </c>
      <c r="D385">
        <f t="shared" ca="1" si="63"/>
        <v>2.7231200327229694</v>
      </c>
      <c r="E385">
        <f t="shared" ca="1" si="64"/>
        <v>2.135545800778512</v>
      </c>
      <c r="G385">
        <f t="shared" ca="1" si="65"/>
        <v>0.60099254881091546</v>
      </c>
      <c r="H385">
        <f t="shared" ca="1" si="66"/>
        <v>5.2443317478751137</v>
      </c>
      <c r="I385">
        <f t="shared" ca="1" si="67"/>
        <v>3.6018390301043053</v>
      </c>
      <c r="J385">
        <f t="shared" ca="1" si="68"/>
        <v>2.0681861912219235</v>
      </c>
      <c r="K385">
        <f t="shared" ca="1" si="69"/>
        <v>1.0183454850179015</v>
      </c>
      <c r="M385">
        <f t="shared" ca="1" si="59"/>
        <v>5.3434969635597662</v>
      </c>
      <c r="N385">
        <f t="shared" ca="1" si="60"/>
        <v>3.2711575686417906</v>
      </c>
    </row>
    <row r="386" spans="2:14" x14ac:dyDescent="0.25">
      <c r="B386">
        <f t="shared" ca="1" si="61"/>
        <v>3.1472729309592675</v>
      </c>
      <c r="C386">
        <f t="shared" ca="1" si="62"/>
        <v>4.8614033331489201</v>
      </c>
      <c r="D386">
        <f t="shared" ca="1" si="63"/>
        <v>2.0348306857649092</v>
      </c>
      <c r="E386">
        <f t="shared" ca="1" si="64"/>
        <v>5.1865965748637007E-2</v>
      </c>
      <c r="G386">
        <f t="shared" ca="1" si="65"/>
        <v>0.4068097523860742</v>
      </c>
      <c r="H386">
        <f t="shared" ca="1" si="66"/>
        <v>9.2636587633399756</v>
      </c>
      <c r="I386">
        <f t="shared" ca="1" si="67"/>
        <v>6.3623373385722486</v>
      </c>
      <c r="J386">
        <f t="shared" ca="1" si="68"/>
        <v>3.6532721527951555</v>
      </c>
      <c r="K386">
        <f t="shared" ca="1" si="69"/>
        <v>1.7988192833559902</v>
      </c>
      <c r="M386">
        <f t="shared" ca="1" si="59"/>
        <v>2.8199422095351654</v>
      </c>
      <c r="N386">
        <f t="shared" ca="1" si="60"/>
        <v>5.7782171178038961</v>
      </c>
    </row>
    <row r="387" spans="2:14" x14ac:dyDescent="0.25">
      <c r="B387">
        <f t="shared" ca="1" si="61"/>
        <v>8.7224231903263796</v>
      </c>
      <c r="C387">
        <f t="shared" ca="1" si="62"/>
        <v>12.168407774997037</v>
      </c>
      <c r="D387">
        <f t="shared" ca="1" si="63"/>
        <v>3.3708028951468876</v>
      </c>
      <c r="E387">
        <f t="shared" ca="1" si="64"/>
        <v>1.0338561742564962</v>
      </c>
      <c r="G387">
        <f t="shared" ca="1" si="65"/>
        <v>0.94971158708614101</v>
      </c>
      <c r="H387">
        <f t="shared" ca="1" si="66"/>
        <v>0.53143346324258744</v>
      </c>
      <c r="I387">
        <f t="shared" ca="1" si="67"/>
        <v>0.36499174381678262</v>
      </c>
      <c r="J387">
        <f t="shared" ca="1" si="68"/>
        <v>0.20957929495533828</v>
      </c>
      <c r="K387">
        <f t="shared" ca="1" si="69"/>
        <v>0.10319386604399905</v>
      </c>
      <c r="M387">
        <f t="shared" ca="1" si="59"/>
        <v>7.1481811034777021</v>
      </c>
      <c r="N387">
        <f t="shared" ca="1" si="60"/>
        <v>0.33148219431767845</v>
      </c>
    </row>
    <row r="388" spans="2:14" x14ac:dyDescent="0.25">
      <c r="B388">
        <f t="shared" ca="1" si="61"/>
        <v>9.4093843921623499</v>
      </c>
      <c r="C388">
        <f t="shared" ca="1" si="62"/>
        <v>5.7917537631642393</v>
      </c>
      <c r="D388">
        <f t="shared" ca="1" si="63"/>
        <v>2.0379797807547066</v>
      </c>
      <c r="E388">
        <f t="shared" ca="1" si="64"/>
        <v>0.30810098497899552</v>
      </c>
      <c r="G388">
        <f t="shared" ca="1" si="65"/>
        <v>8.5947763183558124E-3</v>
      </c>
      <c r="H388">
        <f t="shared" ca="1" si="66"/>
        <v>48.991608932330351</v>
      </c>
      <c r="I388">
        <f t="shared" ca="1" si="67"/>
        <v>33.647735819072047</v>
      </c>
      <c r="J388">
        <f t="shared" ca="1" si="68"/>
        <v>19.320625381993505</v>
      </c>
      <c r="K388">
        <f t="shared" ca="1" si="69"/>
        <v>9.5132013302201521</v>
      </c>
      <c r="M388">
        <f t="shared" ca="1" si="59"/>
        <v>5.0295575997447166</v>
      </c>
      <c r="N388">
        <f t="shared" ca="1" si="60"/>
        <v>30.558568767863449</v>
      </c>
    </row>
    <row r="389" spans="2:14" x14ac:dyDescent="0.25">
      <c r="B389">
        <f t="shared" ca="1" si="61"/>
        <v>16.304475190786388</v>
      </c>
      <c r="C389">
        <f t="shared" ca="1" si="62"/>
        <v>5.6776939321625495</v>
      </c>
      <c r="D389">
        <f t="shared" ca="1" si="63"/>
        <v>4.1930426913455205</v>
      </c>
      <c r="E389">
        <f t="shared" ca="1" si="64"/>
        <v>1.215160422976568</v>
      </c>
      <c r="G389">
        <f t="shared" ca="1" si="65"/>
        <v>0.23013251197590312</v>
      </c>
      <c r="H389">
        <f t="shared" ca="1" si="66"/>
        <v>15.131304391471598</v>
      </c>
      <c r="I389">
        <f t="shared" ca="1" si="67"/>
        <v>10.392272143285648</v>
      </c>
      <c r="J389">
        <f t="shared" ca="1" si="68"/>
        <v>5.9672721525096089</v>
      </c>
      <c r="K389">
        <f t="shared" ca="1" si="69"/>
        <v>2.9381999938752896</v>
      </c>
      <c r="M389">
        <f t="shared" ca="1" si="59"/>
        <v>7.6762913597490989</v>
      </c>
      <c r="N389">
        <f t="shared" ca="1" si="60"/>
        <v>9.4381673897041534</v>
      </c>
    </row>
    <row r="390" spans="2:14" x14ac:dyDescent="0.25">
      <c r="B390">
        <f t="shared" ca="1" si="61"/>
        <v>6.1934256544715502</v>
      </c>
      <c r="C390">
        <f t="shared" ca="1" si="62"/>
        <v>5.9482762654159105</v>
      </c>
      <c r="D390">
        <f t="shared" ca="1" si="63"/>
        <v>3.6750472865642205</v>
      </c>
      <c r="E390">
        <f t="shared" ca="1" si="64"/>
        <v>3.4127090087086569</v>
      </c>
      <c r="G390">
        <f t="shared" ca="1" si="65"/>
        <v>0.94647920247711026</v>
      </c>
      <c r="H390">
        <f t="shared" ca="1" si="66"/>
        <v>0.5665487665441008</v>
      </c>
      <c r="I390">
        <f t="shared" ca="1" si="67"/>
        <v>0.38910914829573984</v>
      </c>
      <c r="J390">
        <f t="shared" ca="1" si="68"/>
        <v>0.22342757703974023</v>
      </c>
      <c r="K390">
        <f t="shared" ca="1" si="69"/>
        <v>0.11001256331398376</v>
      </c>
      <c r="M390">
        <f t="shared" ref="M390:M453" ca="1" si="70">SUMPRODUCT(M$1:P$1,B390:E390)</f>
        <v>5.0600618350208135</v>
      </c>
      <c r="N390">
        <f t="shared" ref="N390:N453" ca="1" si="71">SUMPRODUCT(M$1:P$1,H390:K390)</f>
        <v>0.35338540252269701</v>
      </c>
    </row>
    <row r="391" spans="2:14" x14ac:dyDescent="0.25">
      <c r="B391">
        <f t="shared" ref="B391:B454" ca="1" si="72">(-LN(RAND())/B$1)+(-LN(RAND())/C$1)+(-LN(RAND())/D$1)+(-LN(RAND())/E$1)</f>
        <v>4.286613510878313</v>
      </c>
      <c r="C391">
        <f t="shared" ref="C391:C454" ca="1" si="73">(-LN(RAND())/C$1)+(-LN(RAND())/D$1)+(-LN(RAND())/E$1)</f>
        <v>3.6416982981551063</v>
      </c>
      <c r="D391">
        <f t="shared" ref="D391:D454" ca="1" si="74">(-LN(RAND())/D$1)+(-LN(RAND())/E$1)</f>
        <v>2.5413588071416795</v>
      </c>
      <c r="E391">
        <f t="shared" ref="E391:E454" ca="1" si="75">(-LN(RAND())/E$1)</f>
        <v>1.8927990720574379</v>
      </c>
      <c r="G391">
        <f t="shared" ref="G391:G454" ca="1" si="76">RAND()</f>
        <v>0.74866970428850543</v>
      </c>
      <c r="H391">
        <f t="shared" ref="H391:H454" ca="1" si="77">(-LN($G391)/H$1)+(-LN($G391)/I$1)+(-LN($G391)/J$1)+(-LN($G391)/K$1)</f>
        <v>2.9813271107324724</v>
      </c>
      <c r="I391">
        <f t="shared" ref="I391:I454" ca="1" si="78">(-LN(G391)/I$1)+(-LN(G391)/J$1)+(-LN(G391)/K$1)</f>
        <v>2.0475936430404547</v>
      </c>
      <c r="J391">
        <f t="shared" ref="J391:J454" ca="1" si="79">(-LN(G391)/J$1)+(-LN(G391)/K$1)</f>
        <v>1.1757340798340523</v>
      </c>
      <c r="K391">
        <f t="shared" ref="K391:K454" ca="1" si="80">(-LN(G391)/K$1)</f>
        <v>0.57891474996905112</v>
      </c>
      <c r="M391">
        <f t="shared" ca="1" si="70"/>
        <v>3.2653251185498497</v>
      </c>
      <c r="N391">
        <f t="shared" ca="1" si="71"/>
        <v>1.8596059920924985</v>
      </c>
    </row>
    <row r="392" spans="2:14" x14ac:dyDescent="0.25">
      <c r="B392">
        <f t="shared" ca="1" si="72"/>
        <v>21.159245474437903</v>
      </c>
      <c r="C392">
        <f t="shared" ca="1" si="73"/>
        <v>10.054600592625578</v>
      </c>
      <c r="D392">
        <f t="shared" ca="1" si="74"/>
        <v>4.643711384389106</v>
      </c>
      <c r="E392">
        <f t="shared" ca="1" si="75"/>
        <v>2.5886305196202541</v>
      </c>
      <c r="G392">
        <f t="shared" ca="1" si="76"/>
        <v>0.46812779519915826</v>
      </c>
      <c r="H392">
        <f t="shared" ca="1" si="77"/>
        <v>7.8176238475115607</v>
      </c>
      <c r="I392">
        <f t="shared" ca="1" si="78"/>
        <v>5.3691917388807919</v>
      </c>
      <c r="J392">
        <f t="shared" ca="1" si="79"/>
        <v>3.0830051314243514</v>
      </c>
      <c r="K392">
        <f t="shared" ca="1" si="80"/>
        <v>1.5180279073510765</v>
      </c>
      <c r="M392">
        <f t="shared" ca="1" si="70"/>
        <v>10.810622200920916</v>
      </c>
      <c r="N392">
        <f t="shared" ca="1" si="71"/>
        <v>4.8762512836727909</v>
      </c>
    </row>
    <row r="393" spans="2:14" x14ac:dyDescent="0.25">
      <c r="B393">
        <f t="shared" ca="1" si="72"/>
        <v>6.7000784556082715</v>
      </c>
      <c r="C393">
        <f t="shared" ca="1" si="73"/>
        <v>14.568715256529627</v>
      </c>
      <c r="D393">
        <f t="shared" ca="1" si="74"/>
        <v>2.7616977607892834</v>
      </c>
      <c r="E393">
        <f t="shared" ca="1" si="75"/>
        <v>1.2633262766143429</v>
      </c>
      <c r="G393">
        <f t="shared" ca="1" si="76"/>
        <v>0.7069593836945478</v>
      </c>
      <c r="H393">
        <f t="shared" ca="1" si="77"/>
        <v>3.5717547967350169</v>
      </c>
      <c r="I393">
        <f t="shared" ca="1" si="78"/>
        <v>2.453102978859989</v>
      </c>
      <c r="J393">
        <f t="shared" ca="1" si="79"/>
        <v>1.408578691085113</v>
      </c>
      <c r="K393">
        <f t="shared" ca="1" si="80"/>
        <v>0.69356412708251758</v>
      </c>
      <c r="M393">
        <f t="shared" ca="1" si="70"/>
        <v>7.1856429211220956</v>
      </c>
      <c r="N393">
        <f t="shared" ca="1" si="71"/>
        <v>2.2278858963120278</v>
      </c>
    </row>
    <row r="394" spans="2:14" x14ac:dyDescent="0.25">
      <c r="B394">
        <f t="shared" ca="1" si="72"/>
        <v>3.5220734039656012</v>
      </c>
      <c r="C394">
        <f t="shared" ca="1" si="73"/>
        <v>8.1983939111588207</v>
      </c>
      <c r="D394">
        <f t="shared" ca="1" si="74"/>
        <v>2.680862506588126</v>
      </c>
      <c r="E394">
        <f t="shared" ca="1" si="75"/>
        <v>1.0214042143714235</v>
      </c>
      <c r="G394">
        <f t="shared" ca="1" si="76"/>
        <v>0.58242462680428009</v>
      </c>
      <c r="H394">
        <f t="shared" ca="1" si="77"/>
        <v>5.5675650378792216</v>
      </c>
      <c r="I394">
        <f t="shared" ca="1" si="78"/>
        <v>3.8238376251088146</v>
      </c>
      <c r="J394">
        <f t="shared" ca="1" si="79"/>
        <v>2.1956584143894586</v>
      </c>
      <c r="K394">
        <f t="shared" ca="1" si="80"/>
        <v>1.0811109959176524</v>
      </c>
      <c r="M394">
        <f t="shared" ca="1" si="70"/>
        <v>4.2565935387292368</v>
      </c>
      <c r="N394">
        <f t="shared" ca="1" si="71"/>
        <v>3.4727746809578326</v>
      </c>
    </row>
    <row r="395" spans="2:14" x14ac:dyDescent="0.25">
      <c r="B395">
        <f t="shared" ca="1" si="72"/>
        <v>13.727676905346799</v>
      </c>
      <c r="C395">
        <f t="shared" ca="1" si="73"/>
        <v>8.7721252921679813</v>
      </c>
      <c r="D395">
        <f t="shared" ca="1" si="74"/>
        <v>7.4112992576852008</v>
      </c>
      <c r="E395">
        <f t="shared" ca="1" si="75"/>
        <v>0.4522188584047695</v>
      </c>
      <c r="G395">
        <f t="shared" ca="1" si="76"/>
        <v>0.27589485437206573</v>
      </c>
      <c r="H395">
        <f t="shared" ca="1" si="77"/>
        <v>13.263302078873627</v>
      </c>
      <c r="I395">
        <f t="shared" ca="1" si="78"/>
        <v>9.1093167618747355</v>
      </c>
      <c r="J395">
        <f t="shared" ca="1" si="79"/>
        <v>5.2305955321468538</v>
      </c>
      <c r="K395">
        <f t="shared" ca="1" si="80"/>
        <v>2.5754708965393136</v>
      </c>
      <c r="M395">
        <f t="shared" ca="1" si="70"/>
        <v>8.322644282472428</v>
      </c>
      <c r="N395">
        <f t="shared" ca="1" si="71"/>
        <v>8.2729989379617415</v>
      </c>
    </row>
    <row r="396" spans="2:14" x14ac:dyDescent="0.25">
      <c r="B396">
        <f t="shared" ca="1" si="72"/>
        <v>6.7552308593795569</v>
      </c>
      <c r="C396">
        <f t="shared" ca="1" si="73"/>
        <v>14.219236822680326</v>
      </c>
      <c r="D396">
        <f t="shared" ca="1" si="74"/>
        <v>6.088916403152302</v>
      </c>
      <c r="E396">
        <f t="shared" ca="1" si="75"/>
        <v>1.1951672479406861</v>
      </c>
      <c r="G396">
        <f t="shared" ca="1" si="76"/>
        <v>9.2506656184561331E-2</v>
      </c>
      <c r="H396">
        <f t="shared" ca="1" si="77"/>
        <v>24.518199597468517</v>
      </c>
      <c r="I396">
        <f t="shared" ca="1" si="78"/>
        <v>16.839249022305133</v>
      </c>
      <c r="J396">
        <f t="shared" ca="1" si="79"/>
        <v>9.6691445695923299</v>
      </c>
      <c r="K396">
        <f t="shared" ca="1" si="80"/>
        <v>4.7609493566012997</v>
      </c>
      <c r="M396">
        <f t="shared" ca="1" si="70"/>
        <v>7.7491570348365615</v>
      </c>
      <c r="N396">
        <f t="shared" ca="1" si="71"/>
        <v>15.29325337117082</v>
      </c>
    </row>
    <row r="397" spans="2:14" x14ac:dyDescent="0.25">
      <c r="B397">
        <f t="shared" ca="1" si="72"/>
        <v>22.396425283179973</v>
      </c>
      <c r="C397">
        <f t="shared" ca="1" si="73"/>
        <v>4.9059954475493832</v>
      </c>
      <c r="D397">
        <f t="shared" ca="1" si="74"/>
        <v>8.5830721564790942</v>
      </c>
      <c r="E397">
        <f t="shared" ca="1" si="75"/>
        <v>0.22583888174228986</v>
      </c>
      <c r="G397">
        <f t="shared" ca="1" si="76"/>
        <v>0.42072910941943908</v>
      </c>
      <c r="H397">
        <f t="shared" ca="1" si="77"/>
        <v>8.9171400090838091</v>
      </c>
      <c r="I397">
        <f t="shared" ca="1" si="78"/>
        <v>6.1243461446992296</v>
      </c>
      <c r="J397">
        <f t="shared" ca="1" si="79"/>
        <v>3.5166169339786872</v>
      </c>
      <c r="K397">
        <f t="shared" ca="1" si="80"/>
        <v>1.7315321959184398</v>
      </c>
      <c r="M397">
        <f t="shared" ca="1" si="70"/>
        <v>9.9525084268630835</v>
      </c>
      <c r="N397">
        <f t="shared" ca="1" si="71"/>
        <v>5.5620756721143367</v>
      </c>
    </row>
    <row r="398" spans="2:14" x14ac:dyDescent="0.25">
      <c r="B398">
        <f t="shared" ca="1" si="72"/>
        <v>5.8319181397410036</v>
      </c>
      <c r="C398">
        <f t="shared" ca="1" si="73"/>
        <v>4.9876332868900484</v>
      </c>
      <c r="D398">
        <f t="shared" ca="1" si="74"/>
        <v>1.4326018215762268</v>
      </c>
      <c r="E398">
        <f t="shared" ca="1" si="75"/>
        <v>3.0393471006617455E-2</v>
      </c>
      <c r="G398">
        <f t="shared" ca="1" si="76"/>
        <v>0.91656556278427392</v>
      </c>
      <c r="H398">
        <f t="shared" ca="1" si="77"/>
        <v>0.8973280477472132</v>
      </c>
      <c r="I398">
        <f t="shared" ca="1" si="78"/>
        <v>0.61629037607942305</v>
      </c>
      <c r="J398">
        <f t="shared" ca="1" si="79"/>
        <v>0.35387568265467928</v>
      </c>
      <c r="K398">
        <f t="shared" ca="1" si="80"/>
        <v>0.17424335643402988</v>
      </c>
      <c r="M398">
        <f t="shared" ca="1" si="70"/>
        <v>3.5384644865058843</v>
      </c>
      <c r="N398">
        <f t="shared" ca="1" si="71"/>
        <v>0.55970933496573272</v>
      </c>
    </row>
    <row r="399" spans="2:14" x14ac:dyDescent="0.25">
      <c r="B399">
        <f t="shared" ca="1" si="72"/>
        <v>15.672932204732088</v>
      </c>
      <c r="C399">
        <f t="shared" ca="1" si="73"/>
        <v>8.0119092665106777</v>
      </c>
      <c r="D399">
        <f t="shared" ca="1" si="74"/>
        <v>2.1837101908266261</v>
      </c>
      <c r="E399">
        <f t="shared" ca="1" si="75"/>
        <v>1.8306407326245802</v>
      </c>
      <c r="G399">
        <f t="shared" ca="1" si="76"/>
        <v>6.8664992028209526E-2</v>
      </c>
      <c r="H399">
        <f t="shared" ca="1" si="77"/>
        <v>27.587936679876904</v>
      </c>
      <c r="I399">
        <f t="shared" ca="1" si="78"/>
        <v>18.947563173113185</v>
      </c>
      <c r="J399">
        <f t="shared" ca="1" si="79"/>
        <v>10.879744537279594</v>
      </c>
      <c r="K399">
        <f t="shared" ca="1" si="80"/>
        <v>5.3570315741935053</v>
      </c>
      <c r="M399">
        <f t="shared" ca="1" si="70"/>
        <v>7.9083226260630708</v>
      </c>
      <c r="N399">
        <f t="shared" ca="1" si="71"/>
        <v>17.208005178191645</v>
      </c>
    </row>
    <row r="400" spans="2:14" x14ac:dyDescent="0.25">
      <c r="B400">
        <f t="shared" ca="1" si="72"/>
        <v>17.023184480694177</v>
      </c>
      <c r="C400">
        <f t="shared" ca="1" si="73"/>
        <v>10.947114041447454</v>
      </c>
      <c r="D400">
        <f t="shared" ca="1" si="74"/>
        <v>2.2818597365175766</v>
      </c>
      <c r="E400">
        <f t="shared" ca="1" si="75"/>
        <v>0.16949724532532584</v>
      </c>
      <c r="G400">
        <f t="shared" ca="1" si="76"/>
        <v>0.78302650593649459</v>
      </c>
      <c r="H400">
        <f t="shared" ca="1" si="77"/>
        <v>2.5191930836612957</v>
      </c>
      <c r="I400">
        <f t="shared" ca="1" si="78"/>
        <v>1.7301971746498581</v>
      </c>
      <c r="J400">
        <f t="shared" ca="1" si="79"/>
        <v>0.99348412707893785</v>
      </c>
      <c r="K400">
        <f t="shared" ca="1" si="80"/>
        <v>0.48917746358709124</v>
      </c>
      <c r="M400">
        <f t="shared" ca="1" si="70"/>
        <v>8.88136095301107</v>
      </c>
      <c r="N400">
        <f t="shared" ca="1" si="71"/>
        <v>1.5713493956265521</v>
      </c>
    </row>
    <row r="401" spans="2:14" x14ac:dyDescent="0.25">
      <c r="B401">
        <f t="shared" ca="1" si="72"/>
        <v>24.722939421965723</v>
      </c>
      <c r="C401">
        <f t="shared" ca="1" si="73"/>
        <v>9.9403257963012521</v>
      </c>
      <c r="D401">
        <f t="shared" ca="1" si="74"/>
        <v>11.275581055558686</v>
      </c>
      <c r="E401">
        <f t="shared" ca="1" si="75"/>
        <v>1.3824608305836688</v>
      </c>
      <c r="G401">
        <f t="shared" ca="1" si="76"/>
        <v>0.31328993065559241</v>
      </c>
      <c r="H401">
        <f t="shared" ca="1" si="77"/>
        <v>11.954113861398806</v>
      </c>
      <c r="I401">
        <f t="shared" ca="1" si="78"/>
        <v>8.2101583092531776</v>
      </c>
      <c r="J401">
        <f t="shared" ca="1" si="79"/>
        <v>4.7142961973099702</v>
      </c>
      <c r="K401">
        <f t="shared" ca="1" si="80"/>
        <v>2.32125244233029</v>
      </c>
      <c r="M401">
        <f t="shared" ca="1" si="70"/>
        <v>12.930587942708563</v>
      </c>
      <c r="N401">
        <f t="shared" ca="1" si="71"/>
        <v>7.4563913791236471</v>
      </c>
    </row>
    <row r="402" spans="2:14" x14ac:dyDescent="0.25">
      <c r="B402">
        <f t="shared" ca="1" si="72"/>
        <v>8.4827937342894852</v>
      </c>
      <c r="C402">
        <f t="shared" ca="1" si="73"/>
        <v>11.149588947507631</v>
      </c>
      <c r="D402">
        <f t="shared" ca="1" si="74"/>
        <v>5.2031830128902978</v>
      </c>
      <c r="E402">
        <f t="shared" ca="1" si="75"/>
        <v>2.8359020150905265</v>
      </c>
      <c r="G402">
        <f t="shared" ca="1" si="76"/>
        <v>0.26188886988177495</v>
      </c>
      <c r="H402">
        <f t="shared" ca="1" si="77"/>
        <v>13.799912636583484</v>
      </c>
      <c r="I402">
        <f t="shared" ca="1" si="78"/>
        <v>9.4778641657472154</v>
      </c>
      <c r="J402">
        <f t="shared" ca="1" si="79"/>
        <v>5.4422164971952771</v>
      </c>
      <c r="K402">
        <f t="shared" ca="1" si="80"/>
        <v>2.6796700519184866</v>
      </c>
      <c r="M402">
        <f t="shared" ca="1" si="70"/>
        <v>7.4975318101352997</v>
      </c>
      <c r="N402">
        <f t="shared" ca="1" si="71"/>
        <v>8.6077103505219608</v>
      </c>
    </row>
    <row r="403" spans="2:14" x14ac:dyDescent="0.25">
      <c r="B403">
        <f t="shared" ca="1" si="72"/>
        <v>5.693807946720832</v>
      </c>
      <c r="C403">
        <f t="shared" ca="1" si="73"/>
        <v>7.6490237759931574</v>
      </c>
      <c r="D403">
        <f t="shared" ca="1" si="74"/>
        <v>5.8993061764122912</v>
      </c>
      <c r="E403">
        <f t="shared" ca="1" si="75"/>
        <v>0.30784851614544012</v>
      </c>
      <c r="G403">
        <f t="shared" ca="1" si="76"/>
        <v>0.54214772118665322</v>
      </c>
      <c r="H403">
        <f t="shared" ca="1" si="77"/>
        <v>6.3056553432024449</v>
      </c>
      <c r="I403">
        <f t="shared" ca="1" si="78"/>
        <v>4.3307625484857439</v>
      </c>
      <c r="J403">
        <f t="shared" ca="1" si="79"/>
        <v>2.4867361437803908</v>
      </c>
      <c r="K403">
        <f t="shared" ca="1" si="80"/>
        <v>1.2244335327243547</v>
      </c>
      <c r="M403">
        <f t="shared" ca="1" si="70"/>
        <v>5.2442804553257423</v>
      </c>
      <c r="N403">
        <f t="shared" ca="1" si="71"/>
        <v>3.9331593028074052</v>
      </c>
    </row>
    <row r="404" spans="2:14" x14ac:dyDescent="0.25">
      <c r="B404">
        <f t="shared" ca="1" si="72"/>
        <v>7.8460987328353138</v>
      </c>
      <c r="C404">
        <f t="shared" ca="1" si="73"/>
        <v>14.445397797564482</v>
      </c>
      <c r="D404">
        <f t="shared" ca="1" si="74"/>
        <v>1.3503855847093285</v>
      </c>
      <c r="E404">
        <f t="shared" ca="1" si="75"/>
        <v>0.4099701356494127</v>
      </c>
      <c r="G404">
        <f t="shared" ca="1" si="76"/>
        <v>0.80247529457358768</v>
      </c>
      <c r="H404">
        <f t="shared" ca="1" si="77"/>
        <v>2.2664946167916344</v>
      </c>
      <c r="I404">
        <f t="shared" ca="1" si="78"/>
        <v>1.5566423263724871</v>
      </c>
      <c r="J404">
        <f t="shared" ca="1" si="79"/>
        <v>0.89382844074015089</v>
      </c>
      <c r="K404">
        <f t="shared" ca="1" si="80"/>
        <v>0.44010842005987127</v>
      </c>
      <c r="M404">
        <f t="shared" ca="1" si="70"/>
        <v>7.0395201031916868</v>
      </c>
      <c r="N404">
        <f t="shared" ca="1" si="71"/>
        <v>1.4137284551092408</v>
      </c>
    </row>
    <row r="405" spans="2:14" x14ac:dyDescent="0.25">
      <c r="B405">
        <f t="shared" ca="1" si="72"/>
        <v>8.3800398931103981</v>
      </c>
      <c r="C405">
        <f t="shared" ca="1" si="73"/>
        <v>5.28165859964062</v>
      </c>
      <c r="D405">
        <f t="shared" ca="1" si="74"/>
        <v>3.1443950904098172</v>
      </c>
      <c r="E405">
        <f t="shared" ca="1" si="75"/>
        <v>2.334301107442641</v>
      </c>
      <c r="G405">
        <f t="shared" ca="1" si="76"/>
        <v>0.43515621952549288</v>
      </c>
      <c r="H405">
        <f t="shared" ca="1" si="77"/>
        <v>8.5698758933957144</v>
      </c>
      <c r="I405">
        <f t="shared" ca="1" si="78"/>
        <v>5.885843032048732</v>
      </c>
      <c r="J405">
        <f t="shared" ca="1" si="79"/>
        <v>3.3796677699476336</v>
      </c>
      <c r="K405">
        <f t="shared" ca="1" si="80"/>
        <v>1.6641003740351292</v>
      </c>
      <c r="M405">
        <f t="shared" ca="1" si="70"/>
        <v>5.1942487873957974</v>
      </c>
      <c r="N405">
        <f t="shared" ca="1" si="71"/>
        <v>5.3454693064298873</v>
      </c>
    </row>
    <row r="406" spans="2:14" x14ac:dyDescent="0.25">
      <c r="B406">
        <f t="shared" ca="1" si="72"/>
        <v>3.7281386043565452</v>
      </c>
      <c r="C406">
        <f t="shared" ca="1" si="73"/>
        <v>8.7964885949397775</v>
      </c>
      <c r="D406">
        <f t="shared" ca="1" si="74"/>
        <v>4.7138895117058119</v>
      </c>
      <c r="E406">
        <f t="shared" ca="1" si="75"/>
        <v>1.0792278229288732</v>
      </c>
      <c r="G406">
        <f t="shared" ca="1" si="76"/>
        <v>7.677891135834003E-2</v>
      </c>
      <c r="H406">
        <f t="shared" ca="1" si="77"/>
        <v>26.437556690612716</v>
      </c>
      <c r="I406">
        <f t="shared" ca="1" si="78"/>
        <v>18.157475180212742</v>
      </c>
      <c r="J406">
        <f t="shared" ca="1" si="79"/>
        <v>10.426073769899514</v>
      </c>
      <c r="K406">
        <f t="shared" ca="1" si="80"/>
        <v>5.1336505364479841</v>
      </c>
      <c r="M406">
        <f t="shared" ca="1" si="70"/>
        <v>4.9160116267158331</v>
      </c>
      <c r="N406">
        <f t="shared" ca="1" si="71"/>
        <v>16.490454422517136</v>
      </c>
    </row>
    <row r="407" spans="2:14" x14ac:dyDescent="0.25">
      <c r="B407">
        <f t="shared" ca="1" si="72"/>
        <v>11.471671458996447</v>
      </c>
      <c r="C407">
        <f t="shared" ca="1" si="73"/>
        <v>8.2241591418475224</v>
      </c>
      <c r="D407">
        <f t="shared" ca="1" si="74"/>
        <v>3.78921776667781</v>
      </c>
      <c r="E407">
        <f t="shared" ca="1" si="75"/>
        <v>0.15521797425719125</v>
      </c>
      <c r="G407">
        <f t="shared" ca="1" si="76"/>
        <v>0.78040997420730185</v>
      </c>
      <c r="H407">
        <f t="shared" ca="1" si="77"/>
        <v>2.5536678376308717</v>
      </c>
      <c r="I407">
        <f t="shared" ca="1" si="78"/>
        <v>1.7538746459408716</v>
      </c>
      <c r="J407">
        <f t="shared" ca="1" si="79"/>
        <v>1.007079798278522</v>
      </c>
      <c r="K407">
        <f t="shared" ca="1" si="80"/>
        <v>0.49587177884780015</v>
      </c>
      <c r="M407">
        <f t="shared" ca="1" si="70"/>
        <v>6.6976363284401899</v>
      </c>
      <c r="N407">
        <f t="shared" ca="1" si="71"/>
        <v>1.5928530604967874</v>
      </c>
    </row>
    <row r="408" spans="2:14" x14ac:dyDescent="0.25">
      <c r="B408">
        <f t="shared" ca="1" si="72"/>
        <v>10.182624032316705</v>
      </c>
      <c r="C408">
        <f t="shared" ca="1" si="73"/>
        <v>8.0570929939400706</v>
      </c>
      <c r="D408">
        <f t="shared" ca="1" si="74"/>
        <v>1.9438617159218157</v>
      </c>
      <c r="E408">
        <f t="shared" ca="1" si="75"/>
        <v>8.6445372081832644E-2</v>
      </c>
      <c r="G408">
        <f t="shared" ca="1" si="76"/>
        <v>0.65852543399403252</v>
      </c>
      <c r="H408">
        <f t="shared" ca="1" si="77"/>
        <v>4.3027259676607663</v>
      </c>
      <c r="I408">
        <f t="shared" ca="1" si="78"/>
        <v>2.9551384373124745</v>
      </c>
      <c r="J408">
        <f t="shared" ca="1" si="79"/>
        <v>1.6968488758426841</v>
      </c>
      <c r="K408">
        <f t="shared" ca="1" si="80"/>
        <v>0.83550426881594086</v>
      </c>
      <c r="M408">
        <f t="shared" ca="1" si="70"/>
        <v>5.8779765254777621</v>
      </c>
      <c r="N408">
        <f t="shared" ca="1" si="71"/>
        <v>2.6838299504236973</v>
      </c>
    </row>
    <row r="409" spans="2:14" x14ac:dyDescent="0.25">
      <c r="B409">
        <f t="shared" ca="1" si="72"/>
        <v>13.919455529981901</v>
      </c>
      <c r="C409">
        <f t="shared" ca="1" si="73"/>
        <v>6.4671391243034178</v>
      </c>
      <c r="D409">
        <f t="shared" ca="1" si="74"/>
        <v>2.4314807552013304</v>
      </c>
      <c r="E409">
        <f t="shared" ca="1" si="75"/>
        <v>0.31834689915846082</v>
      </c>
      <c r="G409">
        <f t="shared" ca="1" si="76"/>
        <v>0.29346576969798677</v>
      </c>
      <c r="H409">
        <f t="shared" ca="1" si="77"/>
        <v>12.627385874168931</v>
      </c>
      <c r="I409">
        <f t="shared" ca="1" si="78"/>
        <v>8.6725656339718871</v>
      </c>
      <c r="J409">
        <f t="shared" ca="1" si="79"/>
        <v>4.9798117952336813</v>
      </c>
      <c r="K409">
        <f t="shared" ca="1" si="80"/>
        <v>2.4519885489221682</v>
      </c>
      <c r="M409">
        <f t="shared" ca="1" si="70"/>
        <v>6.6659439271575538</v>
      </c>
      <c r="N409">
        <f t="shared" ca="1" si="71"/>
        <v>7.8763455212734144</v>
      </c>
    </row>
    <row r="410" spans="2:14" x14ac:dyDescent="0.25">
      <c r="B410">
        <f t="shared" ca="1" si="72"/>
        <v>10.304715802976474</v>
      </c>
      <c r="C410">
        <f t="shared" ca="1" si="73"/>
        <v>5.1349208708388279</v>
      </c>
      <c r="D410">
        <f t="shared" ca="1" si="74"/>
        <v>2.4507155686285209</v>
      </c>
      <c r="E410">
        <f t="shared" ca="1" si="75"/>
        <v>1.4063283204122536</v>
      </c>
      <c r="G410">
        <f t="shared" ca="1" si="76"/>
        <v>0.10958023678614248</v>
      </c>
      <c r="H410">
        <f t="shared" ca="1" si="77"/>
        <v>22.773671369702171</v>
      </c>
      <c r="I410">
        <f t="shared" ca="1" si="78"/>
        <v>15.641096395436426</v>
      </c>
      <c r="J410">
        <f t="shared" ca="1" si="79"/>
        <v>8.98116193151359</v>
      </c>
      <c r="K410">
        <f t="shared" ca="1" si="80"/>
        <v>4.422196484044763</v>
      </c>
      <c r="M410">
        <f t="shared" ca="1" si="70"/>
        <v>5.4032997799527456</v>
      </c>
      <c r="N410">
        <f t="shared" ca="1" si="71"/>
        <v>14.205102012653249</v>
      </c>
    </row>
    <row r="411" spans="2:14" x14ac:dyDescent="0.25">
      <c r="B411">
        <f t="shared" ca="1" si="72"/>
        <v>14.947832890993194</v>
      </c>
      <c r="C411">
        <f t="shared" ca="1" si="73"/>
        <v>6.5853359243442693</v>
      </c>
      <c r="D411">
        <f t="shared" ca="1" si="74"/>
        <v>2.368996138011378</v>
      </c>
      <c r="E411">
        <f t="shared" ca="1" si="75"/>
        <v>2.341985040029845</v>
      </c>
      <c r="G411">
        <f t="shared" ca="1" si="76"/>
        <v>0.96956658191629341</v>
      </c>
      <c r="H411">
        <f t="shared" ca="1" si="77"/>
        <v>0.31832418703833326</v>
      </c>
      <c r="I411">
        <f t="shared" ca="1" si="78"/>
        <v>0.21862699314654327</v>
      </c>
      <c r="J411">
        <f t="shared" ca="1" si="79"/>
        <v>0.12553623981384776</v>
      </c>
      <c r="K411">
        <f t="shared" ca="1" si="80"/>
        <v>6.1812260212909809E-2</v>
      </c>
      <c r="M411">
        <f t="shared" ca="1" si="70"/>
        <v>7.4021468802094823</v>
      </c>
      <c r="N411">
        <f t="shared" ca="1" si="71"/>
        <v>0.19855505406081447</v>
      </c>
    </row>
    <row r="412" spans="2:14" x14ac:dyDescent="0.25">
      <c r="B412">
        <f t="shared" ca="1" si="72"/>
        <v>8.5013303772867186</v>
      </c>
      <c r="C412">
        <f t="shared" ca="1" si="73"/>
        <v>3.3406358994227641</v>
      </c>
      <c r="D412">
        <f t="shared" ca="1" si="74"/>
        <v>2.8648108326229673</v>
      </c>
      <c r="E412">
        <f t="shared" ca="1" si="75"/>
        <v>6.4231806867045077E-2</v>
      </c>
      <c r="G412">
        <f t="shared" ca="1" si="76"/>
        <v>0.25335977491776263</v>
      </c>
      <c r="H412">
        <f t="shared" ca="1" si="77"/>
        <v>14.140933358745329</v>
      </c>
      <c r="I412">
        <f t="shared" ca="1" si="78"/>
        <v>9.7120792776448504</v>
      </c>
      <c r="J412">
        <f t="shared" ca="1" si="79"/>
        <v>5.5767034790269339</v>
      </c>
      <c r="K412">
        <f t="shared" ca="1" si="80"/>
        <v>2.7458895302822972</v>
      </c>
      <c r="M412">
        <f t="shared" ca="1" si="70"/>
        <v>4.1383984109108471</v>
      </c>
      <c r="N412">
        <f t="shared" ca="1" si="71"/>
        <v>8.8204223927788981</v>
      </c>
    </row>
    <row r="413" spans="2:14" x14ac:dyDescent="0.25">
      <c r="B413">
        <f t="shared" ca="1" si="72"/>
        <v>6.9176020402026968</v>
      </c>
      <c r="C413">
        <f t="shared" ca="1" si="73"/>
        <v>16.686908008447677</v>
      </c>
      <c r="D413">
        <f t="shared" ca="1" si="74"/>
        <v>5.2811161852690978</v>
      </c>
      <c r="E413">
        <f t="shared" ca="1" si="75"/>
        <v>0.39038010644636933</v>
      </c>
      <c r="G413">
        <f t="shared" ca="1" si="76"/>
        <v>0.73841397315333268</v>
      </c>
      <c r="H413">
        <f t="shared" ca="1" si="77"/>
        <v>3.1233940785696355</v>
      </c>
      <c r="I413">
        <f t="shared" ca="1" si="78"/>
        <v>2.1451661030305758</v>
      </c>
      <c r="J413">
        <f t="shared" ca="1" si="79"/>
        <v>1.2317604632200081</v>
      </c>
      <c r="K413">
        <f t="shared" ca="1" si="80"/>
        <v>0.60650134483421714</v>
      </c>
      <c r="M413">
        <f t="shared" ca="1" si="70"/>
        <v>8.2156522729382058</v>
      </c>
      <c r="N413">
        <f t="shared" ca="1" si="71"/>
        <v>1.9482204160909085</v>
      </c>
    </row>
    <row r="414" spans="2:14" x14ac:dyDescent="0.25">
      <c r="B414">
        <f t="shared" ca="1" si="72"/>
        <v>3.6346126789961954</v>
      </c>
      <c r="C414">
        <f t="shared" ca="1" si="73"/>
        <v>6.2830295843355444</v>
      </c>
      <c r="D414">
        <f t="shared" ca="1" si="74"/>
        <v>3.3906850464632643</v>
      </c>
      <c r="E414">
        <f t="shared" ca="1" si="75"/>
        <v>9.4382616673171178</v>
      </c>
      <c r="G414">
        <f t="shared" ca="1" si="76"/>
        <v>0.79929074022089908</v>
      </c>
      <c r="H414">
        <f t="shared" ca="1" si="77"/>
        <v>2.307449450166462</v>
      </c>
      <c r="I414">
        <f t="shared" ca="1" si="78"/>
        <v>1.5847703557216297</v>
      </c>
      <c r="J414">
        <f t="shared" ca="1" si="79"/>
        <v>0.90997963500506995</v>
      </c>
      <c r="K414">
        <f t="shared" ca="1" si="80"/>
        <v>0.44806103855579582</v>
      </c>
      <c r="M414">
        <f t="shared" ca="1" si="70"/>
        <v>5.5410820217555985</v>
      </c>
      <c r="N414">
        <f t="shared" ca="1" si="71"/>
        <v>1.4392740764786007</v>
      </c>
    </row>
    <row r="415" spans="2:14" x14ac:dyDescent="0.25">
      <c r="B415">
        <f t="shared" ca="1" si="72"/>
        <v>7.358681781202403</v>
      </c>
      <c r="C415">
        <f t="shared" ca="1" si="73"/>
        <v>8.3451049060802873</v>
      </c>
      <c r="D415">
        <f t="shared" ca="1" si="74"/>
        <v>2.02895315549421</v>
      </c>
      <c r="E415">
        <f t="shared" ca="1" si="75"/>
        <v>1.7931089078948061</v>
      </c>
      <c r="G415">
        <f t="shared" ca="1" si="76"/>
        <v>0.64386619088398145</v>
      </c>
      <c r="H415">
        <f t="shared" ca="1" si="77"/>
        <v>4.5345952935454639</v>
      </c>
      <c r="I415">
        <f t="shared" ca="1" si="78"/>
        <v>3.1143877045225183</v>
      </c>
      <c r="J415">
        <f t="shared" ca="1" si="79"/>
        <v>1.7882902569408519</v>
      </c>
      <c r="K415">
        <f t="shared" ca="1" si="80"/>
        <v>0.88052870519422655</v>
      </c>
      <c r="M415">
        <f t="shared" ca="1" si="70"/>
        <v>5.4755484188626102</v>
      </c>
      <c r="N415">
        <f t="shared" ca="1" si="71"/>
        <v>2.8284586918474104</v>
      </c>
    </row>
    <row r="416" spans="2:14" x14ac:dyDescent="0.25">
      <c r="B416">
        <f t="shared" ca="1" si="72"/>
        <v>8.8981650985515088</v>
      </c>
      <c r="C416">
        <f t="shared" ca="1" si="73"/>
        <v>7.6060742324245307</v>
      </c>
      <c r="D416">
        <f t="shared" ca="1" si="74"/>
        <v>6.3221702643306994</v>
      </c>
      <c r="E416">
        <f t="shared" ca="1" si="75"/>
        <v>9.591192471256349E-2</v>
      </c>
      <c r="G416">
        <f t="shared" ca="1" si="76"/>
        <v>9.953926015963499E-2</v>
      </c>
      <c r="H416">
        <f t="shared" ca="1" si="77"/>
        <v>23.763523959856698</v>
      </c>
      <c r="I416">
        <f t="shared" ca="1" si="78"/>
        <v>16.320933191556922</v>
      </c>
      <c r="J416">
        <f t="shared" ca="1" si="79"/>
        <v>9.3715261488673711</v>
      </c>
      <c r="K416">
        <f t="shared" ca="1" si="80"/>
        <v>4.6144062763458624</v>
      </c>
      <c r="M416">
        <f t="shared" ca="1" si="70"/>
        <v>6.2348882371014636</v>
      </c>
      <c r="N416">
        <f t="shared" ca="1" si="71"/>
        <v>14.822523630466733</v>
      </c>
    </row>
    <row r="417" spans="2:14" x14ac:dyDescent="0.25">
      <c r="B417">
        <f t="shared" ca="1" si="72"/>
        <v>10.153491366414389</v>
      </c>
      <c r="C417">
        <f t="shared" ca="1" si="73"/>
        <v>5.7244271617811409</v>
      </c>
      <c r="D417">
        <f t="shared" ca="1" si="74"/>
        <v>3.9847055114179297</v>
      </c>
      <c r="E417">
        <f t="shared" ca="1" si="75"/>
        <v>5.9826452526482727</v>
      </c>
      <c r="G417">
        <f t="shared" ca="1" si="76"/>
        <v>0.57068365523322995</v>
      </c>
      <c r="H417">
        <f t="shared" ca="1" si="77"/>
        <v>5.777315999116948</v>
      </c>
      <c r="I417">
        <f t="shared" ca="1" si="78"/>
        <v>3.9678958645773692</v>
      </c>
      <c r="J417">
        <f t="shared" ca="1" si="79"/>
        <v>2.2783770642542693</v>
      </c>
      <c r="K417">
        <f t="shared" ca="1" si="80"/>
        <v>1.1218404834145386</v>
      </c>
      <c r="M417">
        <f t="shared" ca="1" si="70"/>
        <v>6.7568457112719003</v>
      </c>
      <c r="N417">
        <f t="shared" ca="1" si="71"/>
        <v>3.6036070686420563</v>
      </c>
    </row>
    <row r="418" spans="2:14" x14ac:dyDescent="0.25">
      <c r="B418">
        <f t="shared" ca="1" si="72"/>
        <v>7.2770954998697803</v>
      </c>
      <c r="C418">
        <f t="shared" ca="1" si="73"/>
        <v>10.446579589524816</v>
      </c>
      <c r="D418">
        <f t="shared" ca="1" si="74"/>
        <v>3.511299783408143</v>
      </c>
      <c r="E418">
        <f t="shared" ca="1" si="75"/>
        <v>0.55483621661571403</v>
      </c>
      <c r="G418">
        <f t="shared" ca="1" si="76"/>
        <v>0.8175412178197573</v>
      </c>
      <c r="H418">
        <f t="shared" ca="1" si="77"/>
        <v>2.0749174104494794</v>
      </c>
      <c r="I418">
        <f t="shared" ca="1" si="78"/>
        <v>1.4250659326096202</v>
      </c>
      <c r="J418">
        <f t="shared" ca="1" si="79"/>
        <v>0.81827690209649884</v>
      </c>
      <c r="K418">
        <f t="shared" ca="1" si="80"/>
        <v>0.4029079162607126</v>
      </c>
      <c r="M418">
        <f t="shared" ca="1" si="70"/>
        <v>6.1303297268231507</v>
      </c>
      <c r="N418">
        <f t="shared" ca="1" si="71"/>
        <v>1.2942319665891722</v>
      </c>
    </row>
    <row r="419" spans="2:14" x14ac:dyDescent="0.25">
      <c r="B419">
        <f t="shared" ca="1" si="72"/>
        <v>5.5453401567728751</v>
      </c>
      <c r="C419">
        <f t="shared" ca="1" si="73"/>
        <v>6.3926248309515881</v>
      </c>
      <c r="D419">
        <f t="shared" ca="1" si="74"/>
        <v>3.180392642356336</v>
      </c>
      <c r="E419">
        <f t="shared" ca="1" si="75"/>
        <v>0.13793019645125459</v>
      </c>
      <c r="G419">
        <f t="shared" ca="1" si="76"/>
        <v>0.85186143366672995</v>
      </c>
      <c r="H419">
        <f t="shared" ca="1" si="77"/>
        <v>1.6513669941016347</v>
      </c>
      <c r="I419">
        <f t="shared" ca="1" si="78"/>
        <v>1.1341689233888137</v>
      </c>
      <c r="J419">
        <f t="shared" ca="1" si="79"/>
        <v>0.65124301398828821</v>
      </c>
      <c r="K419">
        <f t="shared" ca="1" si="80"/>
        <v>0.32066280384194901</v>
      </c>
      <c r="M419">
        <f t="shared" ca="1" si="70"/>
        <v>4.2450540640788565</v>
      </c>
      <c r="N419">
        <f t="shared" ca="1" si="71"/>
        <v>1.0300419388131818</v>
      </c>
    </row>
    <row r="420" spans="2:14" x14ac:dyDescent="0.25">
      <c r="B420">
        <f t="shared" ca="1" si="72"/>
        <v>14.307782003529791</v>
      </c>
      <c r="C420">
        <f t="shared" ca="1" si="73"/>
        <v>6.2472400260976366</v>
      </c>
      <c r="D420">
        <f t="shared" ca="1" si="74"/>
        <v>1.5591117516209263</v>
      </c>
      <c r="E420">
        <f t="shared" ca="1" si="75"/>
        <v>2.3206213981088237</v>
      </c>
      <c r="G420">
        <f t="shared" ca="1" si="76"/>
        <v>0.27500157908117728</v>
      </c>
      <c r="H420">
        <f t="shared" ca="1" si="77"/>
        <v>13.296703946201067</v>
      </c>
      <c r="I420">
        <f t="shared" ca="1" si="78"/>
        <v>9.132257368076294</v>
      </c>
      <c r="J420">
        <f t="shared" ca="1" si="79"/>
        <v>5.2437680933212345</v>
      </c>
      <c r="K420">
        <f t="shared" ca="1" si="80"/>
        <v>2.5819568784373592</v>
      </c>
      <c r="M420">
        <f t="shared" ca="1" si="70"/>
        <v>6.9424532388341778</v>
      </c>
      <c r="N420">
        <f t="shared" ca="1" si="71"/>
        <v>8.2938333886349263</v>
      </c>
    </row>
    <row r="421" spans="2:14" x14ac:dyDescent="0.25">
      <c r="B421">
        <f t="shared" ca="1" si="72"/>
        <v>16.921207908305934</v>
      </c>
      <c r="C421">
        <f t="shared" ca="1" si="73"/>
        <v>9.0132173558376465</v>
      </c>
      <c r="D421">
        <f t="shared" ca="1" si="74"/>
        <v>5.3544569692667823</v>
      </c>
      <c r="E421">
        <f t="shared" ca="1" si="75"/>
        <v>2.0564836392927686</v>
      </c>
      <c r="G421">
        <f t="shared" ca="1" si="76"/>
        <v>0.18888513325627976</v>
      </c>
      <c r="H421">
        <f t="shared" ca="1" si="77"/>
        <v>17.165664160524223</v>
      </c>
      <c r="I421">
        <f t="shared" ca="1" si="78"/>
        <v>11.789482840419105</v>
      </c>
      <c r="J421">
        <f t="shared" ca="1" si="79"/>
        <v>6.7695544993571009</v>
      </c>
      <c r="K421">
        <f t="shared" ca="1" si="80"/>
        <v>3.3332324184651712</v>
      </c>
      <c r="M421">
        <f t="shared" ca="1" si="70"/>
        <v>9.2625157009549852</v>
      </c>
      <c r="N421">
        <f t="shared" ca="1" si="71"/>
        <v>10.707101483847453</v>
      </c>
    </row>
    <row r="422" spans="2:14" x14ac:dyDescent="0.25">
      <c r="B422">
        <f t="shared" ca="1" si="72"/>
        <v>3.6938182297815771</v>
      </c>
      <c r="C422">
        <f t="shared" ca="1" si="73"/>
        <v>5.1363501144228412</v>
      </c>
      <c r="D422">
        <f t="shared" ca="1" si="74"/>
        <v>3.5390689051607893</v>
      </c>
      <c r="E422">
        <f t="shared" ca="1" si="75"/>
        <v>1.3674760727892716</v>
      </c>
      <c r="G422">
        <f t="shared" ca="1" si="76"/>
        <v>0.91135560426018092</v>
      </c>
      <c r="H422">
        <f t="shared" ca="1" si="77"/>
        <v>0.9560408739079026</v>
      </c>
      <c r="I422">
        <f t="shared" ca="1" si="78"/>
        <v>0.65661470318153381</v>
      </c>
      <c r="J422">
        <f t="shared" ca="1" si="79"/>
        <v>0.37703002569606897</v>
      </c>
      <c r="K422">
        <f t="shared" ca="1" si="80"/>
        <v>0.18564422585034868</v>
      </c>
      <c r="M422">
        <f t="shared" ca="1" si="70"/>
        <v>3.6303594988513375</v>
      </c>
      <c r="N422">
        <f t="shared" ca="1" si="71"/>
        <v>0.59633152343611451</v>
      </c>
    </row>
    <row r="423" spans="2:14" x14ac:dyDescent="0.25">
      <c r="B423">
        <f t="shared" ca="1" si="72"/>
        <v>9.9209217847593507</v>
      </c>
      <c r="C423">
        <f t="shared" ca="1" si="73"/>
        <v>2.0288685615509485</v>
      </c>
      <c r="D423">
        <f t="shared" ca="1" si="74"/>
        <v>7.9769026539764134</v>
      </c>
      <c r="E423">
        <f t="shared" ca="1" si="75"/>
        <v>3.3791869357207771</v>
      </c>
      <c r="G423">
        <f t="shared" ca="1" si="76"/>
        <v>0.79259660863788672</v>
      </c>
      <c r="H423">
        <f t="shared" ca="1" si="77"/>
        <v>2.3940736985134725</v>
      </c>
      <c r="I423">
        <f t="shared" ca="1" si="78"/>
        <v>1.6442644178156478</v>
      </c>
      <c r="J423">
        <f t="shared" ca="1" si="79"/>
        <v>0.94414129427249815</v>
      </c>
      <c r="K423">
        <f t="shared" ca="1" si="80"/>
        <v>0.46488175403265136</v>
      </c>
      <c r="M423">
        <f t="shared" ca="1" si="70"/>
        <v>5.856155021832528</v>
      </c>
      <c r="N423">
        <f t="shared" ca="1" si="71"/>
        <v>1.4933060445597659</v>
      </c>
    </row>
    <row r="424" spans="2:14" x14ac:dyDescent="0.25">
      <c r="B424">
        <f t="shared" ca="1" si="72"/>
        <v>5.6453581668921933</v>
      </c>
      <c r="C424">
        <f t="shared" ca="1" si="73"/>
        <v>4.2527534057043779</v>
      </c>
      <c r="D424">
        <f t="shared" ca="1" si="74"/>
        <v>1.1007124810400342</v>
      </c>
      <c r="E424">
        <f t="shared" ca="1" si="75"/>
        <v>1.1268486438051526</v>
      </c>
      <c r="G424">
        <f t="shared" ca="1" si="76"/>
        <v>0.18354753071942043</v>
      </c>
      <c r="H424">
        <f t="shared" ca="1" si="77"/>
        <v>17.46090960842459</v>
      </c>
      <c r="I424">
        <f t="shared" ca="1" si="78"/>
        <v>11.992259214766333</v>
      </c>
      <c r="J424">
        <f t="shared" ca="1" si="79"/>
        <v>6.8859892688806124</v>
      </c>
      <c r="K424">
        <f t="shared" ca="1" si="80"/>
        <v>3.3905632440681188</v>
      </c>
      <c r="M424">
        <f t="shared" ca="1" si="70"/>
        <v>3.4149456967480081</v>
      </c>
      <c r="N424">
        <f t="shared" ca="1" si="71"/>
        <v>10.891261149547022</v>
      </c>
    </row>
    <row r="425" spans="2:14" x14ac:dyDescent="0.25">
      <c r="B425">
        <f t="shared" ca="1" si="72"/>
        <v>4.0978445126711867</v>
      </c>
      <c r="C425">
        <f t="shared" ca="1" si="73"/>
        <v>4.1896548867702554</v>
      </c>
      <c r="D425">
        <f t="shared" ca="1" si="74"/>
        <v>5.5364592856699062</v>
      </c>
      <c r="E425">
        <f t="shared" ca="1" si="75"/>
        <v>2.3404414828992333</v>
      </c>
      <c r="G425">
        <f t="shared" ca="1" si="76"/>
        <v>0.41174246388019942</v>
      </c>
      <c r="H425">
        <f t="shared" ca="1" si="77"/>
        <v>9.1395222368037086</v>
      </c>
      <c r="I425">
        <f t="shared" ca="1" si="78"/>
        <v>6.2770796150270005</v>
      </c>
      <c r="J425">
        <f t="shared" ca="1" si="79"/>
        <v>3.6043169260186296</v>
      </c>
      <c r="K425">
        <f t="shared" ca="1" si="80"/>
        <v>1.7747144255015588</v>
      </c>
      <c r="M425">
        <f t="shared" ca="1" si="70"/>
        <v>4.0616299735462604</v>
      </c>
      <c r="N425">
        <f t="shared" ca="1" si="71"/>
        <v>5.7007868258532506</v>
      </c>
    </row>
    <row r="426" spans="2:14" x14ac:dyDescent="0.25">
      <c r="B426">
        <f t="shared" ca="1" si="72"/>
        <v>9.9268721354599165</v>
      </c>
      <c r="C426">
        <f t="shared" ca="1" si="73"/>
        <v>7.3219507640358703</v>
      </c>
      <c r="D426">
        <f t="shared" ca="1" si="74"/>
        <v>1.1285558467507502</v>
      </c>
      <c r="E426">
        <f t="shared" ca="1" si="75"/>
        <v>0.56130761169432319</v>
      </c>
      <c r="G426">
        <f t="shared" ca="1" si="76"/>
        <v>0.85654728128568258</v>
      </c>
      <c r="H426">
        <f t="shared" ca="1" si="77"/>
        <v>1.5948664697729411</v>
      </c>
      <c r="I426">
        <f t="shared" ca="1" si="78"/>
        <v>1.095364018677951</v>
      </c>
      <c r="J426">
        <f t="shared" ca="1" si="79"/>
        <v>0.62896112759527933</v>
      </c>
      <c r="K426">
        <f t="shared" ca="1" si="80"/>
        <v>0.30969151967889391</v>
      </c>
      <c r="M426">
        <f t="shared" ca="1" si="70"/>
        <v>5.5126195615377513</v>
      </c>
      <c r="N426">
        <f t="shared" ca="1" si="71"/>
        <v>0.99479967599010233</v>
      </c>
    </row>
    <row r="427" spans="2:14" x14ac:dyDescent="0.25">
      <c r="B427">
        <f t="shared" ca="1" si="72"/>
        <v>5.027154045784612</v>
      </c>
      <c r="C427">
        <f t="shared" ca="1" si="73"/>
        <v>11.892194847459212</v>
      </c>
      <c r="D427">
        <f t="shared" ca="1" si="74"/>
        <v>2.4126459457878284</v>
      </c>
      <c r="E427">
        <f t="shared" ca="1" si="75"/>
        <v>1.4903110649958753</v>
      </c>
      <c r="G427">
        <f t="shared" ca="1" si="76"/>
        <v>0.52724320492947929</v>
      </c>
      <c r="H427">
        <f t="shared" ca="1" si="77"/>
        <v>6.5927760531148731</v>
      </c>
      <c r="I427">
        <f t="shared" ca="1" si="78"/>
        <v>4.5279588032293265</v>
      </c>
      <c r="J427">
        <f t="shared" ca="1" si="79"/>
        <v>2.5999667927940271</v>
      </c>
      <c r="K427">
        <f t="shared" ca="1" si="80"/>
        <v>1.2801866949290388</v>
      </c>
      <c r="M427">
        <f t="shared" ca="1" si="70"/>
        <v>5.8563960701298878</v>
      </c>
      <c r="N427">
        <f t="shared" ca="1" si="71"/>
        <v>4.1122511544478728</v>
      </c>
    </row>
    <row r="428" spans="2:14" x14ac:dyDescent="0.25">
      <c r="B428">
        <f t="shared" ca="1" si="72"/>
        <v>9.9830536297849193</v>
      </c>
      <c r="C428">
        <f t="shared" ca="1" si="73"/>
        <v>9.8065643191349725</v>
      </c>
      <c r="D428">
        <f t="shared" ca="1" si="74"/>
        <v>8.7978332328130975</v>
      </c>
      <c r="E428">
        <f t="shared" ca="1" si="75"/>
        <v>4.7279509584976358</v>
      </c>
      <c r="G428">
        <f t="shared" ca="1" si="76"/>
        <v>0.76964470233852289</v>
      </c>
      <c r="H428">
        <f t="shared" ca="1" si="77"/>
        <v>2.6967350031457409</v>
      </c>
      <c r="I428">
        <f t="shared" ca="1" si="78"/>
        <v>1.8521340477963395</v>
      </c>
      <c r="J428">
        <f t="shared" ca="1" si="79"/>
        <v>1.0635006256327415</v>
      </c>
      <c r="K428">
        <f t="shared" ca="1" si="80"/>
        <v>0.52365259231662908</v>
      </c>
      <c r="M428">
        <f t="shared" ca="1" si="70"/>
        <v>8.6420422229381142</v>
      </c>
      <c r="N428">
        <f t="shared" ca="1" si="71"/>
        <v>1.6820913588724982</v>
      </c>
    </row>
    <row r="429" spans="2:14" x14ac:dyDescent="0.25">
      <c r="B429">
        <f t="shared" ca="1" si="72"/>
        <v>12.11861534616531</v>
      </c>
      <c r="C429">
        <f t="shared" ca="1" si="73"/>
        <v>2.0561733123629153</v>
      </c>
      <c r="D429">
        <f t="shared" ca="1" si="74"/>
        <v>0.35973985607837256</v>
      </c>
      <c r="E429">
        <f t="shared" ca="1" si="75"/>
        <v>1.4698477252487847</v>
      </c>
      <c r="G429">
        <f t="shared" ca="1" si="76"/>
        <v>0.7662160688968791</v>
      </c>
      <c r="H429">
        <f t="shared" ca="1" si="77"/>
        <v>2.7427209291462122</v>
      </c>
      <c r="I429">
        <f t="shared" ca="1" si="78"/>
        <v>1.8837174622458726</v>
      </c>
      <c r="J429">
        <f t="shared" ca="1" si="79"/>
        <v>1.081635911826881</v>
      </c>
      <c r="K429">
        <f t="shared" ca="1" si="80"/>
        <v>0.53258214947821048</v>
      </c>
      <c r="M429">
        <f t="shared" ca="1" si="70"/>
        <v>4.6183541138238988</v>
      </c>
      <c r="N429">
        <f t="shared" ca="1" si="71"/>
        <v>1.7107751296786438</v>
      </c>
    </row>
    <row r="430" spans="2:14" x14ac:dyDescent="0.25">
      <c r="B430">
        <f t="shared" ca="1" si="72"/>
        <v>11.069700947110491</v>
      </c>
      <c r="C430">
        <f t="shared" ca="1" si="73"/>
        <v>7.7896740035922019</v>
      </c>
      <c r="D430">
        <f t="shared" ca="1" si="74"/>
        <v>2.2745759307537758</v>
      </c>
      <c r="E430">
        <f t="shared" ca="1" si="75"/>
        <v>5.2351985268319137</v>
      </c>
      <c r="G430">
        <f t="shared" ca="1" si="76"/>
        <v>0.46441735914753024</v>
      </c>
      <c r="H430">
        <f t="shared" ca="1" si="77"/>
        <v>7.8995858157119283</v>
      </c>
      <c r="I430">
        <f t="shared" ca="1" si="78"/>
        <v>5.4254837185344176</v>
      </c>
      <c r="J430">
        <f t="shared" ca="1" si="79"/>
        <v>3.1153281458686708</v>
      </c>
      <c r="K430">
        <f t="shared" ca="1" si="80"/>
        <v>1.5339433002500562</v>
      </c>
      <c r="M430">
        <f t="shared" ca="1" si="70"/>
        <v>7.1597673767279462</v>
      </c>
      <c r="N430">
        <f t="shared" ca="1" si="71"/>
        <v>4.9273751494976485</v>
      </c>
    </row>
    <row r="431" spans="2:14" x14ac:dyDescent="0.25">
      <c r="B431">
        <f t="shared" ca="1" si="72"/>
        <v>6.4144737105001051</v>
      </c>
      <c r="C431">
        <f t="shared" ca="1" si="73"/>
        <v>6.1822048276983139</v>
      </c>
      <c r="D431">
        <f t="shared" ca="1" si="74"/>
        <v>5.0613750888979823</v>
      </c>
      <c r="E431">
        <f t="shared" ca="1" si="75"/>
        <v>0.62088494929703597</v>
      </c>
      <c r="G431">
        <f t="shared" ca="1" si="76"/>
        <v>0.961652527896531</v>
      </c>
      <c r="H431">
        <f t="shared" ca="1" si="77"/>
        <v>0.4027402118112266</v>
      </c>
      <c r="I431">
        <f t="shared" ca="1" si="78"/>
        <v>0.2766044338216978</v>
      </c>
      <c r="J431">
        <f t="shared" ca="1" si="79"/>
        <v>0.15882705075918602</v>
      </c>
      <c r="K431">
        <f t="shared" ca="1" si="80"/>
        <v>7.8204182353507831E-2</v>
      </c>
      <c r="M431">
        <f t="shared" ca="1" si="70"/>
        <v>4.9154555690985289</v>
      </c>
      <c r="N431">
        <f t="shared" ca="1" si="71"/>
        <v>0.2512096403124161</v>
      </c>
    </row>
    <row r="432" spans="2:14" x14ac:dyDescent="0.25">
      <c r="B432">
        <f t="shared" ca="1" si="72"/>
        <v>4.6809763609886446</v>
      </c>
      <c r="C432">
        <f t="shared" ca="1" si="73"/>
        <v>9.584877464737696</v>
      </c>
      <c r="D432">
        <f t="shared" ca="1" si="74"/>
        <v>5.7358838940789454</v>
      </c>
      <c r="E432">
        <f t="shared" ca="1" si="75"/>
        <v>0.85492725840156814</v>
      </c>
      <c r="G432">
        <f t="shared" ca="1" si="76"/>
        <v>0.62989760150134377</v>
      </c>
      <c r="H432">
        <f t="shared" ca="1" si="77"/>
        <v>4.7605056120306743</v>
      </c>
      <c r="I432">
        <f t="shared" ca="1" si="78"/>
        <v>3.2695442891060575</v>
      </c>
      <c r="J432">
        <f t="shared" ca="1" si="79"/>
        <v>1.8773816080619872</v>
      </c>
      <c r="K432">
        <f t="shared" ca="1" si="80"/>
        <v>0.92439602021326273</v>
      </c>
      <c r="M432">
        <f t="shared" ca="1" si="70"/>
        <v>5.597918378214005</v>
      </c>
      <c r="N432">
        <f t="shared" ca="1" si="71"/>
        <v>2.9693704959960696</v>
      </c>
    </row>
    <row r="433" spans="2:14" x14ac:dyDescent="0.25">
      <c r="B433">
        <f t="shared" ca="1" si="72"/>
        <v>15.033582843631553</v>
      </c>
      <c r="C433">
        <f t="shared" ca="1" si="73"/>
        <v>6.2059751871205036</v>
      </c>
      <c r="D433">
        <f t="shared" ca="1" si="74"/>
        <v>2.1429633404053727</v>
      </c>
      <c r="E433">
        <f t="shared" ca="1" si="75"/>
        <v>7.873896685635054E-2</v>
      </c>
      <c r="G433">
        <f t="shared" ca="1" si="76"/>
        <v>0.76973565995888138</v>
      </c>
      <c r="H433">
        <f t="shared" ca="1" si="77"/>
        <v>2.6955178417935208</v>
      </c>
      <c r="I433">
        <f t="shared" ca="1" si="78"/>
        <v>1.8512980939560548</v>
      </c>
      <c r="J433">
        <f t="shared" ca="1" si="79"/>
        <v>1.0630206185656501</v>
      </c>
      <c r="K433">
        <f t="shared" ca="1" si="80"/>
        <v>0.52341624365922879</v>
      </c>
      <c r="M433">
        <f t="shared" ca="1" si="70"/>
        <v>6.8162078706779621</v>
      </c>
      <c r="N433">
        <f t="shared" ca="1" si="71"/>
        <v>1.6813321531698482</v>
      </c>
    </row>
    <row r="434" spans="2:14" x14ac:dyDescent="0.25">
      <c r="B434">
        <f t="shared" ca="1" si="72"/>
        <v>22.105166144784516</v>
      </c>
      <c r="C434">
        <f t="shared" ca="1" si="73"/>
        <v>4.5343291109344275</v>
      </c>
      <c r="D434">
        <f t="shared" ca="1" si="74"/>
        <v>0.70863328955463123</v>
      </c>
      <c r="E434">
        <f t="shared" ca="1" si="75"/>
        <v>0.25633137519323734</v>
      </c>
      <c r="G434">
        <f t="shared" ca="1" si="76"/>
        <v>0.11417780689904711</v>
      </c>
      <c r="H434">
        <f t="shared" ca="1" si="77"/>
        <v>22.350354244034907</v>
      </c>
      <c r="I434">
        <f t="shared" ca="1" si="78"/>
        <v>15.350359611677902</v>
      </c>
      <c r="J434">
        <f t="shared" ca="1" si="79"/>
        <v>8.8142200453204591</v>
      </c>
      <c r="K434">
        <f t="shared" ca="1" si="80"/>
        <v>4.3399966720613428</v>
      </c>
      <c r="M434">
        <f t="shared" ca="1" si="70"/>
        <v>8.1848415096652563</v>
      </c>
      <c r="N434">
        <f t="shared" ca="1" si="71"/>
        <v>13.941057500190201</v>
      </c>
    </row>
    <row r="435" spans="2:14" x14ac:dyDescent="0.25">
      <c r="B435">
        <f t="shared" ca="1" si="72"/>
        <v>7.9191419708954705</v>
      </c>
      <c r="C435">
        <f t="shared" ca="1" si="73"/>
        <v>6.3528713518155984</v>
      </c>
      <c r="D435">
        <f t="shared" ca="1" si="74"/>
        <v>2.0130874645353858</v>
      </c>
      <c r="E435">
        <f t="shared" ca="1" si="75"/>
        <v>0.66724161495482137</v>
      </c>
      <c r="G435">
        <f t="shared" ca="1" si="76"/>
        <v>0.50617876873676459</v>
      </c>
      <c r="H435">
        <f t="shared" ca="1" si="77"/>
        <v>7.01271611733147</v>
      </c>
      <c r="I435">
        <f t="shared" ca="1" si="78"/>
        <v>4.8163762005865216</v>
      </c>
      <c r="J435">
        <f t="shared" ca="1" si="79"/>
        <v>2.7655768807343106</v>
      </c>
      <c r="K435">
        <f t="shared" ca="1" si="80"/>
        <v>1.3617307483818686</v>
      </c>
      <c r="M435">
        <f t="shared" ca="1" si="70"/>
        <v>4.8176698127113617</v>
      </c>
      <c r="N435">
        <f t="shared" ca="1" si="71"/>
        <v>4.374189221198634</v>
      </c>
    </row>
    <row r="436" spans="2:14" x14ac:dyDescent="0.25">
      <c r="B436">
        <f t="shared" ca="1" si="72"/>
        <v>7.0809884397845417</v>
      </c>
      <c r="C436">
        <f t="shared" ca="1" si="73"/>
        <v>2.193295210428797</v>
      </c>
      <c r="D436">
        <f t="shared" ca="1" si="74"/>
        <v>3.766838583683731</v>
      </c>
      <c r="E436">
        <f t="shared" ca="1" si="75"/>
        <v>5.8935112543093311</v>
      </c>
      <c r="G436">
        <f t="shared" ca="1" si="76"/>
        <v>0.98809991369069949</v>
      </c>
      <c r="H436">
        <f t="shared" ca="1" si="77"/>
        <v>0.12330256108045776</v>
      </c>
      <c r="I436">
        <f t="shared" ca="1" si="78"/>
        <v>8.4684950983766175E-2</v>
      </c>
      <c r="J436">
        <f t="shared" ca="1" si="79"/>
        <v>4.8626339146493919E-2</v>
      </c>
      <c r="K436">
        <f t="shared" ca="1" si="80"/>
        <v>2.3942918259948782E-2</v>
      </c>
      <c r="M436">
        <f t="shared" ca="1" si="70"/>
        <v>4.7143550626626141</v>
      </c>
      <c r="N436">
        <f t="shared" ca="1" si="71"/>
        <v>7.6910105100555709E-2</v>
      </c>
    </row>
    <row r="437" spans="2:14" x14ac:dyDescent="0.25">
      <c r="B437">
        <f t="shared" ca="1" si="72"/>
        <v>9.5839462264948221</v>
      </c>
      <c r="C437">
        <f t="shared" ca="1" si="73"/>
        <v>8.4308367018983326</v>
      </c>
      <c r="D437">
        <f t="shared" ca="1" si="74"/>
        <v>11.003137279090419</v>
      </c>
      <c r="E437">
        <f t="shared" ca="1" si="75"/>
        <v>1.9047854177154784</v>
      </c>
      <c r="G437">
        <f t="shared" ca="1" si="76"/>
        <v>0.14238758547035479</v>
      </c>
      <c r="H437">
        <f t="shared" ca="1" si="77"/>
        <v>20.076220728535713</v>
      </c>
      <c r="I437">
        <f t="shared" ca="1" si="78"/>
        <v>13.788470843082713</v>
      </c>
      <c r="J437">
        <f t="shared" ca="1" si="79"/>
        <v>7.9173790825693731</v>
      </c>
      <c r="K437">
        <f t="shared" ca="1" si="80"/>
        <v>3.8984049289808587</v>
      </c>
      <c r="M437">
        <f t="shared" ca="1" si="70"/>
        <v>7.9860194178791266</v>
      </c>
      <c r="N437">
        <f t="shared" ca="1" si="71"/>
        <v>12.522564273795574</v>
      </c>
    </row>
    <row r="438" spans="2:14" x14ac:dyDescent="0.25">
      <c r="B438">
        <f t="shared" ca="1" si="72"/>
        <v>3.5017442608932017</v>
      </c>
      <c r="C438">
        <f t="shared" ca="1" si="73"/>
        <v>2.8250698234783789</v>
      </c>
      <c r="D438">
        <f t="shared" ca="1" si="74"/>
        <v>3.0017979607100189</v>
      </c>
      <c r="E438">
        <f t="shared" ca="1" si="75"/>
        <v>2.7918492661321657</v>
      </c>
      <c r="G438">
        <f t="shared" ca="1" si="76"/>
        <v>0.49369846176972376</v>
      </c>
      <c r="H438">
        <f t="shared" ca="1" si="77"/>
        <v>7.2698481304132274</v>
      </c>
      <c r="I438">
        <f t="shared" ca="1" si="78"/>
        <v>4.9929760354429682</v>
      </c>
      <c r="J438">
        <f t="shared" ca="1" si="79"/>
        <v>2.8669810070068822</v>
      </c>
      <c r="K438">
        <f t="shared" ca="1" si="80"/>
        <v>1.4116606988815612</v>
      </c>
      <c r="M438">
        <f t="shared" ca="1" si="70"/>
        <v>3.0567736706799113</v>
      </c>
      <c r="N438">
        <f t="shared" ca="1" si="71"/>
        <v>4.5345755909345478</v>
      </c>
    </row>
    <row r="439" spans="2:14" x14ac:dyDescent="0.25">
      <c r="B439">
        <f t="shared" ca="1" si="72"/>
        <v>7.3770796650027055</v>
      </c>
      <c r="C439">
        <f t="shared" ca="1" si="73"/>
        <v>8.408577717726903</v>
      </c>
      <c r="D439">
        <f t="shared" ca="1" si="74"/>
        <v>4.2393067483130036</v>
      </c>
      <c r="E439">
        <f t="shared" ca="1" si="75"/>
        <v>2.7212957729521694</v>
      </c>
      <c r="G439">
        <f t="shared" ca="1" si="76"/>
        <v>0.85130206580005707</v>
      </c>
      <c r="H439">
        <f t="shared" ca="1" si="77"/>
        <v>1.6581324364034649</v>
      </c>
      <c r="I439">
        <f t="shared" ca="1" si="78"/>
        <v>1.1388154704247682</v>
      </c>
      <c r="J439">
        <f t="shared" ca="1" si="79"/>
        <v>0.65391107448080432</v>
      </c>
      <c r="K439">
        <f t="shared" ca="1" si="80"/>
        <v>0.32197651890679196</v>
      </c>
      <c r="M439">
        <f t="shared" ca="1" si="70"/>
        <v>6.1278177190719179</v>
      </c>
      <c r="N439">
        <f t="shared" ca="1" si="71"/>
        <v>1.0342618907259893</v>
      </c>
    </row>
    <row r="440" spans="2:14" x14ac:dyDescent="0.25">
      <c r="B440">
        <f t="shared" ca="1" si="72"/>
        <v>6.7842303683777079</v>
      </c>
      <c r="C440">
        <f t="shared" ca="1" si="73"/>
        <v>5.5495064417271864</v>
      </c>
      <c r="D440">
        <f t="shared" ca="1" si="74"/>
        <v>4.2363325291817144</v>
      </c>
      <c r="E440">
        <f t="shared" ca="1" si="75"/>
        <v>4.6027422408053384</v>
      </c>
      <c r="G440">
        <f t="shared" ca="1" si="76"/>
        <v>0.6649743863896258</v>
      </c>
      <c r="H440">
        <f t="shared" ca="1" si="77"/>
        <v>4.2023513908402981</v>
      </c>
      <c r="I440">
        <f t="shared" ca="1" si="78"/>
        <v>2.8862005657583625</v>
      </c>
      <c r="J440">
        <f t="shared" ca="1" si="79"/>
        <v>1.6572645543866762</v>
      </c>
      <c r="K440">
        <f t="shared" ca="1" si="80"/>
        <v>0.81601351155079993</v>
      </c>
      <c r="M440">
        <f t="shared" ca="1" si="70"/>
        <v>5.4679359970288788</v>
      </c>
      <c r="N440">
        <f t="shared" ca="1" si="71"/>
        <v>2.6212212001670934</v>
      </c>
    </row>
    <row r="441" spans="2:14" x14ac:dyDescent="0.25">
      <c r="B441">
        <f t="shared" ca="1" si="72"/>
        <v>10.87663660118082</v>
      </c>
      <c r="C441">
        <f t="shared" ca="1" si="73"/>
        <v>3.7287961215689647</v>
      </c>
      <c r="D441">
        <f t="shared" ca="1" si="74"/>
        <v>2.0247813442171183</v>
      </c>
      <c r="E441">
        <f t="shared" ca="1" si="75"/>
        <v>1.6138254248575903</v>
      </c>
      <c r="G441">
        <f t="shared" ca="1" si="76"/>
        <v>0.92060182199317619</v>
      </c>
      <c r="H441">
        <f t="shared" ca="1" si="77"/>
        <v>0.8520710201755306</v>
      </c>
      <c r="I441">
        <f t="shared" ca="1" si="78"/>
        <v>0.58520757351640051</v>
      </c>
      <c r="J441">
        <f t="shared" ca="1" si="79"/>
        <v>0.33602784922624895</v>
      </c>
      <c r="K441">
        <f t="shared" ca="1" si="80"/>
        <v>0.16545533692866066</v>
      </c>
      <c r="M441">
        <f t="shared" ca="1" si="70"/>
        <v>5.1093511706398766</v>
      </c>
      <c r="N441">
        <f t="shared" ca="1" si="71"/>
        <v>0.53148021533856116</v>
      </c>
    </row>
    <row r="442" spans="2:14" x14ac:dyDescent="0.25">
      <c r="B442">
        <f t="shared" ca="1" si="72"/>
        <v>13.791461232969176</v>
      </c>
      <c r="C442">
        <f t="shared" ca="1" si="73"/>
        <v>6.6660935616838284</v>
      </c>
      <c r="D442">
        <f t="shared" ca="1" si="74"/>
        <v>3.7171081235757337</v>
      </c>
      <c r="E442">
        <f t="shared" ca="1" si="75"/>
        <v>1.5202108538666828</v>
      </c>
      <c r="G442">
        <f t="shared" ca="1" si="76"/>
        <v>0.15972372448344185</v>
      </c>
      <c r="H442">
        <f t="shared" ca="1" si="77"/>
        <v>18.892858312824199</v>
      </c>
      <c r="I442">
        <f t="shared" ca="1" si="78"/>
        <v>12.975730318535382</v>
      </c>
      <c r="J442">
        <f t="shared" ca="1" si="79"/>
        <v>7.4507011672416077</v>
      </c>
      <c r="K442">
        <f t="shared" ca="1" si="80"/>
        <v>3.6686193564590659</v>
      </c>
      <c r="M442">
        <f t="shared" ca="1" si="70"/>
        <v>7.1847302338843848</v>
      </c>
      <c r="N442">
        <f t="shared" ca="1" si="71"/>
        <v>11.784440694148008</v>
      </c>
    </row>
    <row r="443" spans="2:14" x14ac:dyDescent="0.25">
      <c r="B443">
        <f t="shared" ca="1" si="72"/>
        <v>16.01116761953983</v>
      </c>
      <c r="C443">
        <f t="shared" ca="1" si="73"/>
        <v>2.8784528510788747</v>
      </c>
      <c r="D443">
        <f t="shared" ca="1" si="74"/>
        <v>7.4734423298851285</v>
      </c>
      <c r="E443">
        <f t="shared" ca="1" si="75"/>
        <v>0.29879081150015607</v>
      </c>
      <c r="G443">
        <f t="shared" ca="1" si="76"/>
        <v>0.85003770480439766</v>
      </c>
      <c r="H443">
        <f t="shared" ca="1" si="77"/>
        <v>1.673441023918552</v>
      </c>
      <c r="I443">
        <f t="shared" ca="1" si="78"/>
        <v>1.1493295016986189</v>
      </c>
      <c r="J443">
        <f t="shared" ca="1" si="79"/>
        <v>0.65994826107157323</v>
      </c>
      <c r="K443">
        <f t="shared" ca="1" si="80"/>
        <v>0.32494914377635842</v>
      </c>
      <c r="M443">
        <f t="shared" ca="1" si="70"/>
        <v>7.2213327694626681</v>
      </c>
      <c r="N443">
        <f t="shared" ca="1" si="71"/>
        <v>1.0438106386547377</v>
      </c>
    </row>
    <row r="444" spans="2:14" x14ac:dyDescent="0.25">
      <c r="B444">
        <f t="shared" ca="1" si="72"/>
        <v>11.890233122354694</v>
      </c>
      <c r="C444">
        <f t="shared" ca="1" si="73"/>
        <v>5.6769412336839169</v>
      </c>
      <c r="D444">
        <f t="shared" ca="1" si="74"/>
        <v>3.0529684597519138</v>
      </c>
      <c r="E444">
        <f t="shared" ca="1" si="75"/>
        <v>0.335750157212378</v>
      </c>
      <c r="G444">
        <f t="shared" ca="1" si="76"/>
        <v>0.22155642166279432</v>
      </c>
      <c r="H444">
        <f t="shared" ca="1" si="77"/>
        <v>15.522466786255839</v>
      </c>
      <c r="I444">
        <f t="shared" ca="1" si="78"/>
        <v>10.660924861759034</v>
      </c>
      <c r="J444">
        <f t="shared" ca="1" si="79"/>
        <v>6.1215333057529833</v>
      </c>
      <c r="K444">
        <f t="shared" ca="1" si="80"/>
        <v>3.0141559931880173</v>
      </c>
      <c r="M444">
        <f t="shared" ca="1" si="70"/>
        <v>5.9478960302044417</v>
      </c>
      <c r="N444">
        <f t="shared" ca="1" si="71"/>
        <v>9.6821553541926626</v>
      </c>
    </row>
    <row r="445" spans="2:14" x14ac:dyDescent="0.25">
      <c r="B445">
        <f t="shared" ca="1" si="72"/>
        <v>9.6181448430245506</v>
      </c>
      <c r="C445">
        <f t="shared" ca="1" si="73"/>
        <v>12.432075269814248</v>
      </c>
      <c r="D445">
        <f t="shared" ca="1" si="74"/>
        <v>2.3858010152169076</v>
      </c>
      <c r="E445">
        <f t="shared" ca="1" si="75"/>
        <v>0.46982809954435284</v>
      </c>
      <c r="G445">
        <f t="shared" ca="1" si="76"/>
        <v>0.97887950485242314</v>
      </c>
      <c r="H445">
        <f t="shared" ca="1" si="77"/>
        <v>0.21986507182296711</v>
      </c>
      <c r="I445">
        <f t="shared" ca="1" si="78"/>
        <v>0.15100467230539277</v>
      </c>
      <c r="J445">
        <f t="shared" ca="1" si="79"/>
        <v>8.6707311310067328E-2</v>
      </c>
      <c r="K445">
        <f t="shared" ca="1" si="80"/>
        <v>4.2693447700896094E-2</v>
      </c>
      <c r="M445">
        <f t="shared" ca="1" si="70"/>
        <v>7.1861918568038918</v>
      </c>
      <c r="N445">
        <f t="shared" ca="1" si="71"/>
        <v>0.13714107504070064</v>
      </c>
    </row>
    <row r="446" spans="2:14" x14ac:dyDescent="0.25">
      <c r="B446">
        <f t="shared" ca="1" si="72"/>
        <v>10.895275356607016</v>
      </c>
      <c r="C446">
        <f t="shared" ca="1" si="73"/>
        <v>12.380362592042868</v>
      </c>
      <c r="D446">
        <f t="shared" ca="1" si="74"/>
        <v>1.0355416848129346</v>
      </c>
      <c r="E446">
        <f t="shared" ca="1" si="75"/>
        <v>1.0809543560102464</v>
      </c>
      <c r="G446">
        <f t="shared" ca="1" si="76"/>
        <v>0.7241854771686661</v>
      </c>
      <c r="H446">
        <f t="shared" ca="1" si="77"/>
        <v>3.3237961915985141</v>
      </c>
      <c r="I446">
        <f t="shared" ca="1" si="78"/>
        <v>2.2828034965298056</v>
      </c>
      <c r="J446">
        <f t="shared" ca="1" si="79"/>
        <v>1.3107922451102278</v>
      </c>
      <c r="K446">
        <f t="shared" ca="1" si="80"/>
        <v>0.64541547094259955</v>
      </c>
      <c r="M446">
        <f t="shared" ca="1" si="70"/>
        <v>7.4059905927596006</v>
      </c>
      <c r="N446">
        <f t="shared" ca="1" si="71"/>
        <v>2.0732214496490613</v>
      </c>
    </row>
    <row r="447" spans="2:14" x14ac:dyDescent="0.25">
      <c r="B447">
        <f t="shared" ca="1" si="72"/>
        <v>16.767672586575884</v>
      </c>
      <c r="C447">
        <f t="shared" ca="1" si="73"/>
        <v>11.755323753105635</v>
      </c>
      <c r="D447">
        <f t="shared" ca="1" si="74"/>
        <v>5.9715800516148088</v>
      </c>
      <c r="E447">
        <f t="shared" ca="1" si="75"/>
        <v>8.007488036517749E-3</v>
      </c>
      <c r="G447">
        <f t="shared" ca="1" si="76"/>
        <v>0.9049646710339041</v>
      </c>
      <c r="H447">
        <f t="shared" ca="1" si="77"/>
        <v>1.0285226200168125</v>
      </c>
      <c r="I447">
        <f t="shared" ca="1" si="78"/>
        <v>0.70639560848199667</v>
      </c>
      <c r="J447">
        <f t="shared" ca="1" si="79"/>
        <v>0.4056143627717772</v>
      </c>
      <c r="K447">
        <f t="shared" ca="1" si="80"/>
        <v>0.19971874715158575</v>
      </c>
      <c r="M447">
        <f t="shared" ca="1" si="70"/>
        <v>9.7528164098347219</v>
      </c>
      <c r="N447">
        <f t="shared" ca="1" si="71"/>
        <v>0.64154209053431532</v>
      </c>
    </row>
    <row r="448" spans="2:14" x14ac:dyDescent="0.25">
      <c r="B448">
        <f t="shared" ca="1" si="72"/>
        <v>5.7846787798372947</v>
      </c>
      <c r="C448">
        <f t="shared" ca="1" si="73"/>
        <v>7.1988588650731762</v>
      </c>
      <c r="D448">
        <f t="shared" ca="1" si="74"/>
        <v>5.5103903930952782</v>
      </c>
      <c r="E448">
        <f t="shared" ca="1" si="75"/>
        <v>4.7499920998731147E-2</v>
      </c>
      <c r="G448">
        <f t="shared" ca="1" si="76"/>
        <v>0.51062315030629779</v>
      </c>
      <c r="H448">
        <f t="shared" ca="1" si="77"/>
        <v>6.9226766841694163</v>
      </c>
      <c r="I448">
        <f t="shared" ca="1" si="78"/>
        <v>4.7545365687320036</v>
      </c>
      <c r="J448">
        <f t="shared" ca="1" si="79"/>
        <v>2.7300683886549022</v>
      </c>
      <c r="K448">
        <f t="shared" ca="1" si="80"/>
        <v>1.3442468715711955</v>
      </c>
      <c r="M448">
        <f t="shared" ca="1" si="70"/>
        <v>5.0066393562919433</v>
      </c>
      <c r="N448">
        <f t="shared" ca="1" si="71"/>
        <v>4.3180270279156456</v>
      </c>
    </row>
    <row r="449" spans="2:14" x14ac:dyDescent="0.25">
      <c r="B449">
        <f t="shared" ca="1" si="72"/>
        <v>15.800831249660583</v>
      </c>
      <c r="C449">
        <f t="shared" ca="1" si="73"/>
        <v>4.8913202068087589</v>
      </c>
      <c r="D449">
        <f t="shared" ca="1" si="74"/>
        <v>2.9092764372203397</v>
      </c>
      <c r="E449">
        <f t="shared" ca="1" si="75"/>
        <v>0.61982000002057214</v>
      </c>
      <c r="G449">
        <f t="shared" ca="1" si="76"/>
        <v>1.7177377899338597E-2</v>
      </c>
      <c r="H449">
        <f t="shared" ca="1" si="77"/>
        <v>41.859691263508722</v>
      </c>
      <c r="I449">
        <f t="shared" ca="1" si="78"/>
        <v>28.749491265900808</v>
      </c>
      <c r="J449">
        <f t="shared" ca="1" si="79"/>
        <v>16.508039460905472</v>
      </c>
      <c r="K449">
        <f t="shared" ca="1" si="80"/>
        <v>8.1283239985169065</v>
      </c>
      <c r="M449">
        <f t="shared" ca="1" si="70"/>
        <v>6.9134647243889837</v>
      </c>
      <c r="N449">
        <f t="shared" ca="1" si="71"/>
        <v>26.110027450707335</v>
      </c>
    </row>
    <row r="450" spans="2:14" x14ac:dyDescent="0.25">
      <c r="B450">
        <f t="shared" ca="1" si="72"/>
        <v>16.313893802942594</v>
      </c>
      <c r="C450">
        <f t="shared" ca="1" si="73"/>
        <v>10.319574692500629</v>
      </c>
      <c r="D450">
        <f t="shared" ca="1" si="74"/>
        <v>2.7202395994908586</v>
      </c>
      <c r="E450">
        <f t="shared" ca="1" si="75"/>
        <v>1.2831141849122913</v>
      </c>
      <c r="G450">
        <f t="shared" ca="1" si="76"/>
        <v>0.21100137810187647</v>
      </c>
      <c r="H450">
        <f t="shared" ca="1" si="77"/>
        <v>16.025222607689884</v>
      </c>
      <c r="I450">
        <f t="shared" ca="1" si="78"/>
        <v>11.006220626274127</v>
      </c>
      <c r="J450">
        <f t="shared" ca="1" si="79"/>
        <v>6.3198031135064001</v>
      </c>
      <c r="K450">
        <f t="shared" ca="1" si="80"/>
        <v>3.1117812284777706</v>
      </c>
      <c r="M450">
        <f t="shared" ca="1" si="70"/>
        <v>8.7907113055135966</v>
      </c>
      <c r="N450">
        <f t="shared" ca="1" si="71"/>
        <v>9.9957498385860362</v>
      </c>
    </row>
    <row r="451" spans="2:14" x14ac:dyDescent="0.25">
      <c r="B451">
        <f t="shared" ca="1" si="72"/>
        <v>11.652579961451149</v>
      </c>
      <c r="C451">
        <f t="shared" ca="1" si="73"/>
        <v>18.319744691309975</v>
      </c>
      <c r="D451">
        <f t="shared" ca="1" si="74"/>
        <v>1.9349928882324119</v>
      </c>
      <c r="E451">
        <f t="shared" ca="1" si="75"/>
        <v>0.90226505567751669</v>
      </c>
      <c r="G451">
        <f t="shared" ca="1" si="76"/>
        <v>0.7328007303842029</v>
      </c>
      <c r="H451">
        <f t="shared" ca="1" si="77"/>
        <v>3.2019890720118287</v>
      </c>
      <c r="I451">
        <f t="shared" ca="1" si="78"/>
        <v>2.1991456238847977</v>
      </c>
      <c r="J451">
        <f t="shared" ca="1" si="79"/>
        <v>1.2627556572601604</v>
      </c>
      <c r="K451">
        <f t="shared" ca="1" si="80"/>
        <v>0.62176293783875913</v>
      </c>
      <c r="M451">
        <f t="shared" ca="1" si="70"/>
        <v>9.5591489846103226</v>
      </c>
      <c r="N451">
        <f t="shared" ca="1" si="71"/>
        <v>1.9972441277887718</v>
      </c>
    </row>
    <row r="452" spans="2:14" x14ac:dyDescent="0.25">
      <c r="B452">
        <f t="shared" ca="1" si="72"/>
        <v>12.444474889767193</v>
      </c>
      <c r="C452">
        <f t="shared" ca="1" si="73"/>
        <v>1.6917892096666924</v>
      </c>
      <c r="D452">
        <f t="shared" ca="1" si="74"/>
        <v>1.5052880616768731</v>
      </c>
      <c r="E452">
        <f t="shared" ca="1" si="75"/>
        <v>1.3090305968433176</v>
      </c>
      <c r="G452">
        <f t="shared" ca="1" si="76"/>
        <v>0.62649702917330408</v>
      </c>
      <c r="H452">
        <f t="shared" ca="1" si="77"/>
        <v>4.8162603797690711</v>
      </c>
      <c r="I452">
        <f t="shared" ca="1" si="78"/>
        <v>3.3078370036422657</v>
      </c>
      <c r="J452">
        <f t="shared" ca="1" si="79"/>
        <v>1.8993693934033815</v>
      </c>
      <c r="K452">
        <f t="shared" ca="1" si="80"/>
        <v>0.93522249319861928</v>
      </c>
      <c r="M452">
        <f t="shared" ca="1" si="70"/>
        <v>4.8037429615342031</v>
      </c>
      <c r="N452">
        <f t="shared" ca="1" si="71"/>
        <v>3.0041475923438008</v>
      </c>
    </row>
    <row r="453" spans="2:14" x14ac:dyDescent="0.25">
      <c r="B453">
        <f t="shared" ca="1" si="72"/>
        <v>11.851101724468661</v>
      </c>
      <c r="C453">
        <f t="shared" ca="1" si="73"/>
        <v>7.9742946160558574</v>
      </c>
      <c r="D453">
        <f t="shared" ca="1" si="74"/>
        <v>0.73955211045968605</v>
      </c>
      <c r="E453">
        <f t="shared" ca="1" si="75"/>
        <v>4.2488015857266461</v>
      </c>
      <c r="G453">
        <f t="shared" ca="1" si="76"/>
        <v>0.68524427012183053</v>
      </c>
      <c r="H453">
        <f t="shared" ca="1" si="77"/>
        <v>3.8930835320488439</v>
      </c>
      <c r="I453">
        <f t="shared" ca="1" si="78"/>
        <v>2.6737935140871585</v>
      </c>
      <c r="J453">
        <f t="shared" ca="1" si="79"/>
        <v>1.5352998226169099</v>
      </c>
      <c r="K453">
        <f t="shared" ca="1" si="80"/>
        <v>0.755959811136245</v>
      </c>
      <c r="M453">
        <f t="shared" ca="1" si="70"/>
        <v>6.9452896413946217</v>
      </c>
      <c r="N453">
        <f t="shared" ca="1" si="71"/>
        <v>2.4283150405914311</v>
      </c>
    </row>
    <row r="454" spans="2:14" x14ac:dyDescent="0.25">
      <c r="B454">
        <f t="shared" ca="1" si="72"/>
        <v>4.8783017971257063</v>
      </c>
      <c r="C454">
        <f t="shared" ca="1" si="73"/>
        <v>2.4350924307702826</v>
      </c>
      <c r="D454">
        <f t="shared" ca="1" si="74"/>
        <v>6.2536392409341728</v>
      </c>
      <c r="E454">
        <f t="shared" ca="1" si="75"/>
        <v>0.96395799465104459</v>
      </c>
      <c r="G454">
        <f t="shared" ca="1" si="76"/>
        <v>0.85350185157632052</v>
      </c>
      <c r="H454">
        <f t="shared" ca="1" si="77"/>
        <v>1.6315520554069476</v>
      </c>
      <c r="I454">
        <f t="shared" ca="1" si="78"/>
        <v>1.1205599026401616</v>
      </c>
      <c r="J454">
        <f t="shared" ca="1" si="79"/>
        <v>0.64342867565912631</v>
      </c>
      <c r="K454">
        <f t="shared" ca="1" si="80"/>
        <v>0.3168151347154074</v>
      </c>
      <c r="M454">
        <f t="shared" ref="M454:M517" ca="1" si="81">SUMPRODUCT(M$1:P$1,B454:E454)</f>
        <v>3.6375377154858404</v>
      </c>
      <c r="N454">
        <f t="shared" ref="N454:N517" ca="1" si="82">SUMPRODUCT(M$1:P$1,H454:K454)</f>
        <v>1.0176823494890395</v>
      </c>
    </row>
    <row r="455" spans="2:14" x14ac:dyDescent="0.25">
      <c r="B455">
        <f t="shared" ref="B455:B518" ca="1" si="83">(-LN(RAND())/B$1)+(-LN(RAND())/C$1)+(-LN(RAND())/D$1)+(-LN(RAND())/E$1)</f>
        <v>7.3636129410096283</v>
      </c>
      <c r="C455">
        <f t="shared" ref="C455:C518" ca="1" si="84">(-LN(RAND())/C$1)+(-LN(RAND())/D$1)+(-LN(RAND())/E$1)</f>
        <v>2.7302729818947058</v>
      </c>
      <c r="D455">
        <f t="shared" ref="D455:D518" ca="1" si="85">(-LN(RAND())/D$1)+(-LN(RAND())/E$1)</f>
        <v>5.8059165074452403</v>
      </c>
      <c r="E455">
        <f t="shared" ref="E455:E518" ca="1" si="86">(-LN(RAND())/E$1)</f>
        <v>2.2707718318867811</v>
      </c>
      <c r="G455">
        <f t="shared" ref="G455:G518" ca="1" si="87">RAND()</f>
        <v>0.31831779849445807</v>
      </c>
      <c r="H455">
        <f t="shared" ref="H455:H518" ca="1" si="88">(-LN($G455)/H$1)+(-LN($G455)/I$1)+(-LN($G455)/J$1)+(-LN($G455)/K$1)</f>
        <v>11.790130193219653</v>
      </c>
      <c r="I455">
        <f t="shared" ref="I455:I518" ca="1" si="89">(-LN(G455)/I$1)+(-LN(G455)/J$1)+(-LN(G455)/K$1)</f>
        <v>8.0975333257961974</v>
      </c>
      <c r="J455">
        <f t="shared" ref="J455:J518" ca="1" si="90">(-LN(G455)/J$1)+(-LN(G455)/K$1)</f>
        <v>4.6496266122381531</v>
      </c>
      <c r="K455">
        <f t="shared" ref="K455:K518" ca="1" si="91">(-LN(G455)/K$1)</f>
        <v>2.289410057802542</v>
      </c>
      <c r="M455">
        <f t="shared" ca="1" si="81"/>
        <v>4.6435034447377044</v>
      </c>
      <c r="N455">
        <f t="shared" ca="1" si="82"/>
        <v>7.3541063897128947</v>
      </c>
    </row>
    <row r="456" spans="2:14" x14ac:dyDescent="0.25">
      <c r="B456">
        <f t="shared" ca="1" si="83"/>
        <v>6.4077031342687585</v>
      </c>
      <c r="C456">
        <f t="shared" ca="1" si="84"/>
        <v>20.135572592803513</v>
      </c>
      <c r="D456">
        <f t="shared" ca="1" si="85"/>
        <v>4.4010212841257594</v>
      </c>
      <c r="E456">
        <f t="shared" ca="1" si="86"/>
        <v>4.5476456307339426</v>
      </c>
      <c r="G456">
        <f t="shared" ca="1" si="87"/>
        <v>0.65462859635454562</v>
      </c>
      <c r="H456">
        <f t="shared" ca="1" si="88"/>
        <v>4.3638557600837462</v>
      </c>
      <c r="I456">
        <f t="shared" ca="1" si="89"/>
        <v>2.9971227515848264</v>
      </c>
      <c r="J456">
        <f t="shared" ca="1" si="90"/>
        <v>1.7209563882274019</v>
      </c>
      <c r="K456">
        <f t="shared" ca="1" si="91"/>
        <v>0.84737446526932991</v>
      </c>
      <c r="M456">
        <f t="shared" ca="1" si="81"/>
        <v>9.7527161010936219</v>
      </c>
      <c r="N456">
        <f t="shared" ca="1" si="82"/>
        <v>2.7219597241999183</v>
      </c>
    </row>
    <row r="457" spans="2:14" x14ac:dyDescent="0.25">
      <c r="B457">
        <f t="shared" ca="1" si="83"/>
        <v>6.5729062329069485</v>
      </c>
      <c r="C457">
        <f t="shared" ca="1" si="84"/>
        <v>11.400403584193649</v>
      </c>
      <c r="D457">
        <f t="shared" ca="1" si="85"/>
        <v>1.9782068950603811</v>
      </c>
      <c r="E457">
        <f t="shared" ca="1" si="86"/>
        <v>1.1292592684238603</v>
      </c>
      <c r="G457">
        <f t="shared" ca="1" si="87"/>
        <v>0.22538471240264568</v>
      </c>
      <c r="H457">
        <f t="shared" ca="1" si="88"/>
        <v>15.346017375048229</v>
      </c>
      <c r="I457">
        <f t="shared" ca="1" si="89"/>
        <v>10.539738329960395</v>
      </c>
      <c r="J457">
        <f t="shared" ca="1" si="90"/>
        <v>6.0519476553301867</v>
      </c>
      <c r="K457">
        <f t="shared" ca="1" si="91"/>
        <v>2.9798930079544577</v>
      </c>
      <c r="M457">
        <f t="shared" ca="1" si="81"/>
        <v>6.0134861778270272</v>
      </c>
      <c r="N457">
        <f t="shared" ca="1" si="82"/>
        <v>9.5720948441595173</v>
      </c>
    </row>
    <row r="458" spans="2:14" x14ac:dyDescent="0.25">
      <c r="B458">
        <f t="shared" ca="1" si="83"/>
        <v>9.4808154294823694</v>
      </c>
      <c r="C458">
        <f t="shared" ca="1" si="84"/>
        <v>4.3841720729410065</v>
      </c>
      <c r="D458">
        <f t="shared" ca="1" si="85"/>
        <v>1.9581192039159303</v>
      </c>
      <c r="E458">
        <f t="shared" ca="1" si="86"/>
        <v>2.698458549725625</v>
      </c>
      <c r="G458">
        <f t="shared" ca="1" si="87"/>
        <v>0.31356429030269117</v>
      </c>
      <c r="H458">
        <f t="shared" ca="1" si="88"/>
        <v>11.945097969112968</v>
      </c>
      <c r="I458">
        <f t="shared" ca="1" si="89"/>
        <v>8.203966139442505</v>
      </c>
      <c r="J458">
        <f t="shared" ca="1" si="90"/>
        <v>4.7107406358345409</v>
      </c>
      <c r="K458">
        <f t="shared" ca="1" si="91"/>
        <v>2.3195017343956876</v>
      </c>
      <c r="M458">
        <f t="shared" ca="1" si="81"/>
        <v>5.0908118014553239</v>
      </c>
      <c r="N458">
        <f t="shared" ca="1" si="82"/>
        <v>7.4507677066126883</v>
      </c>
    </row>
    <row r="459" spans="2:14" x14ac:dyDescent="0.25">
      <c r="B459">
        <f t="shared" ca="1" si="83"/>
        <v>7.1101036119600254</v>
      </c>
      <c r="C459">
        <f t="shared" ca="1" si="84"/>
        <v>8.1344245258965291</v>
      </c>
      <c r="D459">
        <f t="shared" ca="1" si="85"/>
        <v>0.52195766551644152</v>
      </c>
      <c r="E459">
        <f t="shared" ca="1" si="86"/>
        <v>2.8097220482651704</v>
      </c>
      <c r="G459">
        <f t="shared" ca="1" si="87"/>
        <v>0.95678743815553291</v>
      </c>
      <c r="H459">
        <f t="shared" ca="1" si="88"/>
        <v>0.45497965979197058</v>
      </c>
      <c r="I459">
        <f t="shared" ca="1" si="89"/>
        <v>0.31248280530809069</v>
      </c>
      <c r="J459">
        <f t="shared" ca="1" si="90"/>
        <v>0.17942851347073294</v>
      </c>
      <c r="K459">
        <f t="shared" ca="1" si="91"/>
        <v>8.8348049780005558E-2</v>
      </c>
      <c r="M459">
        <f t="shared" ca="1" si="81"/>
        <v>5.2396943841132879</v>
      </c>
      <c r="N459">
        <f t="shared" ca="1" si="82"/>
        <v>0.28379405218016607</v>
      </c>
    </row>
    <row r="460" spans="2:14" x14ac:dyDescent="0.25">
      <c r="B460">
        <f t="shared" ca="1" si="83"/>
        <v>26.010704847085414</v>
      </c>
      <c r="C460">
        <f t="shared" ca="1" si="84"/>
        <v>7.8489696055085378</v>
      </c>
      <c r="D460">
        <f t="shared" ca="1" si="85"/>
        <v>3.6961829105315398</v>
      </c>
      <c r="E460">
        <f t="shared" ca="1" si="86"/>
        <v>0.35116869225127517</v>
      </c>
      <c r="G460">
        <f t="shared" ca="1" si="87"/>
        <v>0.14698817483957038</v>
      </c>
      <c r="H460">
        <f t="shared" ca="1" si="88"/>
        <v>19.748696884774123</v>
      </c>
      <c r="I460">
        <f t="shared" ca="1" si="89"/>
        <v>13.563525469589084</v>
      </c>
      <c r="J460">
        <f t="shared" ca="1" si="90"/>
        <v>7.7882148108319686</v>
      </c>
      <c r="K460">
        <f t="shared" ca="1" si="91"/>
        <v>3.8348062774147254</v>
      </c>
      <c r="M460">
        <f t="shared" ca="1" si="81"/>
        <v>10.967372656334749</v>
      </c>
      <c r="N460">
        <f t="shared" ca="1" si="82"/>
        <v>12.3182709239583</v>
      </c>
    </row>
    <row r="461" spans="2:14" x14ac:dyDescent="0.25">
      <c r="B461">
        <f t="shared" ca="1" si="83"/>
        <v>9.9663217760078702</v>
      </c>
      <c r="C461">
        <f t="shared" ca="1" si="84"/>
        <v>14.659244581447343</v>
      </c>
      <c r="D461">
        <f t="shared" ca="1" si="85"/>
        <v>7.2899024094592662</v>
      </c>
      <c r="E461">
        <f t="shared" ca="1" si="86"/>
        <v>1.4167985031145924</v>
      </c>
      <c r="G461">
        <f t="shared" ca="1" si="87"/>
        <v>0.28050930396709539</v>
      </c>
      <c r="H461">
        <f t="shared" ca="1" si="88"/>
        <v>13.092460135795049</v>
      </c>
      <c r="I461">
        <f t="shared" ca="1" si="89"/>
        <v>8.9919814733875789</v>
      </c>
      <c r="J461">
        <f t="shared" ca="1" si="90"/>
        <v>5.163221276561325</v>
      </c>
      <c r="K461">
        <f t="shared" ca="1" si="91"/>
        <v>2.5422967706926323</v>
      </c>
      <c r="M461">
        <f t="shared" ca="1" si="81"/>
        <v>9.1290100897513362</v>
      </c>
      <c r="N461">
        <f t="shared" ca="1" si="82"/>
        <v>8.1664360922055792</v>
      </c>
    </row>
    <row r="462" spans="2:14" x14ac:dyDescent="0.25">
      <c r="B462">
        <f t="shared" ca="1" si="83"/>
        <v>8.4094219334464135</v>
      </c>
      <c r="C462">
        <f t="shared" ca="1" si="84"/>
        <v>6.0426992392718706</v>
      </c>
      <c r="D462">
        <f t="shared" ca="1" si="85"/>
        <v>8.9568810131088767</v>
      </c>
      <c r="E462">
        <f t="shared" ca="1" si="86"/>
        <v>3.2653255174024651</v>
      </c>
      <c r="G462">
        <f t="shared" ca="1" si="87"/>
        <v>0.43107009611705538</v>
      </c>
      <c r="H462">
        <f t="shared" ca="1" si="88"/>
        <v>8.6670472649391908</v>
      </c>
      <c r="I462">
        <f t="shared" ca="1" si="89"/>
        <v>5.9525809226819622</v>
      </c>
      <c r="J462">
        <f t="shared" ca="1" si="90"/>
        <v>3.4179888561164757</v>
      </c>
      <c r="K462">
        <f t="shared" ca="1" si="91"/>
        <v>1.6829691321994829</v>
      </c>
      <c r="M462">
        <f t="shared" ca="1" si="81"/>
        <v>6.7800776579177526</v>
      </c>
      <c r="N462">
        <f t="shared" ca="1" si="82"/>
        <v>5.4060800539495375</v>
      </c>
    </row>
    <row r="463" spans="2:14" x14ac:dyDescent="0.25">
      <c r="B463">
        <f t="shared" ca="1" si="83"/>
        <v>14.070916078746365</v>
      </c>
      <c r="C463">
        <f t="shared" ca="1" si="84"/>
        <v>6.9251642596803302</v>
      </c>
      <c r="D463">
        <f t="shared" ca="1" si="85"/>
        <v>2.5541890966452372</v>
      </c>
      <c r="E463">
        <f t="shared" ca="1" si="86"/>
        <v>1.8368358397804581</v>
      </c>
      <c r="G463">
        <f t="shared" ca="1" si="87"/>
        <v>0.72193744908353308</v>
      </c>
      <c r="H463">
        <f t="shared" ca="1" si="88"/>
        <v>3.3558184440450347</v>
      </c>
      <c r="I463">
        <f t="shared" ca="1" si="89"/>
        <v>2.3047965748167507</v>
      </c>
      <c r="J463">
        <f t="shared" ca="1" si="90"/>
        <v>1.3234207330674495</v>
      </c>
      <c r="K463">
        <f t="shared" ca="1" si="91"/>
        <v>0.65163355892153607</v>
      </c>
      <c r="M463">
        <f t="shared" ca="1" si="81"/>
        <v>7.1770290888131472</v>
      </c>
      <c r="N463">
        <f t="shared" ca="1" si="82"/>
        <v>2.0931953640563328</v>
      </c>
    </row>
    <row r="464" spans="2:14" x14ac:dyDescent="0.25">
      <c r="B464">
        <f t="shared" ca="1" si="83"/>
        <v>20.504898086387062</v>
      </c>
      <c r="C464">
        <f t="shared" ca="1" si="84"/>
        <v>3.3059338438020771</v>
      </c>
      <c r="D464">
        <f t="shared" ca="1" si="85"/>
        <v>3.9499136638613752</v>
      </c>
      <c r="E464">
        <f t="shared" ca="1" si="86"/>
        <v>1.0502481935976402</v>
      </c>
      <c r="G464">
        <f t="shared" ca="1" si="87"/>
        <v>0.18753817084611668</v>
      </c>
      <c r="H464">
        <f t="shared" ca="1" si="88"/>
        <v>17.239375759627976</v>
      </c>
      <c r="I464">
        <f t="shared" ca="1" si="89"/>
        <v>11.840108416257415</v>
      </c>
      <c r="J464">
        <f t="shared" ca="1" si="90"/>
        <v>6.7986238486523733</v>
      </c>
      <c r="K464">
        <f t="shared" ca="1" si="91"/>
        <v>3.3475457528897472</v>
      </c>
      <c r="M464">
        <f t="shared" ca="1" si="81"/>
        <v>8.1432819505485448</v>
      </c>
      <c r="N464">
        <f t="shared" ca="1" si="82"/>
        <v>10.753079173074042</v>
      </c>
    </row>
    <row r="465" spans="2:14" x14ac:dyDescent="0.25">
      <c r="B465">
        <f t="shared" ca="1" si="83"/>
        <v>18.690046146594785</v>
      </c>
      <c r="C465">
        <f t="shared" ca="1" si="84"/>
        <v>6.6946906227146519</v>
      </c>
      <c r="D465">
        <f t="shared" ca="1" si="85"/>
        <v>5.1872303363539363</v>
      </c>
      <c r="E465">
        <f t="shared" ca="1" si="86"/>
        <v>3.9556185866877422</v>
      </c>
      <c r="G465">
        <f t="shared" ca="1" si="87"/>
        <v>0.87277009426285024</v>
      </c>
      <c r="H465">
        <f t="shared" ca="1" si="88"/>
        <v>1.4016166033047932</v>
      </c>
      <c r="I465">
        <f t="shared" ca="1" si="89"/>
        <v>0.96263883173884346</v>
      </c>
      <c r="J465">
        <f t="shared" ca="1" si="90"/>
        <v>0.55274994865015559</v>
      </c>
      <c r="K465">
        <f t="shared" ca="1" si="91"/>
        <v>0.27216621837088878</v>
      </c>
      <c r="M465">
        <f t="shared" ca="1" si="81"/>
        <v>9.4439908154011665</v>
      </c>
      <c r="N465">
        <f t="shared" ca="1" si="82"/>
        <v>0.87425986391729993</v>
      </c>
    </row>
    <row r="466" spans="2:14" x14ac:dyDescent="0.25">
      <c r="B466">
        <f t="shared" ca="1" si="83"/>
        <v>14.873165589322483</v>
      </c>
      <c r="C466">
        <f t="shared" ca="1" si="84"/>
        <v>9.8358701388081702</v>
      </c>
      <c r="D466">
        <f t="shared" ca="1" si="85"/>
        <v>0.48112333079160763</v>
      </c>
      <c r="E466">
        <f t="shared" ca="1" si="86"/>
        <v>1.5276038246914783</v>
      </c>
      <c r="G466">
        <f t="shared" ca="1" si="87"/>
        <v>0.31268047877833915</v>
      </c>
      <c r="H466">
        <f t="shared" ca="1" si="88"/>
        <v>11.974169696866893</v>
      </c>
      <c r="I466">
        <f t="shared" ca="1" si="89"/>
        <v>8.223932779375053</v>
      </c>
      <c r="J466">
        <f t="shared" ca="1" si="90"/>
        <v>4.7222055371386951</v>
      </c>
      <c r="K466">
        <f t="shared" ca="1" si="91"/>
        <v>2.3251468888449414</v>
      </c>
      <c r="M466">
        <f t="shared" ca="1" si="81"/>
        <v>7.814456149535812</v>
      </c>
      <c r="N466">
        <f t="shared" ca="1" si="82"/>
        <v>7.4689012280693108</v>
      </c>
    </row>
    <row r="467" spans="2:14" x14ac:dyDescent="0.25">
      <c r="B467">
        <f t="shared" ca="1" si="83"/>
        <v>12.96268235422375</v>
      </c>
      <c r="C467">
        <f t="shared" ca="1" si="84"/>
        <v>7.8286671116438864</v>
      </c>
      <c r="D467">
        <f t="shared" ca="1" si="85"/>
        <v>2.1963792626879299</v>
      </c>
      <c r="E467">
        <f t="shared" ca="1" si="86"/>
        <v>0.34381767500209509</v>
      </c>
      <c r="G467">
        <f t="shared" ca="1" si="87"/>
        <v>0.78972380650536866</v>
      </c>
      <c r="H467">
        <f t="shared" ca="1" si="88"/>
        <v>2.431473282041301</v>
      </c>
      <c r="I467">
        <f t="shared" ca="1" si="89"/>
        <v>1.6699506798860742</v>
      </c>
      <c r="J467">
        <f t="shared" ca="1" si="90"/>
        <v>0.95889041883751935</v>
      </c>
      <c r="K467">
        <f t="shared" ca="1" si="91"/>
        <v>0.47214401333624045</v>
      </c>
      <c r="M467">
        <f t="shared" ca="1" si="81"/>
        <v>6.7454442272982948</v>
      </c>
      <c r="N467">
        <f t="shared" ca="1" si="82"/>
        <v>1.5166340750129645</v>
      </c>
    </row>
    <row r="468" spans="2:14" x14ac:dyDescent="0.25">
      <c r="B468">
        <f t="shared" ca="1" si="83"/>
        <v>0.45337794794726793</v>
      </c>
      <c r="C468">
        <f t="shared" ca="1" si="84"/>
        <v>9.7926898802228557</v>
      </c>
      <c r="D468">
        <f t="shared" ca="1" si="85"/>
        <v>6.7840465960023195</v>
      </c>
      <c r="E468">
        <f t="shared" ca="1" si="86"/>
        <v>0.25075849036296616</v>
      </c>
      <c r="G468">
        <f t="shared" ca="1" si="87"/>
        <v>8.9592826396477587E-2</v>
      </c>
      <c r="H468">
        <f t="shared" ca="1" si="88"/>
        <v>24.847845394367752</v>
      </c>
      <c r="I468">
        <f t="shared" ca="1" si="89"/>
        <v>17.065651766155689</v>
      </c>
      <c r="J468">
        <f t="shared" ca="1" si="90"/>
        <v>9.7991456675239377</v>
      </c>
      <c r="K468">
        <f t="shared" ca="1" si="91"/>
        <v>4.8249600494914819</v>
      </c>
      <c r="M468">
        <f t="shared" ca="1" si="81"/>
        <v>4.480781365724094</v>
      </c>
      <c r="N468">
        <f t="shared" ca="1" si="82"/>
        <v>15.498870291560113</v>
      </c>
    </row>
    <row r="469" spans="2:14" x14ac:dyDescent="0.25">
      <c r="B469">
        <f t="shared" ca="1" si="83"/>
        <v>6.212586699060207</v>
      </c>
      <c r="C469">
        <f t="shared" ca="1" si="84"/>
        <v>13.142358275533631</v>
      </c>
      <c r="D469">
        <f t="shared" ca="1" si="85"/>
        <v>1.9561739602027925</v>
      </c>
      <c r="E469">
        <f t="shared" ca="1" si="86"/>
        <v>1.5280573357436542</v>
      </c>
      <c r="G469">
        <f t="shared" ca="1" si="87"/>
        <v>0.33770231317346044</v>
      </c>
      <c r="H469">
        <f t="shared" ca="1" si="88"/>
        <v>11.181267688965615</v>
      </c>
      <c r="I469">
        <f t="shared" ca="1" si="89"/>
        <v>7.6793628443658797</v>
      </c>
      <c r="J469">
        <f t="shared" ca="1" si="90"/>
        <v>4.4095119352516683</v>
      </c>
      <c r="K469">
        <f t="shared" ca="1" si="91"/>
        <v>2.1711810036518364</v>
      </c>
      <c r="M469">
        <f t="shared" ca="1" si="81"/>
        <v>6.5033297515674402</v>
      </c>
      <c r="N469">
        <f t="shared" ca="1" si="82"/>
        <v>6.9743277477801495</v>
      </c>
    </row>
    <row r="470" spans="2:14" x14ac:dyDescent="0.25">
      <c r="B470">
        <f t="shared" ca="1" si="83"/>
        <v>10.693169537837527</v>
      </c>
      <c r="C470">
        <f t="shared" ca="1" si="84"/>
        <v>9.6804915988206552</v>
      </c>
      <c r="D470">
        <f t="shared" ca="1" si="85"/>
        <v>10.090419891564807</v>
      </c>
      <c r="E470">
        <f t="shared" ca="1" si="86"/>
        <v>2.3186158458968635</v>
      </c>
      <c r="G470">
        <f t="shared" ca="1" si="87"/>
        <v>0.58007804425097143</v>
      </c>
      <c r="H470">
        <f t="shared" ca="1" si="88"/>
        <v>5.6091462814434312</v>
      </c>
      <c r="I470">
        <f t="shared" ca="1" si="89"/>
        <v>3.852395876796558</v>
      </c>
      <c r="J470">
        <f t="shared" ca="1" si="90"/>
        <v>2.2120566435419482</v>
      </c>
      <c r="K470">
        <f t="shared" ca="1" si="91"/>
        <v>1.0891852508810609</v>
      </c>
      <c r="M470">
        <f t="shared" ca="1" si="81"/>
        <v>8.5939054884897885</v>
      </c>
      <c r="N470">
        <f t="shared" ca="1" si="82"/>
        <v>3.4987110263565988</v>
      </c>
    </row>
    <row r="471" spans="2:14" x14ac:dyDescent="0.25">
      <c r="B471">
        <f t="shared" ca="1" si="83"/>
        <v>5.7884208594100119</v>
      </c>
      <c r="C471">
        <f t="shared" ca="1" si="84"/>
        <v>1.4451893640634714</v>
      </c>
      <c r="D471">
        <f t="shared" ca="1" si="85"/>
        <v>2.0494282886646551</v>
      </c>
      <c r="E471">
        <f t="shared" ca="1" si="86"/>
        <v>1.0411296260017036</v>
      </c>
      <c r="G471">
        <f t="shared" ca="1" si="87"/>
        <v>0.85138531036930498</v>
      </c>
      <c r="H471">
        <f t="shared" ca="1" si="88"/>
        <v>1.6571253285089789</v>
      </c>
      <c r="I471">
        <f t="shared" ca="1" si="89"/>
        <v>1.1381237825803909</v>
      </c>
      <c r="J471">
        <f t="shared" ca="1" si="90"/>
        <v>0.65351390535791454</v>
      </c>
      <c r="K471">
        <f t="shared" ca="1" si="91"/>
        <v>0.32178095847572441</v>
      </c>
      <c r="M471">
        <f t="shared" ca="1" si="81"/>
        <v>2.788194649975317</v>
      </c>
      <c r="N471">
        <f t="shared" ca="1" si="82"/>
        <v>1.0336337060935388</v>
      </c>
    </row>
    <row r="472" spans="2:14" x14ac:dyDescent="0.25">
      <c r="B472">
        <f t="shared" ca="1" si="83"/>
        <v>13.451294922259651</v>
      </c>
      <c r="C472">
        <f t="shared" ca="1" si="84"/>
        <v>11.922211352331063</v>
      </c>
      <c r="D472">
        <f t="shared" ca="1" si="85"/>
        <v>11.973047222307446</v>
      </c>
      <c r="E472">
        <f t="shared" ca="1" si="86"/>
        <v>3.1283577969030691</v>
      </c>
      <c r="G472">
        <f t="shared" ca="1" si="87"/>
        <v>0.37934080489838784</v>
      </c>
      <c r="H472">
        <f t="shared" ca="1" si="88"/>
        <v>9.9837178448336701</v>
      </c>
      <c r="I472">
        <f t="shared" ca="1" si="89"/>
        <v>6.856878307448957</v>
      </c>
      <c r="J472">
        <f t="shared" ca="1" si="90"/>
        <v>3.937238980372872</v>
      </c>
      <c r="K472">
        <f t="shared" ca="1" si="91"/>
        <v>1.9386405131785207</v>
      </c>
      <c r="M472">
        <f t="shared" ca="1" si="81"/>
        <v>10.632332886219316</v>
      </c>
      <c r="N472">
        <f t="shared" ca="1" si="82"/>
        <v>6.2273547443950665</v>
      </c>
    </row>
    <row r="473" spans="2:14" x14ac:dyDescent="0.25">
      <c r="B473">
        <f t="shared" ca="1" si="83"/>
        <v>16.597765090888416</v>
      </c>
      <c r="C473">
        <f t="shared" ca="1" si="84"/>
        <v>6.7646342041377663</v>
      </c>
      <c r="D473">
        <f t="shared" ca="1" si="85"/>
        <v>1.0446038835959752</v>
      </c>
      <c r="E473">
        <f t="shared" ca="1" si="86"/>
        <v>0.34265878281782247</v>
      </c>
      <c r="G473">
        <f t="shared" ca="1" si="87"/>
        <v>0.79211240100602254</v>
      </c>
      <c r="H473">
        <f t="shared" ca="1" si="88"/>
        <v>2.4003678490043421</v>
      </c>
      <c r="I473">
        <f t="shared" ca="1" si="89"/>
        <v>1.648587278761382</v>
      </c>
      <c r="J473">
        <f t="shared" ca="1" si="90"/>
        <v>0.94662349329355799</v>
      </c>
      <c r="K473">
        <f t="shared" ca="1" si="91"/>
        <v>0.46610395355063516</v>
      </c>
      <c r="M473">
        <f t="shared" ca="1" si="81"/>
        <v>7.2861723217906134</v>
      </c>
      <c r="N473">
        <f t="shared" ca="1" si="82"/>
        <v>1.4972320276985558</v>
      </c>
    </row>
    <row r="474" spans="2:14" x14ac:dyDescent="0.25">
      <c r="B474">
        <f t="shared" ca="1" si="83"/>
        <v>16.314016523645837</v>
      </c>
      <c r="C474">
        <f t="shared" ca="1" si="84"/>
        <v>8.4490363570025782</v>
      </c>
      <c r="D474">
        <f t="shared" ca="1" si="85"/>
        <v>0.70005640245419154</v>
      </c>
      <c r="E474">
        <f t="shared" ca="1" si="86"/>
        <v>0.77152562828311089</v>
      </c>
      <c r="G474">
        <f t="shared" ca="1" si="87"/>
        <v>8.9410883912981909E-2</v>
      </c>
      <c r="H474">
        <f t="shared" ca="1" si="88"/>
        <v>24.868783010867382</v>
      </c>
      <c r="I474">
        <f t="shared" ca="1" si="89"/>
        <v>17.080031848868089</v>
      </c>
      <c r="J474">
        <f t="shared" ca="1" si="90"/>
        <v>9.807402751820554</v>
      </c>
      <c r="K474">
        <f t="shared" ca="1" si="91"/>
        <v>4.8290257204395619</v>
      </c>
      <c r="M474">
        <f t="shared" ca="1" si="81"/>
        <v>7.7232322703419838</v>
      </c>
      <c r="N474">
        <f t="shared" ca="1" si="82"/>
        <v>15.511930152372663</v>
      </c>
    </row>
    <row r="475" spans="2:14" x14ac:dyDescent="0.25">
      <c r="B475">
        <f t="shared" ca="1" si="83"/>
        <v>11.146843504155235</v>
      </c>
      <c r="C475">
        <f t="shared" ca="1" si="84"/>
        <v>0.80106672380320998</v>
      </c>
      <c r="D475">
        <f t="shared" ca="1" si="85"/>
        <v>0.53590954606145913</v>
      </c>
      <c r="E475">
        <f t="shared" ca="1" si="86"/>
        <v>2.1118211311519199</v>
      </c>
      <c r="G475">
        <f t="shared" ca="1" si="87"/>
        <v>0.19438132466279934</v>
      </c>
      <c r="H475">
        <f t="shared" ca="1" si="88"/>
        <v>16.870240133040728</v>
      </c>
      <c r="I475">
        <f t="shared" ca="1" si="89"/>
        <v>11.586583816525016</v>
      </c>
      <c r="J475">
        <f t="shared" ca="1" si="90"/>
        <v>6.6530493041157648</v>
      </c>
      <c r="K475">
        <f t="shared" ca="1" si="91"/>
        <v>3.275866916239742</v>
      </c>
      <c r="M475">
        <f t="shared" ca="1" si="81"/>
        <v>4.1139192038302097</v>
      </c>
      <c r="N475">
        <f t="shared" ca="1" si="82"/>
        <v>10.522830428940825</v>
      </c>
    </row>
    <row r="476" spans="2:14" x14ac:dyDescent="0.25">
      <c r="B476">
        <f t="shared" ca="1" si="83"/>
        <v>7.3908430217672922</v>
      </c>
      <c r="C476">
        <f t="shared" ca="1" si="84"/>
        <v>13.385701149323477</v>
      </c>
      <c r="D476">
        <f t="shared" ca="1" si="85"/>
        <v>3.6929759733424024</v>
      </c>
      <c r="E476">
        <f t="shared" ca="1" si="86"/>
        <v>3.5663564048564718</v>
      </c>
      <c r="G476">
        <f t="shared" ca="1" si="87"/>
        <v>0.8690523359333332</v>
      </c>
      <c r="H476">
        <f t="shared" ca="1" si="88"/>
        <v>1.4455842217006245</v>
      </c>
      <c r="I476">
        <f t="shared" ca="1" si="89"/>
        <v>0.99283606021566584</v>
      </c>
      <c r="J476">
        <f t="shared" ca="1" si="90"/>
        <v>0.57008928292549355</v>
      </c>
      <c r="K476">
        <f t="shared" ca="1" si="91"/>
        <v>0.28070386012067444</v>
      </c>
      <c r="M476">
        <f t="shared" ca="1" si="81"/>
        <v>7.6848297269670063</v>
      </c>
      <c r="N476">
        <f t="shared" ca="1" si="82"/>
        <v>0.9016847131841208</v>
      </c>
    </row>
    <row r="477" spans="2:14" x14ac:dyDescent="0.25">
      <c r="B477">
        <f t="shared" ca="1" si="83"/>
        <v>15.933263809982591</v>
      </c>
      <c r="C477">
        <f t="shared" ca="1" si="84"/>
        <v>7.2458647662372044</v>
      </c>
      <c r="D477">
        <f t="shared" ca="1" si="85"/>
        <v>1.1473555622187706</v>
      </c>
      <c r="E477">
        <f t="shared" ca="1" si="86"/>
        <v>3.502155240712681</v>
      </c>
      <c r="G477">
        <f t="shared" ca="1" si="87"/>
        <v>1.7252734807989833E-2</v>
      </c>
      <c r="H477">
        <f t="shared" ca="1" si="88"/>
        <v>41.814605406528798</v>
      </c>
      <c r="I477">
        <f t="shared" ca="1" si="89"/>
        <v>28.718526024344193</v>
      </c>
      <c r="J477">
        <f t="shared" ca="1" si="90"/>
        <v>16.490259131340494</v>
      </c>
      <c r="K477">
        <f t="shared" ca="1" si="91"/>
        <v>8.1195692169544564</v>
      </c>
      <c r="M477">
        <f t="shared" ca="1" si="81"/>
        <v>7.8836407334522285</v>
      </c>
      <c r="N477">
        <f t="shared" ca="1" si="82"/>
        <v>26.081905098920888</v>
      </c>
    </row>
    <row r="478" spans="2:14" x14ac:dyDescent="0.25">
      <c r="B478">
        <f t="shared" ca="1" si="83"/>
        <v>10.837618244020423</v>
      </c>
      <c r="C478">
        <f t="shared" ca="1" si="84"/>
        <v>2.3036190241747185</v>
      </c>
      <c r="D478">
        <f t="shared" ca="1" si="85"/>
        <v>0.69710881558794924</v>
      </c>
      <c r="E478">
        <f t="shared" ca="1" si="86"/>
        <v>0.22754528878605987</v>
      </c>
      <c r="G478">
        <f t="shared" ca="1" si="87"/>
        <v>0.36858803346145019</v>
      </c>
      <c r="H478">
        <f t="shared" ca="1" si="88"/>
        <v>10.279890572756083</v>
      </c>
      <c r="I478">
        <f t="shared" ca="1" si="89"/>
        <v>7.0602915433708926</v>
      </c>
      <c r="J478">
        <f t="shared" ca="1" si="90"/>
        <v>4.0540394376196609</v>
      </c>
      <c r="K478">
        <f t="shared" ca="1" si="91"/>
        <v>1.9961513982188177</v>
      </c>
      <c r="M478">
        <f t="shared" ca="1" si="81"/>
        <v>4.1273020013333444</v>
      </c>
      <c r="N478">
        <f t="shared" ca="1" si="82"/>
        <v>6.4120928020057875</v>
      </c>
    </row>
    <row r="479" spans="2:14" x14ac:dyDescent="0.25">
      <c r="B479">
        <f t="shared" ca="1" si="83"/>
        <v>13.569765119939353</v>
      </c>
      <c r="C479">
        <f t="shared" ca="1" si="84"/>
        <v>4.7628940629650041</v>
      </c>
      <c r="D479">
        <f t="shared" ca="1" si="85"/>
        <v>3.5531244891149045</v>
      </c>
      <c r="E479">
        <f t="shared" ca="1" si="86"/>
        <v>4.3647781659347711</v>
      </c>
      <c r="G479">
        <f t="shared" ca="1" si="87"/>
        <v>0.13907326111333773</v>
      </c>
      <c r="H479">
        <f t="shared" ca="1" si="88"/>
        <v>20.318799112806587</v>
      </c>
      <c r="I479">
        <f t="shared" ca="1" si="89"/>
        <v>13.95507515690792</v>
      </c>
      <c r="J479">
        <f t="shared" ca="1" si="90"/>
        <v>8.0130437523037443</v>
      </c>
      <c r="K479">
        <f t="shared" ca="1" si="91"/>
        <v>3.9455088526571735</v>
      </c>
      <c r="M479">
        <f t="shared" ca="1" si="81"/>
        <v>7.0833782858812437</v>
      </c>
      <c r="N479">
        <f t="shared" ca="1" si="82"/>
        <v>12.673872801906537</v>
      </c>
    </row>
    <row r="480" spans="2:14" x14ac:dyDescent="0.25">
      <c r="B480">
        <f t="shared" ca="1" si="83"/>
        <v>9.0298466277596763</v>
      </c>
      <c r="C480">
        <f t="shared" ca="1" si="84"/>
        <v>5.0483972790868652</v>
      </c>
      <c r="D480">
        <f t="shared" ca="1" si="85"/>
        <v>1.6299446797483219</v>
      </c>
      <c r="E480">
        <f t="shared" ca="1" si="86"/>
        <v>0.46943246352907836</v>
      </c>
      <c r="G480">
        <f t="shared" ca="1" si="87"/>
        <v>0.14709147239572518</v>
      </c>
      <c r="H480">
        <f t="shared" ca="1" si="88"/>
        <v>19.741461192278248</v>
      </c>
      <c r="I480">
        <f t="shared" ca="1" si="89"/>
        <v>13.558555951851758</v>
      </c>
      <c r="J480">
        <f t="shared" ca="1" si="90"/>
        <v>7.7853612996463024</v>
      </c>
      <c r="K480">
        <f t="shared" ca="1" si="91"/>
        <v>3.8334012490644231</v>
      </c>
      <c r="M480">
        <f t="shared" ca="1" si="81"/>
        <v>4.6433486007094427</v>
      </c>
      <c r="N480">
        <f t="shared" ca="1" si="82"/>
        <v>12.313757652981147</v>
      </c>
    </row>
    <row r="481" spans="2:14" x14ac:dyDescent="0.25">
      <c r="B481">
        <f t="shared" ca="1" si="83"/>
        <v>26.493232538755979</v>
      </c>
      <c r="C481">
        <f t="shared" ca="1" si="84"/>
        <v>4.1868840904676272</v>
      </c>
      <c r="D481">
        <f t="shared" ca="1" si="85"/>
        <v>3.0690220895752236</v>
      </c>
      <c r="E481">
        <f t="shared" ca="1" si="86"/>
        <v>2.5111364718071858</v>
      </c>
      <c r="G481">
        <f t="shared" ca="1" si="87"/>
        <v>0.82480400918560504</v>
      </c>
      <c r="H481">
        <f t="shared" ca="1" si="88"/>
        <v>1.9838219044096768</v>
      </c>
      <c r="I481">
        <f t="shared" ca="1" si="89"/>
        <v>1.3625009834615791</v>
      </c>
      <c r="J481">
        <f t="shared" ca="1" si="90"/>
        <v>0.78235193076907861</v>
      </c>
      <c r="K481">
        <f t="shared" ca="1" si="91"/>
        <v>0.38521897098782043</v>
      </c>
      <c r="M481">
        <f t="shared" ca="1" si="81"/>
        <v>10.320066701043563</v>
      </c>
      <c r="N481">
        <f t="shared" ca="1" si="82"/>
        <v>1.2374110467127566</v>
      </c>
    </row>
    <row r="482" spans="2:14" x14ac:dyDescent="0.25">
      <c r="B482">
        <f t="shared" ca="1" si="83"/>
        <v>20.993593166286221</v>
      </c>
      <c r="C482">
        <f t="shared" ca="1" si="84"/>
        <v>3.5301875563915579</v>
      </c>
      <c r="D482">
        <f t="shared" ca="1" si="85"/>
        <v>8.7508853616535589</v>
      </c>
      <c r="E482">
        <f t="shared" ca="1" si="86"/>
        <v>1.4949250246867736</v>
      </c>
      <c r="G482">
        <f t="shared" ca="1" si="87"/>
        <v>0.60214227675428311</v>
      </c>
      <c r="H482">
        <f t="shared" ca="1" si="88"/>
        <v>5.2246467248666182</v>
      </c>
      <c r="I482">
        <f t="shared" ca="1" si="89"/>
        <v>3.5883192362412961</v>
      </c>
      <c r="J482">
        <f t="shared" ca="1" si="90"/>
        <v>2.0604230872236773</v>
      </c>
      <c r="K482">
        <f t="shared" ca="1" si="91"/>
        <v>1.014523042947699</v>
      </c>
      <c r="M482">
        <f t="shared" ca="1" si="81"/>
        <v>9.4062962940714012</v>
      </c>
      <c r="N482">
        <f t="shared" ca="1" si="82"/>
        <v>3.2588790143666495</v>
      </c>
    </row>
    <row r="483" spans="2:14" x14ac:dyDescent="0.25">
      <c r="B483">
        <f t="shared" ca="1" si="83"/>
        <v>12.62019482115659</v>
      </c>
      <c r="C483">
        <f t="shared" ca="1" si="84"/>
        <v>5.0681250060572998</v>
      </c>
      <c r="D483">
        <f t="shared" ca="1" si="85"/>
        <v>3.1162828950657864</v>
      </c>
      <c r="E483">
        <f t="shared" ca="1" si="86"/>
        <v>3.0797055600086938</v>
      </c>
      <c r="G483">
        <f t="shared" ca="1" si="87"/>
        <v>0.94972616896651685</v>
      </c>
      <c r="H483">
        <f t="shared" ca="1" si="88"/>
        <v>0.53127532261045984</v>
      </c>
      <c r="I483">
        <f t="shared" ca="1" si="89"/>
        <v>0.36488313186612303</v>
      </c>
      <c r="J483">
        <f t="shared" ca="1" si="90"/>
        <v>0.20951692966508562</v>
      </c>
      <c r="K483">
        <f t="shared" ca="1" si="91"/>
        <v>0.10316315826148885</v>
      </c>
      <c r="M483">
        <f t="shared" ca="1" si="81"/>
        <v>6.5456936391790626</v>
      </c>
      <c r="N483">
        <f t="shared" ca="1" si="82"/>
        <v>0.33138355392828978</v>
      </c>
    </row>
    <row r="484" spans="2:14" x14ac:dyDescent="0.25">
      <c r="B484">
        <f t="shared" ca="1" si="83"/>
        <v>19.623948876028198</v>
      </c>
      <c r="C484">
        <f t="shared" ca="1" si="84"/>
        <v>4.6383504928239701</v>
      </c>
      <c r="D484">
        <f t="shared" ca="1" si="85"/>
        <v>3.7000493290156156</v>
      </c>
      <c r="E484">
        <f t="shared" ca="1" si="86"/>
        <v>0.35978421639581015</v>
      </c>
      <c r="G484">
        <f t="shared" ca="1" si="87"/>
        <v>6.1462432847700144E-2</v>
      </c>
      <c r="H484">
        <f t="shared" ca="1" si="88"/>
        <v>28.72928210158512</v>
      </c>
      <c r="I484">
        <f t="shared" ca="1" si="89"/>
        <v>19.731446169913525</v>
      </c>
      <c r="J484">
        <f t="shared" ca="1" si="90"/>
        <v>11.329852378292459</v>
      </c>
      <c r="K484">
        <f t="shared" ca="1" si="91"/>
        <v>5.5786582776363884</v>
      </c>
      <c r="M484">
        <f t="shared" ca="1" si="81"/>
        <v>8.0906565197379354</v>
      </c>
      <c r="N484">
        <f t="shared" ca="1" si="82"/>
        <v>17.919920612635362</v>
      </c>
    </row>
    <row r="485" spans="2:14" x14ac:dyDescent="0.25">
      <c r="B485">
        <f t="shared" ca="1" si="83"/>
        <v>8.2603235180126333</v>
      </c>
      <c r="C485">
        <f t="shared" ca="1" si="84"/>
        <v>8.3177629749811697</v>
      </c>
      <c r="D485">
        <f t="shared" ca="1" si="85"/>
        <v>0.25635172179781196</v>
      </c>
      <c r="E485">
        <f t="shared" ca="1" si="86"/>
        <v>0.55411757951427842</v>
      </c>
      <c r="G485">
        <f t="shared" ca="1" si="87"/>
        <v>8.2924784963492759E-2</v>
      </c>
      <c r="H485">
        <f t="shared" ca="1" si="88"/>
        <v>25.644437994001152</v>
      </c>
      <c r="I485">
        <f t="shared" ca="1" si="89"/>
        <v>17.612756422075741</v>
      </c>
      <c r="J485">
        <f t="shared" ca="1" si="90"/>
        <v>10.113294713350205</v>
      </c>
      <c r="K485">
        <f t="shared" ca="1" si="91"/>
        <v>4.9796425745937558</v>
      </c>
      <c r="M485">
        <f t="shared" ca="1" si="81"/>
        <v>5.1355198081605593</v>
      </c>
      <c r="N485">
        <f t="shared" ca="1" si="82"/>
        <v>15.995745782411859</v>
      </c>
    </row>
    <row r="486" spans="2:14" x14ac:dyDescent="0.25">
      <c r="B486">
        <f t="shared" ca="1" si="83"/>
        <v>6.6299081861908089</v>
      </c>
      <c r="C486">
        <f t="shared" ca="1" si="84"/>
        <v>14.672865295240967</v>
      </c>
      <c r="D486">
        <f t="shared" ca="1" si="85"/>
        <v>6.8349593264050537</v>
      </c>
      <c r="E486">
        <f t="shared" ca="1" si="86"/>
        <v>1.8783762427930006</v>
      </c>
      <c r="G486">
        <f t="shared" ca="1" si="87"/>
        <v>0.67739679888407467</v>
      </c>
      <c r="H486">
        <f t="shared" ca="1" si="88"/>
        <v>4.0117172293288421</v>
      </c>
      <c r="I486">
        <f t="shared" ca="1" si="89"/>
        <v>2.7552718609369373</v>
      </c>
      <c r="J486">
        <f t="shared" ca="1" si="90"/>
        <v>1.5820849205710024</v>
      </c>
      <c r="K486">
        <f t="shared" ca="1" si="91"/>
        <v>0.77899612840298083</v>
      </c>
      <c r="M486">
        <f t="shared" ca="1" si="81"/>
        <v>8.133499158269144</v>
      </c>
      <c r="N486">
        <f t="shared" ca="1" si="82"/>
        <v>2.5023129368745303</v>
      </c>
    </row>
    <row r="487" spans="2:14" x14ac:dyDescent="0.25">
      <c r="B487">
        <f t="shared" ca="1" si="83"/>
        <v>4.7570134381046589</v>
      </c>
      <c r="C487">
        <f t="shared" ca="1" si="84"/>
        <v>9.4307444464675125</v>
      </c>
      <c r="D487">
        <f t="shared" ca="1" si="85"/>
        <v>3.0086449875494115</v>
      </c>
      <c r="E487">
        <f t="shared" ca="1" si="86"/>
        <v>2.7157496024610817</v>
      </c>
      <c r="G487">
        <f t="shared" ca="1" si="87"/>
        <v>0.82230791835495021</v>
      </c>
      <c r="H487">
        <f t="shared" ca="1" si="88"/>
        <v>2.0150390083904894</v>
      </c>
      <c r="I487">
        <f t="shared" ca="1" si="89"/>
        <v>1.3839410808716017</v>
      </c>
      <c r="J487">
        <f t="shared" ca="1" si="90"/>
        <v>0.79466289553770053</v>
      </c>
      <c r="K487">
        <f t="shared" ca="1" si="91"/>
        <v>0.39128071506171042</v>
      </c>
      <c r="M487">
        <f t="shared" ca="1" si="81"/>
        <v>5.4012062833737495</v>
      </c>
      <c r="N487">
        <f t="shared" ca="1" si="82"/>
        <v>1.2568827488985095</v>
      </c>
    </row>
    <row r="488" spans="2:14" x14ac:dyDescent="0.25">
      <c r="B488">
        <f t="shared" ca="1" si="83"/>
        <v>13.435458059478147</v>
      </c>
      <c r="C488">
        <f t="shared" ca="1" si="84"/>
        <v>0.90190251917094044</v>
      </c>
      <c r="D488">
        <f t="shared" ca="1" si="85"/>
        <v>3.0665212294526714</v>
      </c>
      <c r="E488">
        <f t="shared" ca="1" si="86"/>
        <v>7.0530474001783569E-2</v>
      </c>
      <c r="G488">
        <f t="shared" ca="1" si="87"/>
        <v>0.49533697979940983</v>
      </c>
      <c r="H488">
        <f t="shared" ca="1" si="88"/>
        <v>7.2357213928241304</v>
      </c>
      <c r="I488">
        <f t="shared" ca="1" si="89"/>
        <v>4.9695375839246516</v>
      </c>
      <c r="J488">
        <f t="shared" ca="1" si="90"/>
        <v>2.8535225816389937</v>
      </c>
      <c r="K488">
        <f t="shared" ca="1" si="91"/>
        <v>1.405033961517677</v>
      </c>
      <c r="M488">
        <f t="shared" ca="1" si="81"/>
        <v>4.9286185142856169</v>
      </c>
      <c r="N488">
        <f t="shared" ca="1" si="82"/>
        <v>4.5132890016559681</v>
      </c>
    </row>
    <row r="489" spans="2:14" x14ac:dyDescent="0.25">
      <c r="B489">
        <f t="shared" ca="1" si="83"/>
        <v>23.317949060227306</v>
      </c>
      <c r="C489">
        <f t="shared" ca="1" si="84"/>
        <v>9.6607916200086628</v>
      </c>
      <c r="D489">
        <f t="shared" ca="1" si="85"/>
        <v>2.9105338058081385</v>
      </c>
      <c r="E489">
        <f t="shared" ca="1" si="86"/>
        <v>1.7509278190091258</v>
      </c>
      <c r="G489">
        <f t="shared" ca="1" si="87"/>
        <v>0.44813362506030507</v>
      </c>
      <c r="H489">
        <f t="shared" ca="1" si="88"/>
        <v>8.2672048343342244</v>
      </c>
      <c r="I489">
        <f t="shared" ca="1" si="89"/>
        <v>5.6779667026665566</v>
      </c>
      <c r="J489">
        <f t="shared" ca="1" si="90"/>
        <v>3.2603045917720497</v>
      </c>
      <c r="K489">
        <f t="shared" ca="1" si="91"/>
        <v>1.6053276416339533</v>
      </c>
      <c r="M489">
        <f t="shared" ca="1" si="81"/>
        <v>10.825914529034243</v>
      </c>
      <c r="N489">
        <f t="shared" ca="1" si="82"/>
        <v>5.1566779077814342</v>
      </c>
    </row>
    <row r="490" spans="2:14" x14ac:dyDescent="0.25">
      <c r="B490">
        <f t="shared" ca="1" si="83"/>
        <v>8.1645355447313186</v>
      </c>
      <c r="C490">
        <f t="shared" ca="1" si="84"/>
        <v>17.75434868511233</v>
      </c>
      <c r="D490">
        <f t="shared" ca="1" si="85"/>
        <v>2.4524140487106183</v>
      </c>
      <c r="E490">
        <f t="shared" ca="1" si="86"/>
        <v>2.1158766348539797</v>
      </c>
      <c r="G490">
        <f t="shared" ca="1" si="87"/>
        <v>0.18190515101380522</v>
      </c>
      <c r="H490">
        <f t="shared" ca="1" si="88"/>
        <v>17.55348602077563</v>
      </c>
      <c r="I490">
        <f t="shared" ca="1" si="89"/>
        <v>12.055841259401115</v>
      </c>
      <c r="J490">
        <f t="shared" ca="1" si="90"/>
        <v>6.922498259322504</v>
      </c>
      <c r="K490">
        <f t="shared" ca="1" si="91"/>
        <v>3.4085397520521976</v>
      </c>
      <c r="M490">
        <f t="shared" ca="1" si="81"/>
        <v>8.6893234056660145</v>
      </c>
      <c r="N490">
        <f t="shared" ca="1" si="82"/>
        <v>10.949005786327964</v>
      </c>
    </row>
    <row r="491" spans="2:14" x14ac:dyDescent="0.25">
      <c r="B491">
        <f t="shared" ca="1" si="83"/>
        <v>15.757328734887771</v>
      </c>
      <c r="C491">
        <f t="shared" ca="1" si="84"/>
        <v>9.0847522340890361</v>
      </c>
      <c r="D491">
        <f t="shared" ca="1" si="85"/>
        <v>4.0343749479554969</v>
      </c>
      <c r="E491">
        <f t="shared" ca="1" si="86"/>
        <v>0.13628293540505679</v>
      </c>
      <c r="G491">
        <f t="shared" ca="1" si="87"/>
        <v>0.58455300903406737</v>
      </c>
      <c r="H491">
        <f t="shared" ca="1" si="88"/>
        <v>5.529994918214677</v>
      </c>
      <c r="I491">
        <f t="shared" ca="1" si="89"/>
        <v>3.7980342377795759</v>
      </c>
      <c r="J491">
        <f t="shared" ca="1" si="90"/>
        <v>2.180842036168487</v>
      </c>
      <c r="K491">
        <f t="shared" ca="1" si="91"/>
        <v>1.0738156218697628</v>
      </c>
      <c r="M491">
        <f t="shared" ca="1" si="81"/>
        <v>8.2867558673651516</v>
      </c>
      <c r="N491">
        <f t="shared" ca="1" si="82"/>
        <v>3.4493402784059257</v>
      </c>
    </row>
    <row r="492" spans="2:14" x14ac:dyDescent="0.25">
      <c r="B492">
        <f t="shared" ca="1" si="83"/>
        <v>10.339885489216059</v>
      </c>
      <c r="C492">
        <f t="shared" ca="1" si="84"/>
        <v>2.3950807928212172</v>
      </c>
      <c r="D492">
        <f t="shared" ca="1" si="85"/>
        <v>3.9421650882849728</v>
      </c>
      <c r="E492">
        <f t="shared" ca="1" si="86"/>
        <v>0.36567243044680198</v>
      </c>
      <c r="G492">
        <f t="shared" ca="1" si="87"/>
        <v>0.92661040615204759</v>
      </c>
      <c r="H492">
        <f t="shared" ca="1" si="88"/>
        <v>0.78506529818940074</v>
      </c>
      <c r="I492">
        <f t="shared" ca="1" si="89"/>
        <v>0.53918763498223976</v>
      </c>
      <c r="J492">
        <f t="shared" ca="1" si="90"/>
        <v>0.30960306993940867</v>
      </c>
      <c r="K492">
        <f t="shared" ca="1" si="91"/>
        <v>0.15244415118843982</v>
      </c>
      <c r="M492">
        <f t="shared" ca="1" si="81"/>
        <v>4.6820573883575376</v>
      </c>
      <c r="N492">
        <f t="shared" ca="1" si="82"/>
        <v>0.48968532417706184</v>
      </c>
    </row>
    <row r="493" spans="2:14" x14ac:dyDescent="0.25">
      <c r="B493">
        <f t="shared" ca="1" si="83"/>
        <v>5.3247554848643963</v>
      </c>
      <c r="C493">
        <f t="shared" ca="1" si="84"/>
        <v>6.6996753419190931</v>
      </c>
      <c r="D493">
        <f t="shared" ca="1" si="85"/>
        <v>4.8980111768053511</v>
      </c>
      <c r="E493">
        <f t="shared" ca="1" si="86"/>
        <v>0.34484358910608526</v>
      </c>
      <c r="G493">
        <f t="shared" ca="1" si="87"/>
        <v>0.22640795363208155</v>
      </c>
      <c r="H493">
        <f t="shared" ca="1" si="88"/>
        <v>15.299362760851947</v>
      </c>
      <c r="I493">
        <f t="shared" ca="1" si="89"/>
        <v>10.507695656379587</v>
      </c>
      <c r="J493">
        <f t="shared" ca="1" si="90"/>
        <v>6.0335486612397329</v>
      </c>
      <c r="K493">
        <f t="shared" ca="1" si="91"/>
        <v>2.9708336047728636</v>
      </c>
      <c r="M493">
        <f t="shared" ca="1" si="81"/>
        <v>4.6559002012173334</v>
      </c>
      <c r="N493">
        <f t="shared" ca="1" si="82"/>
        <v>9.5429939783719782</v>
      </c>
    </row>
    <row r="494" spans="2:14" x14ac:dyDescent="0.25">
      <c r="B494">
        <f t="shared" ca="1" si="83"/>
        <v>10.763327815093087</v>
      </c>
      <c r="C494">
        <f t="shared" ca="1" si="84"/>
        <v>2.0886064851889192</v>
      </c>
      <c r="D494">
        <f t="shared" ca="1" si="85"/>
        <v>10.130609360482971</v>
      </c>
      <c r="E494">
        <f t="shared" ca="1" si="86"/>
        <v>3.4458418248307794</v>
      </c>
      <c r="G494">
        <f t="shared" ca="1" si="87"/>
        <v>0.76720175154540049</v>
      </c>
      <c r="H494">
        <f t="shared" ca="1" si="88"/>
        <v>2.7294795972603749</v>
      </c>
      <c r="I494">
        <f t="shared" ca="1" si="89"/>
        <v>1.8746232347465737</v>
      </c>
      <c r="J494">
        <f t="shared" ca="1" si="90"/>
        <v>1.0764139805921205</v>
      </c>
      <c r="K494">
        <f t="shared" ca="1" si="91"/>
        <v>0.53001094475855681</v>
      </c>
      <c r="M494">
        <f t="shared" ca="1" si="81"/>
        <v>6.5708705271473526</v>
      </c>
      <c r="N494">
        <f t="shared" ca="1" si="82"/>
        <v>1.70251583467222</v>
      </c>
    </row>
    <row r="495" spans="2:14" x14ac:dyDescent="0.25">
      <c r="B495">
        <f t="shared" ca="1" si="83"/>
        <v>21.601299414461028</v>
      </c>
      <c r="C495">
        <f t="shared" ca="1" si="84"/>
        <v>5.1428854617952764</v>
      </c>
      <c r="D495">
        <f t="shared" ca="1" si="85"/>
        <v>6.1436780701725464</v>
      </c>
      <c r="E495">
        <f t="shared" ca="1" si="86"/>
        <v>0.99769741997005623</v>
      </c>
      <c r="G495">
        <f t="shared" ca="1" si="87"/>
        <v>0.1610932615714985</v>
      </c>
      <c r="H495">
        <f t="shared" ca="1" si="88"/>
        <v>18.804920818413827</v>
      </c>
      <c r="I495">
        <f t="shared" ca="1" si="89"/>
        <v>12.915334311035441</v>
      </c>
      <c r="J495">
        <f t="shared" ca="1" si="90"/>
        <v>7.4160216083628487</v>
      </c>
      <c r="K495">
        <f t="shared" ca="1" si="91"/>
        <v>3.6515436345746006</v>
      </c>
      <c r="M495">
        <f t="shared" ca="1" si="81"/>
        <v>9.451530560905411</v>
      </c>
      <c r="N495">
        <f t="shared" ca="1" si="82"/>
        <v>11.72958958742227</v>
      </c>
    </row>
    <row r="496" spans="2:14" x14ac:dyDescent="0.25">
      <c r="B496">
        <f t="shared" ca="1" si="83"/>
        <v>7.7504402817088476</v>
      </c>
      <c r="C496">
        <f t="shared" ca="1" si="84"/>
        <v>9.9534311887678815</v>
      </c>
      <c r="D496">
        <f t="shared" ca="1" si="85"/>
        <v>4.4171226245672743</v>
      </c>
      <c r="E496">
        <f t="shared" ca="1" si="86"/>
        <v>3.47031744721122E-2</v>
      </c>
      <c r="G496">
        <f t="shared" ca="1" si="87"/>
        <v>0.6295836240531677</v>
      </c>
      <c r="H496">
        <f t="shared" ca="1" si="88"/>
        <v>4.7656408641692094</v>
      </c>
      <c r="I496">
        <f t="shared" ca="1" si="89"/>
        <v>3.2730712115951803</v>
      </c>
      <c r="J496">
        <f t="shared" ca="1" si="90"/>
        <v>1.8794067769628033</v>
      </c>
      <c r="K496">
        <f t="shared" ca="1" si="91"/>
        <v>0.92539318459589814</v>
      </c>
      <c r="M496">
        <f t="shared" ca="1" si="81"/>
        <v>6.2015266009508956</v>
      </c>
      <c r="N496">
        <f t="shared" ca="1" si="82"/>
        <v>2.9725736150410573</v>
      </c>
    </row>
    <row r="497" spans="2:14" x14ac:dyDescent="0.25">
      <c r="B497">
        <f t="shared" ca="1" si="83"/>
        <v>6.1719295292854888</v>
      </c>
      <c r="C497">
        <f t="shared" ca="1" si="84"/>
        <v>3.6386491964743488</v>
      </c>
      <c r="D497">
        <f t="shared" ca="1" si="85"/>
        <v>3.4832910542655551</v>
      </c>
      <c r="E497">
        <f t="shared" ca="1" si="86"/>
        <v>1.0436446463831381</v>
      </c>
      <c r="G497">
        <f t="shared" ca="1" si="87"/>
        <v>0.51254005336156594</v>
      </c>
      <c r="H497">
        <f t="shared" ca="1" si="88"/>
        <v>6.8840834876986756</v>
      </c>
      <c r="I497">
        <f t="shared" ca="1" si="89"/>
        <v>4.7280305260124296</v>
      </c>
      <c r="J497">
        <f t="shared" ca="1" si="90"/>
        <v>2.7148485437150316</v>
      </c>
      <c r="K497">
        <f t="shared" ca="1" si="91"/>
        <v>1.3367528362454724</v>
      </c>
      <c r="M497">
        <f t="shared" ca="1" si="81"/>
        <v>3.8485607578576899</v>
      </c>
      <c r="N497">
        <f t="shared" ca="1" si="82"/>
        <v>4.2939544801054321</v>
      </c>
    </row>
    <row r="498" spans="2:14" x14ac:dyDescent="0.25">
      <c r="B498">
        <f t="shared" ca="1" si="83"/>
        <v>3.7885829123241921</v>
      </c>
      <c r="C498">
        <f t="shared" ca="1" si="84"/>
        <v>5.5895118299173108</v>
      </c>
      <c r="D498">
        <f t="shared" ca="1" si="85"/>
        <v>2.4117136991865156</v>
      </c>
      <c r="E498">
        <f t="shared" ca="1" si="86"/>
        <v>2.3569177248238025</v>
      </c>
      <c r="G498">
        <f t="shared" ca="1" si="87"/>
        <v>0.54233139924983642</v>
      </c>
      <c r="H498">
        <f t="shared" ca="1" si="88"/>
        <v>6.3021664224397451</v>
      </c>
      <c r="I498">
        <f t="shared" ca="1" si="89"/>
        <v>4.3283663364266713</v>
      </c>
      <c r="J498">
        <f t="shared" ca="1" si="90"/>
        <v>2.4853602320168742</v>
      </c>
      <c r="K498">
        <f t="shared" ca="1" si="91"/>
        <v>1.2237560533281056</v>
      </c>
      <c r="M498">
        <f t="shared" ca="1" si="81"/>
        <v>3.7671547074745142</v>
      </c>
      <c r="N498">
        <f t="shared" ca="1" si="82"/>
        <v>3.9309830847289202</v>
      </c>
    </row>
    <row r="499" spans="2:14" x14ac:dyDescent="0.25">
      <c r="B499">
        <f t="shared" ca="1" si="83"/>
        <v>4.605179104291615</v>
      </c>
      <c r="C499">
        <f t="shared" ca="1" si="84"/>
        <v>5.3704656707654532</v>
      </c>
      <c r="D499">
        <f t="shared" ca="1" si="85"/>
        <v>2.670553486705916</v>
      </c>
      <c r="E499">
        <f t="shared" ca="1" si="86"/>
        <v>0.79013459003985109</v>
      </c>
      <c r="G499">
        <f t="shared" ca="1" si="87"/>
        <v>0.51779071794195375</v>
      </c>
      <c r="H499">
        <f t="shared" ca="1" si="88"/>
        <v>6.7791059526993829</v>
      </c>
      <c r="I499">
        <f t="shared" ca="1" si="89"/>
        <v>4.6559313147072343</v>
      </c>
      <c r="J499">
        <f t="shared" ca="1" si="90"/>
        <v>2.6734489720037216</v>
      </c>
      <c r="K499">
        <f t="shared" ca="1" si="91"/>
        <v>1.316368275555132</v>
      </c>
      <c r="M499">
        <f t="shared" ca="1" si="81"/>
        <v>3.6848310478662736</v>
      </c>
      <c r="N499">
        <f t="shared" ca="1" si="82"/>
        <v>4.2284746297337561</v>
      </c>
    </row>
    <row r="500" spans="2:14" x14ac:dyDescent="0.25">
      <c r="B500">
        <f t="shared" ca="1" si="83"/>
        <v>3.0278686822567837</v>
      </c>
      <c r="C500">
        <f t="shared" ca="1" si="84"/>
        <v>5.7218205456233981</v>
      </c>
      <c r="D500">
        <f t="shared" ca="1" si="85"/>
        <v>1.7263696359004777</v>
      </c>
      <c r="E500">
        <f t="shared" ca="1" si="86"/>
        <v>8.8054302806226545E-2</v>
      </c>
      <c r="G500">
        <f t="shared" ca="1" si="87"/>
        <v>0.80106018155489911</v>
      </c>
      <c r="H500">
        <f t="shared" ca="1" si="88"/>
        <v>2.2846735197912391</v>
      </c>
      <c r="I500">
        <f t="shared" ca="1" si="89"/>
        <v>1.5691277078274239</v>
      </c>
      <c r="J500">
        <f t="shared" ca="1" si="90"/>
        <v>0.90099758219856052</v>
      </c>
      <c r="K500">
        <f t="shared" ca="1" si="91"/>
        <v>0.44363840341756533</v>
      </c>
      <c r="M500">
        <f t="shared" ca="1" si="81"/>
        <v>2.9877915561053952</v>
      </c>
      <c r="N500">
        <f t="shared" ca="1" si="82"/>
        <v>1.4250675654088241</v>
      </c>
    </row>
    <row r="501" spans="2:14" x14ac:dyDescent="0.25">
      <c r="B501">
        <f t="shared" ca="1" si="83"/>
        <v>8.7374491359994764</v>
      </c>
      <c r="C501">
        <f t="shared" ca="1" si="84"/>
        <v>10.296471769677249</v>
      </c>
      <c r="D501">
        <f t="shared" ca="1" si="85"/>
        <v>5.046950882480485</v>
      </c>
      <c r="E501">
        <f t="shared" ca="1" si="86"/>
        <v>1.4120442712096941</v>
      </c>
      <c r="G501">
        <f t="shared" ca="1" si="87"/>
        <v>0.95560482054283924</v>
      </c>
      <c r="H501">
        <f t="shared" ca="1" si="88"/>
        <v>0.46771828108771785</v>
      </c>
      <c r="I501">
        <f t="shared" ca="1" si="89"/>
        <v>0.32123176810803766</v>
      </c>
      <c r="J501">
        <f t="shared" ca="1" si="90"/>
        <v>0.18445219273544472</v>
      </c>
      <c r="K501">
        <f t="shared" ca="1" si="91"/>
        <v>9.0821638047401718E-2</v>
      </c>
      <c r="M501">
        <f t="shared" ca="1" si="81"/>
        <v>7.0019753024410525</v>
      </c>
      <c r="N501">
        <f t="shared" ca="1" si="82"/>
        <v>0.29173978091529595</v>
      </c>
    </row>
    <row r="502" spans="2:14" x14ac:dyDescent="0.25">
      <c r="B502">
        <f t="shared" ca="1" si="83"/>
        <v>2.6674894424932702</v>
      </c>
      <c r="C502">
        <f t="shared" ca="1" si="84"/>
        <v>2.5169440138899657</v>
      </c>
      <c r="D502">
        <f t="shared" ca="1" si="85"/>
        <v>8.1553573617398403</v>
      </c>
      <c r="E502">
        <f t="shared" ca="1" si="86"/>
        <v>1.2619945351243642</v>
      </c>
      <c r="G502">
        <f t="shared" ca="1" si="87"/>
        <v>0.43770141702878618</v>
      </c>
      <c r="H502">
        <f t="shared" ca="1" si="88"/>
        <v>8.50980911920864</v>
      </c>
      <c r="I502">
        <f t="shared" ca="1" si="89"/>
        <v>5.8445888051842445</v>
      </c>
      <c r="J502">
        <f t="shared" ca="1" si="90"/>
        <v>3.3559794758241179</v>
      </c>
      <c r="K502">
        <f t="shared" ca="1" si="91"/>
        <v>1.6524365946951241</v>
      </c>
      <c r="M502">
        <f t="shared" ca="1" si="81"/>
        <v>3.4388004162878119</v>
      </c>
      <c r="N502">
        <f t="shared" ca="1" si="82"/>
        <v>5.3080025914217144</v>
      </c>
    </row>
    <row r="503" spans="2:14" x14ac:dyDescent="0.25">
      <c r="B503">
        <f t="shared" ca="1" si="83"/>
        <v>6.2653421171365684</v>
      </c>
      <c r="C503">
        <f t="shared" ca="1" si="84"/>
        <v>2.3617787864810578</v>
      </c>
      <c r="D503">
        <f t="shared" ca="1" si="85"/>
        <v>3.1934401717340029</v>
      </c>
      <c r="E503">
        <f t="shared" ca="1" si="86"/>
        <v>0.1167996717408097</v>
      </c>
      <c r="G503">
        <f t="shared" ca="1" si="87"/>
        <v>0.17111733195648171</v>
      </c>
      <c r="H503">
        <f t="shared" ca="1" si="88"/>
        <v>18.183168389125111</v>
      </c>
      <c r="I503">
        <f t="shared" ca="1" si="89"/>
        <v>12.48831095047446</v>
      </c>
      <c r="J503">
        <f t="shared" ca="1" si="90"/>
        <v>7.1708235830596969</v>
      </c>
      <c r="K503">
        <f t="shared" ca="1" si="91"/>
        <v>3.5308116119634039</v>
      </c>
      <c r="M503">
        <f t="shared" ca="1" si="81"/>
        <v>3.2501842397802507</v>
      </c>
      <c r="N503">
        <f t="shared" ca="1" si="82"/>
        <v>11.341770840884491</v>
      </c>
    </row>
    <row r="504" spans="2:14" x14ac:dyDescent="0.25">
      <c r="B504">
        <f t="shared" ca="1" si="83"/>
        <v>15.597500129718302</v>
      </c>
      <c r="C504">
        <f t="shared" ca="1" si="84"/>
        <v>5.578645741662144</v>
      </c>
      <c r="D504">
        <f t="shared" ca="1" si="85"/>
        <v>1.4830702914796445</v>
      </c>
      <c r="E504">
        <f t="shared" ca="1" si="86"/>
        <v>1.0170268582644635</v>
      </c>
      <c r="G504">
        <f t="shared" ca="1" si="87"/>
        <v>0.83539857931975725</v>
      </c>
      <c r="H504">
        <f t="shared" ca="1" si="88"/>
        <v>1.852365074573304</v>
      </c>
      <c r="I504">
        <f t="shared" ca="1" si="89"/>
        <v>1.2722156309626123</v>
      </c>
      <c r="J504">
        <f t="shared" ca="1" si="90"/>
        <v>0.73050982518154495</v>
      </c>
      <c r="K504">
        <f t="shared" ca="1" si="91"/>
        <v>0.35969265503862874</v>
      </c>
      <c r="M504">
        <f t="shared" ca="1" si="81"/>
        <v>6.852863191362955</v>
      </c>
      <c r="N504">
        <f t="shared" ca="1" si="82"/>
        <v>1.1554147077048096</v>
      </c>
    </row>
    <row r="505" spans="2:14" x14ac:dyDescent="0.25">
      <c r="B505">
        <f t="shared" ca="1" si="83"/>
        <v>6.6244634887534302</v>
      </c>
      <c r="C505">
        <f t="shared" ca="1" si="84"/>
        <v>2.5577268516879732</v>
      </c>
      <c r="D505">
        <f t="shared" ca="1" si="85"/>
        <v>2.1860102016331378</v>
      </c>
      <c r="E505">
        <f t="shared" ca="1" si="86"/>
        <v>9.3384475985250182E-2</v>
      </c>
      <c r="G505">
        <f t="shared" ca="1" si="87"/>
        <v>0.13592485264736531</v>
      </c>
      <c r="H505">
        <f t="shared" ca="1" si="88"/>
        <v>20.554648818453558</v>
      </c>
      <c r="I505">
        <f t="shared" ca="1" si="89"/>
        <v>14.117058173215396</v>
      </c>
      <c r="J505">
        <f t="shared" ca="1" si="90"/>
        <v>8.106054859890607</v>
      </c>
      <c r="K505">
        <f t="shared" ca="1" si="91"/>
        <v>3.9913062000476596</v>
      </c>
      <c r="M505">
        <f t="shared" ca="1" si="81"/>
        <v>3.2105360376560985</v>
      </c>
      <c r="N505">
        <f t="shared" ca="1" si="82"/>
        <v>12.82098430948834</v>
      </c>
    </row>
    <row r="506" spans="2:14" x14ac:dyDescent="0.25">
      <c r="B506">
        <f t="shared" ca="1" si="83"/>
        <v>7.5808883236655857</v>
      </c>
      <c r="C506">
        <f t="shared" ca="1" si="84"/>
        <v>3.067021448895781</v>
      </c>
      <c r="D506">
        <f t="shared" ca="1" si="85"/>
        <v>2.4327689066951703</v>
      </c>
      <c r="E506">
        <f t="shared" ca="1" si="86"/>
        <v>1.2200821705636091</v>
      </c>
      <c r="G506">
        <f t="shared" ca="1" si="87"/>
        <v>0.9823536573686692</v>
      </c>
      <c r="H506">
        <f t="shared" ca="1" si="88"/>
        <v>0.18337496690058874</v>
      </c>
      <c r="I506">
        <f t="shared" ca="1" si="89"/>
        <v>0.12594304568818329</v>
      </c>
      <c r="J506">
        <f t="shared" ca="1" si="90"/>
        <v>7.2316854194672181E-2</v>
      </c>
      <c r="K506">
        <f t="shared" ca="1" si="91"/>
        <v>3.5607791151691381E-2</v>
      </c>
      <c r="M506">
        <f t="shared" ca="1" si="81"/>
        <v>3.9249431472201657</v>
      </c>
      <c r="N506">
        <f t="shared" ca="1" si="82"/>
        <v>0.11438033284590432</v>
      </c>
    </row>
    <row r="507" spans="2:14" x14ac:dyDescent="0.25">
      <c r="B507">
        <f t="shared" ca="1" si="83"/>
        <v>5.0639001618201389</v>
      </c>
      <c r="C507">
        <f t="shared" ca="1" si="84"/>
        <v>14.938472249041698</v>
      </c>
      <c r="D507">
        <f t="shared" ca="1" si="85"/>
        <v>1.7838768128256373</v>
      </c>
      <c r="E507">
        <f t="shared" ca="1" si="86"/>
        <v>1.4031119841970257</v>
      </c>
      <c r="G507">
        <f t="shared" ca="1" si="87"/>
        <v>0.29691747823522552</v>
      </c>
      <c r="H507">
        <f t="shared" ca="1" si="88"/>
        <v>12.506948842007859</v>
      </c>
      <c r="I507">
        <f t="shared" ca="1" si="89"/>
        <v>8.5898487457270782</v>
      </c>
      <c r="J507">
        <f t="shared" ca="1" si="90"/>
        <v>4.9323155232962304</v>
      </c>
      <c r="K507">
        <f t="shared" ca="1" si="91"/>
        <v>2.4286020596940832</v>
      </c>
      <c r="M507">
        <f t="shared" ca="1" si="81"/>
        <v>6.6381094826630829</v>
      </c>
      <c r="N507">
        <f t="shared" ca="1" si="82"/>
        <v>7.8012227929185443</v>
      </c>
    </row>
    <row r="508" spans="2:14" x14ac:dyDescent="0.25">
      <c r="B508">
        <f t="shared" ca="1" si="83"/>
        <v>17.631070456333372</v>
      </c>
      <c r="C508">
        <f t="shared" ca="1" si="84"/>
        <v>14.386345224888775</v>
      </c>
      <c r="D508">
        <f t="shared" ca="1" si="85"/>
        <v>7.2605286078570304</v>
      </c>
      <c r="E508">
        <f t="shared" ca="1" si="86"/>
        <v>0.43746328445786464</v>
      </c>
      <c r="G508">
        <f t="shared" ca="1" si="87"/>
        <v>0.21557956298846737</v>
      </c>
      <c r="H508">
        <f t="shared" ca="1" si="88"/>
        <v>15.80413542770988</v>
      </c>
      <c r="I508">
        <f t="shared" ca="1" si="89"/>
        <v>10.85437660263273</v>
      </c>
      <c r="J508">
        <f t="shared" ca="1" si="90"/>
        <v>6.2326138442775587</v>
      </c>
      <c r="K508">
        <f t="shared" ca="1" si="91"/>
        <v>3.0688504715478335</v>
      </c>
      <c r="M508">
        <f t="shared" ca="1" si="81"/>
        <v>11.144823082829625</v>
      </c>
      <c r="N508">
        <f t="shared" ca="1" si="82"/>
        <v>9.8578464722678607</v>
      </c>
    </row>
    <row r="509" spans="2:14" x14ac:dyDescent="0.25">
      <c r="B509">
        <f t="shared" ca="1" si="83"/>
        <v>7.859071353809183</v>
      </c>
      <c r="C509">
        <f t="shared" ca="1" si="84"/>
        <v>6.3134900064982036</v>
      </c>
      <c r="D509">
        <f t="shared" ca="1" si="85"/>
        <v>4.4190521898623576</v>
      </c>
      <c r="E509">
        <f t="shared" ca="1" si="86"/>
        <v>3.1221282175212206</v>
      </c>
      <c r="G509">
        <f t="shared" ca="1" si="87"/>
        <v>0.63942536389461713</v>
      </c>
      <c r="H509">
        <f t="shared" ca="1" si="88"/>
        <v>4.6058798180241025</v>
      </c>
      <c r="I509">
        <f t="shared" ca="1" si="89"/>
        <v>3.1633463507053454</v>
      </c>
      <c r="J509">
        <f t="shared" ca="1" si="90"/>
        <v>1.8164024504980723</v>
      </c>
      <c r="K509">
        <f t="shared" ca="1" si="91"/>
        <v>0.89437074973762942</v>
      </c>
      <c r="M509">
        <f t="shared" ca="1" si="81"/>
        <v>5.7600044895689315</v>
      </c>
      <c r="N509">
        <f t="shared" ca="1" si="82"/>
        <v>2.8729224906659745</v>
      </c>
    </row>
    <row r="510" spans="2:14" x14ac:dyDescent="0.25">
      <c r="B510">
        <f t="shared" ca="1" si="83"/>
        <v>6.6318588158110687</v>
      </c>
      <c r="C510">
        <f t="shared" ca="1" si="84"/>
        <v>2.9358822790864294</v>
      </c>
      <c r="D510">
        <f t="shared" ca="1" si="85"/>
        <v>6.063807056289054</v>
      </c>
      <c r="E510">
        <f t="shared" ca="1" si="86"/>
        <v>3.9790250391049113</v>
      </c>
      <c r="G510">
        <f t="shared" ca="1" si="87"/>
        <v>0.90358693395279122</v>
      </c>
      <c r="H510">
        <f t="shared" ca="1" si="88"/>
        <v>1.0442150620028254</v>
      </c>
      <c r="I510">
        <f t="shared" ca="1" si="89"/>
        <v>0.71717327334764325</v>
      </c>
      <c r="J510">
        <f t="shared" ca="1" si="90"/>
        <v>0.41180292851900957</v>
      </c>
      <c r="K510">
        <f t="shared" ca="1" si="91"/>
        <v>0.20276590896621283</v>
      </c>
      <c r="M510">
        <f t="shared" ca="1" si="81"/>
        <v>4.8788887475480429</v>
      </c>
      <c r="N510">
        <f t="shared" ca="1" si="82"/>
        <v>0.65133026810218508</v>
      </c>
    </row>
    <row r="511" spans="2:14" x14ac:dyDescent="0.25">
      <c r="B511">
        <f t="shared" ca="1" si="83"/>
        <v>8.6934118200517467</v>
      </c>
      <c r="C511">
        <f t="shared" ca="1" si="84"/>
        <v>10.827547230068383</v>
      </c>
      <c r="D511">
        <f t="shared" ca="1" si="85"/>
        <v>4.6602363253263359</v>
      </c>
      <c r="E511">
        <f t="shared" ca="1" si="86"/>
        <v>0.11265350630901527</v>
      </c>
      <c r="G511">
        <f t="shared" ca="1" si="87"/>
        <v>0.29113360398621035</v>
      </c>
      <c r="H511">
        <f t="shared" ca="1" si="88"/>
        <v>12.709564404449026</v>
      </c>
      <c r="I511">
        <f t="shared" ca="1" si="89"/>
        <v>8.7290063497827006</v>
      </c>
      <c r="J511">
        <f t="shared" ca="1" si="90"/>
        <v>5.012220214401494</v>
      </c>
      <c r="K511">
        <f t="shared" ca="1" si="91"/>
        <v>2.4679459938931214</v>
      </c>
      <c r="M511">
        <f t="shared" ca="1" si="81"/>
        <v>6.8108656813631097</v>
      </c>
      <c r="N511">
        <f t="shared" ca="1" si="82"/>
        <v>7.9276044679284396</v>
      </c>
    </row>
    <row r="512" spans="2:14" x14ac:dyDescent="0.25">
      <c r="B512">
        <f t="shared" ca="1" si="83"/>
        <v>5.1231496200649875</v>
      </c>
      <c r="C512">
        <f t="shared" ca="1" si="84"/>
        <v>7.7983348233120093</v>
      </c>
      <c r="D512">
        <f t="shared" ca="1" si="85"/>
        <v>1.9173722756929412</v>
      </c>
      <c r="E512">
        <f t="shared" ca="1" si="86"/>
        <v>2.4838806383443814</v>
      </c>
      <c r="G512">
        <f t="shared" ca="1" si="87"/>
        <v>6.2343252701438256E-2</v>
      </c>
      <c r="H512">
        <f t="shared" ca="1" si="88"/>
        <v>28.582724334630107</v>
      </c>
      <c r="I512">
        <f t="shared" ca="1" si="89"/>
        <v>19.630789401699467</v>
      </c>
      <c r="J512">
        <f t="shared" ca="1" si="90"/>
        <v>11.272054976372665</v>
      </c>
      <c r="K512">
        <f t="shared" ca="1" si="91"/>
        <v>5.5501996584169975</v>
      </c>
      <c r="M512">
        <f t="shared" ca="1" si="81"/>
        <v>4.7566959158205639</v>
      </c>
      <c r="N512">
        <f t="shared" ca="1" si="82"/>
        <v>17.828505047856805</v>
      </c>
    </row>
    <row r="513" spans="2:14" x14ac:dyDescent="0.25">
      <c r="B513">
        <f t="shared" ca="1" si="83"/>
        <v>26.414928683816015</v>
      </c>
      <c r="C513">
        <f t="shared" ca="1" si="84"/>
        <v>3.4390155707532308</v>
      </c>
      <c r="D513">
        <f t="shared" ca="1" si="85"/>
        <v>1.6376101184153569</v>
      </c>
      <c r="E513">
        <f t="shared" ca="1" si="86"/>
        <v>0.62208884262846942</v>
      </c>
      <c r="G513">
        <f t="shared" ca="1" si="87"/>
        <v>0.46434396518565291</v>
      </c>
      <c r="H513">
        <f t="shared" ca="1" si="88"/>
        <v>7.9012136538398456</v>
      </c>
      <c r="I513">
        <f t="shared" ca="1" si="89"/>
        <v>5.4266017276890075</v>
      </c>
      <c r="J513">
        <f t="shared" ca="1" si="90"/>
        <v>3.1159701098975612</v>
      </c>
      <c r="K513">
        <f t="shared" ca="1" si="91"/>
        <v>1.5342593942135201</v>
      </c>
      <c r="M513">
        <f t="shared" ca="1" si="81"/>
        <v>9.4081230685795383</v>
      </c>
      <c r="N513">
        <f t="shared" ca="1" si="82"/>
        <v>4.9283905152808725</v>
      </c>
    </row>
    <row r="514" spans="2:14" x14ac:dyDescent="0.25">
      <c r="B514">
        <f t="shared" ca="1" si="83"/>
        <v>20.023590946765982</v>
      </c>
      <c r="C514">
        <f t="shared" ca="1" si="84"/>
        <v>5.9489031388512572</v>
      </c>
      <c r="D514">
        <f t="shared" ca="1" si="85"/>
        <v>1.3689092835058356</v>
      </c>
      <c r="E514">
        <f t="shared" ca="1" si="86"/>
        <v>3.56194046578173</v>
      </c>
      <c r="G514">
        <f t="shared" ca="1" si="87"/>
        <v>5.4766521380615218E-2</v>
      </c>
      <c r="H514">
        <f t="shared" ca="1" si="88"/>
        <v>29.917323370310292</v>
      </c>
      <c r="I514">
        <f t="shared" ca="1" si="89"/>
        <v>20.547400159247395</v>
      </c>
      <c r="J514">
        <f t="shared" ca="1" si="90"/>
        <v>11.798375474218787</v>
      </c>
      <c r="K514">
        <f t="shared" ca="1" si="91"/>
        <v>5.8093523908589964</v>
      </c>
      <c r="M514">
        <f t="shared" ca="1" si="81"/>
        <v>8.7779181755426841</v>
      </c>
      <c r="N514">
        <f t="shared" ca="1" si="82"/>
        <v>18.660962631882864</v>
      </c>
    </row>
    <row r="515" spans="2:14" x14ac:dyDescent="0.25">
      <c r="B515">
        <f t="shared" ca="1" si="83"/>
        <v>7.408026444115583</v>
      </c>
      <c r="C515">
        <f t="shared" ca="1" si="84"/>
        <v>9.3335450081342781</v>
      </c>
      <c r="D515">
        <f t="shared" ca="1" si="85"/>
        <v>4.7346896060310373</v>
      </c>
      <c r="E515">
        <f t="shared" ca="1" si="86"/>
        <v>1.4250487544084087</v>
      </c>
      <c r="G515">
        <f t="shared" ca="1" si="87"/>
        <v>0.35429728613073719</v>
      </c>
      <c r="H515">
        <f t="shared" ca="1" si="88"/>
        <v>10.687174364373131</v>
      </c>
      <c r="I515">
        <f t="shared" ca="1" si="89"/>
        <v>7.340016535514942</v>
      </c>
      <c r="J515">
        <f t="shared" ca="1" si="90"/>
        <v>4.2146583218220544</v>
      </c>
      <c r="K515">
        <f t="shared" ca="1" si="91"/>
        <v>2.0752378538920775</v>
      </c>
      <c r="M515">
        <f t="shared" ca="1" si="81"/>
        <v>6.2544191077628479</v>
      </c>
      <c r="N515">
        <f t="shared" ca="1" si="82"/>
        <v>6.6661365051092476</v>
      </c>
    </row>
    <row r="516" spans="2:14" x14ac:dyDescent="0.25">
      <c r="B516">
        <f t="shared" ca="1" si="83"/>
        <v>5.4154548297158964</v>
      </c>
      <c r="C516">
        <f t="shared" ca="1" si="84"/>
        <v>3.545118926331714</v>
      </c>
      <c r="D516">
        <f t="shared" ca="1" si="85"/>
        <v>2.0083390403845973</v>
      </c>
      <c r="E516">
        <f t="shared" ca="1" si="86"/>
        <v>1.5186512818495936</v>
      </c>
      <c r="G516">
        <f t="shared" ca="1" si="87"/>
        <v>0.67653590630916172</v>
      </c>
      <c r="H516">
        <f t="shared" ca="1" si="88"/>
        <v>4.0248152884782433</v>
      </c>
      <c r="I516">
        <f t="shared" ca="1" si="89"/>
        <v>2.7642676878470187</v>
      </c>
      <c r="J516">
        <f t="shared" ca="1" si="90"/>
        <v>1.5872503499082247</v>
      </c>
      <c r="K516">
        <f t="shared" ca="1" si="91"/>
        <v>0.78153951239135933</v>
      </c>
      <c r="M516">
        <f t="shared" ca="1" si="81"/>
        <v>3.3935701912611216</v>
      </c>
      <c r="N516">
        <f t="shared" ca="1" si="82"/>
        <v>2.5104828653574955</v>
      </c>
    </row>
    <row r="517" spans="2:14" x14ac:dyDescent="0.25">
      <c r="B517">
        <f t="shared" ca="1" si="83"/>
        <v>9.2662547404881739</v>
      </c>
      <c r="C517">
        <f t="shared" ca="1" si="84"/>
        <v>1.0025206265436095</v>
      </c>
      <c r="D517">
        <f t="shared" ca="1" si="85"/>
        <v>5.4448267768456935</v>
      </c>
      <c r="E517">
        <f t="shared" ca="1" si="86"/>
        <v>1.9477209994157556</v>
      </c>
      <c r="G517">
        <f t="shared" ca="1" si="87"/>
        <v>0.94500308510170794</v>
      </c>
      <c r="H517">
        <f t="shared" ca="1" si="88"/>
        <v>0.58262460774349778</v>
      </c>
      <c r="I517">
        <f t="shared" ca="1" si="89"/>
        <v>0.40015013407952593</v>
      </c>
      <c r="J517">
        <f t="shared" ca="1" si="90"/>
        <v>0.22976734240533531</v>
      </c>
      <c r="K517">
        <f t="shared" ca="1" si="91"/>
        <v>0.11313417367166256</v>
      </c>
      <c r="M517">
        <f t="shared" ca="1" si="81"/>
        <v>4.5591421653618243</v>
      </c>
      <c r="N517">
        <f t="shared" ca="1" si="82"/>
        <v>0.36341272576230671</v>
      </c>
    </row>
    <row r="518" spans="2:14" x14ac:dyDescent="0.25">
      <c r="B518">
        <f t="shared" ca="1" si="83"/>
        <v>14.872069493855712</v>
      </c>
      <c r="C518">
        <f t="shared" ca="1" si="84"/>
        <v>10.315117507041839</v>
      </c>
      <c r="D518">
        <f t="shared" ca="1" si="85"/>
        <v>7.3971886742559372</v>
      </c>
      <c r="E518">
        <f t="shared" ca="1" si="86"/>
        <v>3.393205516504783</v>
      </c>
      <c r="G518">
        <f t="shared" ca="1" si="87"/>
        <v>0.52587941635409152</v>
      </c>
      <c r="H518">
        <f t="shared" ca="1" si="88"/>
        <v>6.6194522156527373</v>
      </c>
      <c r="I518">
        <f t="shared" ca="1" si="89"/>
        <v>4.5462801543607103</v>
      </c>
      <c r="J518">
        <f t="shared" ca="1" si="90"/>
        <v>2.6104869646000837</v>
      </c>
      <c r="K518">
        <f t="shared" ca="1" si="91"/>
        <v>1.2853666780010564</v>
      </c>
      <c r="M518">
        <f t="shared" ref="M518:M581" ca="1" si="92">SUMPRODUCT(M$1:P$1,B518:E518)</f>
        <v>9.7142349384214075</v>
      </c>
      <c r="N518">
        <f t="shared" ref="N518:N581" ca="1" si="93">SUMPRODUCT(M$1:P$1,H518:K518)</f>
        <v>4.1288904395242625</v>
      </c>
    </row>
    <row r="519" spans="2:14" x14ac:dyDescent="0.25">
      <c r="B519">
        <f t="shared" ref="B519:B582" ca="1" si="94">(-LN(RAND())/B$1)+(-LN(RAND())/C$1)+(-LN(RAND())/D$1)+(-LN(RAND())/E$1)</f>
        <v>13.951240717362076</v>
      </c>
      <c r="C519">
        <f t="shared" ref="C519:C582" ca="1" si="95">(-LN(RAND())/C$1)+(-LN(RAND())/D$1)+(-LN(RAND())/E$1)</f>
        <v>3.4667375835193708</v>
      </c>
      <c r="D519">
        <f t="shared" ref="D519:D582" ca="1" si="96">(-LN(RAND())/D$1)+(-LN(RAND())/E$1)</f>
        <v>2.7734736058724039</v>
      </c>
      <c r="E519">
        <f t="shared" ref="E519:E582" ca="1" si="97">(-LN(RAND())/E$1)</f>
        <v>0.46883501220598939</v>
      </c>
      <c r="G519">
        <f t="shared" ref="G519:G582" ca="1" si="98">RAND()</f>
        <v>0.89727293705809641</v>
      </c>
      <c r="H519">
        <f t="shared" ref="H519:H582" ca="1" si="99">(-LN($G519)/H$1)+(-LN($G519)/I$1)+(-LN($G519)/J$1)+(-LN($G519)/K$1)</f>
        <v>1.1164390106465543</v>
      </c>
      <c r="I519">
        <f t="shared" ref="I519:I582" ca="1" si="100">(-LN(G519)/I$1)+(-LN(G519)/J$1)+(-LN(G519)/K$1)</f>
        <v>0.76677712177668933</v>
      </c>
      <c r="J519">
        <f t="shared" ref="J519:J582" ca="1" si="101">(-LN(G519)/J$1)+(-LN(G519)/K$1)</f>
        <v>0.44028559903675546</v>
      </c>
      <c r="K519">
        <f t="shared" ref="K519:K582" ca="1" si="102">(-LN(G519)/K$1)</f>
        <v>0.21679037109931612</v>
      </c>
      <c r="M519">
        <f t="shared" ca="1" si="92"/>
        <v>5.8738552138801126</v>
      </c>
      <c r="N519">
        <f t="shared" ca="1" si="93"/>
        <v>0.69638003375418744</v>
      </c>
    </row>
    <row r="520" spans="2:14" x14ac:dyDescent="0.25">
      <c r="B520">
        <f t="shared" ca="1" si="94"/>
        <v>7.2742306390385982</v>
      </c>
      <c r="C520">
        <f t="shared" ca="1" si="95"/>
        <v>3.9035528934625296</v>
      </c>
      <c r="D520">
        <f t="shared" ca="1" si="96"/>
        <v>2.6892294438442299</v>
      </c>
      <c r="E520">
        <f t="shared" ca="1" si="97"/>
        <v>5.9446585814881567</v>
      </c>
      <c r="G520">
        <f t="shared" ca="1" si="98"/>
        <v>9.58513537942417E-2</v>
      </c>
      <c r="H520">
        <f t="shared" ca="1" si="99"/>
        <v>24.152374560649008</v>
      </c>
      <c r="I520">
        <f t="shared" ca="1" si="100"/>
        <v>16.587998155816805</v>
      </c>
      <c r="J520">
        <f t="shared" ca="1" si="101"/>
        <v>9.5248756091361351</v>
      </c>
      <c r="K520">
        <f t="shared" ca="1" si="102"/>
        <v>4.6899133709959653</v>
      </c>
      <c r="M520">
        <f t="shared" ca="1" si="92"/>
        <v>5.0801126648168156</v>
      </c>
      <c r="N520">
        <f t="shared" ca="1" si="93"/>
        <v>15.065069610966164</v>
      </c>
    </row>
    <row r="521" spans="2:14" x14ac:dyDescent="0.25">
      <c r="B521">
        <f t="shared" ca="1" si="94"/>
        <v>13.99906020398725</v>
      </c>
      <c r="C521">
        <f t="shared" ca="1" si="95"/>
        <v>10.474285246108087</v>
      </c>
      <c r="D521">
        <f t="shared" ca="1" si="96"/>
        <v>4.0616280871020143</v>
      </c>
      <c r="E521">
        <f t="shared" ca="1" si="97"/>
        <v>1.9724431636762782E-2</v>
      </c>
      <c r="G521">
        <f t="shared" ca="1" si="98"/>
        <v>0.17712794992412484</v>
      </c>
      <c r="H521">
        <f t="shared" ca="1" si="99"/>
        <v>17.82759273261787</v>
      </c>
      <c r="I521">
        <f t="shared" ca="1" si="100"/>
        <v>12.244099420896518</v>
      </c>
      <c r="J521">
        <f t="shared" ca="1" si="101"/>
        <v>7.0305966298314022</v>
      </c>
      <c r="K521">
        <f t="shared" ca="1" si="102"/>
        <v>3.4617658532672384</v>
      </c>
      <c r="M521">
        <f t="shared" ca="1" si="92"/>
        <v>8.1582741387763544</v>
      </c>
      <c r="N521">
        <f t="shared" ca="1" si="93"/>
        <v>11.119980142674043</v>
      </c>
    </row>
    <row r="522" spans="2:14" x14ac:dyDescent="0.25">
      <c r="B522">
        <f t="shared" ca="1" si="94"/>
        <v>6.4297661311299104</v>
      </c>
      <c r="C522">
        <f t="shared" ca="1" si="95"/>
        <v>1.5557212554425672</v>
      </c>
      <c r="D522">
        <f t="shared" ca="1" si="96"/>
        <v>3.0657893180503279</v>
      </c>
      <c r="E522">
        <f t="shared" ca="1" si="97"/>
        <v>1.1567688885232814</v>
      </c>
      <c r="G522">
        <f t="shared" ca="1" si="98"/>
        <v>0.6661298208865869</v>
      </c>
      <c r="H522">
        <f t="shared" ca="1" si="99"/>
        <v>4.1844705314305797</v>
      </c>
      <c r="I522">
        <f t="shared" ca="1" si="100"/>
        <v>2.8739198824587553</v>
      </c>
      <c r="J522">
        <f t="shared" ca="1" si="101"/>
        <v>1.6502129511898831</v>
      </c>
      <c r="K522">
        <f t="shared" ca="1" si="102"/>
        <v>0.81254140236253125</v>
      </c>
      <c r="M522">
        <f t="shared" ca="1" si="92"/>
        <v>3.2401578572864653</v>
      </c>
      <c r="N522">
        <f t="shared" ca="1" si="93"/>
        <v>2.6100679948772836</v>
      </c>
    </row>
    <row r="523" spans="2:14" x14ac:dyDescent="0.25">
      <c r="B523">
        <f t="shared" ca="1" si="94"/>
        <v>2.890862814498123</v>
      </c>
      <c r="C523">
        <f t="shared" ca="1" si="95"/>
        <v>7.1646166991356068</v>
      </c>
      <c r="D523">
        <f t="shared" ca="1" si="96"/>
        <v>2.3614926042302158</v>
      </c>
      <c r="E523">
        <f t="shared" ca="1" si="97"/>
        <v>0.83301528169838501</v>
      </c>
      <c r="G523">
        <f t="shared" ca="1" si="98"/>
        <v>0.35798741795056443</v>
      </c>
      <c r="H523">
        <f t="shared" ca="1" si="99"/>
        <v>10.580454035863914</v>
      </c>
      <c r="I523">
        <f t="shared" ca="1" si="100"/>
        <v>7.2667203629976704</v>
      </c>
      <c r="J523">
        <f t="shared" ca="1" si="101"/>
        <v>4.1725714515864212</v>
      </c>
      <c r="K523">
        <f t="shared" ca="1" si="102"/>
        <v>2.0545148771770703</v>
      </c>
      <c r="M523">
        <f t="shared" ca="1" si="92"/>
        <v>3.6555454312758391</v>
      </c>
      <c r="N523">
        <f t="shared" ca="1" si="93"/>
        <v>6.5995695854111736</v>
      </c>
    </row>
    <row r="524" spans="2:14" x14ac:dyDescent="0.25">
      <c r="B524">
        <f t="shared" ca="1" si="94"/>
        <v>9.8066748344554444</v>
      </c>
      <c r="C524">
        <f t="shared" ca="1" si="95"/>
        <v>4.1947483515428878</v>
      </c>
      <c r="D524">
        <f t="shared" ca="1" si="96"/>
        <v>5.5711508804415448</v>
      </c>
      <c r="E524">
        <f t="shared" ca="1" si="97"/>
        <v>8.4215955458352045</v>
      </c>
      <c r="G524">
        <f t="shared" ca="1" si="98"/>
        <v>0.35051985176163536</v>
      </c>
      <c r="H524">
        <f t="shared" ca="1" si="99"/>
        <v>10.797577049443095</v>
      </c>
      <c r="I524">
        <f t="shared" ca="1" si="100"/>
        <v>7.4158417729771644</v>
      </c>
      <c r="J524">
        <f t="shared" ca="1" si="101"/>
        <v>4.2581973883252431</v>
      </c>
      <c r="K524">
        <f t="shared" ca="1" si="102"/>
        <v>2.096675871408876</v>
      </c>
      <c r="M524">
        <f t="shared" ca="1" si="92"/>
        <v>6.9989762410548497</v>
      </c>
      <c r="N524">
        <f t="shared" ca="1" si="93"/>
        <v>6.735000298672901</v>
      </c>
    </row>
    <row r="525" spans="2:14" x14ac:dyDescent="0.25">
      <c r="B525">
        <f t="shared" ca="1" si="94"/>
        <v>7.104074703161265</v>
      </c>
      <c r="C525">
        <f t="shared" ca="1" si="95"/>
        <v>9.7505173995365979</v>
      </c>
      <c r="D525">
        <f t="shared" ca="1" si="96"/>
        <v>7.7626961297691794</v>
      </c>
      <c r="E525">
        <f t="shared" ca="1" si="97"/>
        <v>1.3950460800417943</v>
      </c>
      <c r="G525">
        <f t="shared" ca="1" si="98"/>
        <v>3.9894627247235248E-2</v>
      </c>
      <c r="H525">
        <f t="shared" ca="1" si="99"/>
        <v>33.180657056167426</v>
      </c>
      <c r="I525">
        <f t="shared" ca="1" si="100"/>
        <v>22.788677638067618</v>
      </c>
      <c r="J525">
        <f t="shared" ca="1" si="101"/>
        <v>13.085323362131046</v>
      </c>
      <c r="K525">
        <f t="shared" ca="1" si="102"/>
        <v>6.4430272392218848</v>
      </c>
      <c r="M525">
        <f t="shared" ca="1" si="92"/>
        <v>6.8879260727715534</v>
      </c>
      <c r="N525">
        <f t="shared" ca="1" si="93"/>
        <v>20.696470528541099</v>
      </c>
    </row>
    <row r="526" spans="2:14" x14ac:dyDescent="0.25">
      <c r="B526">
        <f t="shared" ca="1" si="94"/>
        <v>4.0930224813150655</v>
      </c>
      <c r="C526">
        <f t="shared" ca="1" si="95"/>
        <v>13.365563328868557</v>
      </c>
      <c r="D526">
        <f t="shared" ca="1" si="96"/>
        <v>10.099037751061141</v>
      </c>
      <c r="E526">
        <f t="shared" ca="1" si="97"/>
        <v>6.0406907869957225</v>
      </c>
      <c r="G526">
        <f t="shared" ca="1" si="98"/>
        <v>4.8453433748475438E-2</v>
      </c>
      <c r="H526">
        <f t="shared" ca="1" si="99"/>
        <v>31.178789410797176</v>
      </c>
      <c r="I526">
        <f t="shared" ca="1" si="100"/>
        <v>21.413782729651672</v>
      </c>
      <c r="J526">
        <f t="shared" ca="1" si="101"/>
        <v>12.295854804485689</v>
      </c>
      <c r="K526">
        <f t="shared" ca="1" si="102"/>
        <v>6.0543041423102126</v>
      </c>
      <c r="M526">
        <f t="shared" ca="1" si="92"/>
        <v>8.4655214506664596</v>
      </c>
      <c r="N526">
        <f t="shared" ca="1" si="93"/>
        <v>19.447803431493835</v>
      </c>
    </row>
    <row r="527" spans="2:14" x14ac:dyDescent="0.25">
      <c r="B527">
        <f t="shared" ca="1" si="94"/>
        <v>16.869407838064429</v>
      </c>
      <c r="C527">
        <f t="shared" ca="1" si="95"/>
        <v>8.5705394682694891</v>
      </c>
      <c r="D527">
        <f t="shared" ca="1" si="96"/>
        <v>3.5146092411899339</v>
      </c>
      <c r="E527">
        <f t="shared" ca="1" si="97"/>
        <v>2.2129705182496262</v>
      </c>
      <c r="G527">
        <f t="shared" ca="1" si="98"/>
        <v>0.92354300668283251</v>
      </c>
      <c r="H527">
        <f t="shared" ca="1" si="99"/>
        <v>0.8192174443620589</v>
      </c>
      <c r="I527">
        <f t="shared" ca="1" si="100"/>
        <v>0.56264353727071503</v>
      </c>
      <c r="J527">
        <f t="shared" ca="1" si="101"/>
        <v>0.32307151558903857</v>
      </c>
      <c r="K527">
        <f t="shared" ca="1" si="102"/>
        <v>0.1590758223966332</v>
      </c>
      <c r="M527">
        <f t="shared" ca="1" si="92"/>
        <v>8.7775001437880871</v>
      </c>
      <c r="N527">
        <f t="shared" ca="1" si="93"/>
        <v>0.5109877620869665</v>
      </c>
    </row>
    <row r="528" spans="2:14" x14ac:dyDescent="0.25">
      <c r="B528">
        <f t="shared" ca="1" si="94"/>
        <v>5.8121906464690989</v>
      </c>
      <c r="C528">
        <f t="shared" ca="1" si="95"/>
        <v>4.8407509465313971</v>
      </c>
      <c r="D528">
        <f t="shared" ca="1" si="96"/>
        <v>4.0940906768548482</v>
      </c>
      <c r="E528">
        <f t="shared" ca="1" si="97"/>
        <v>2.8548993792909583</v>
      </c>
      <c r="G528">
        <f t="shared" ca="1" si="98"/>
        <v>0.45546984495145726</v>
      </c>
      <c r="H528">
        <f t="shared" ca="1" si="99"/>
        <v>8.0999575793752374</v>
      </c>
      <c r="I528">
        <f t="shared" ca="1" si="100"/>
        <v>5.5631002679042716</v>
      </c>
      <c r="J528">
        <f t="shared" ca="1" si="101"/>
        <v>3.194347959000658</v>
      </c>
      <c r="K528">
        <f t="shared" ca="1" si="102"/>
        <v>1.5728515331119992</v>
      </c>
      <c r="M528">
        <f t="shared" ca="1" si="92"/>
        <v>4.5856804891293104</v>
      </c>
      <c r="N528">
        <f t="shared" ca="1" si="93"/>
        <v>5.0523572526063845</v>
      </c>
    </row>
    <row r="529" spans="2:14" x14ac:dyDescent="0.25">
      <c r="B529">
        <f t="shared" ca="1" si="94"/>
        <v>11.670207376650083</v>
      </c>
      <c r="C529">
        <f t="shared" ca="1" si="95"/>
        <v>12.222267621001707</v>
      </c>
      <c r="D529">
        <f t="shared" ca="1" si="96"/>
        <v>2.642404306955032</v>
      </c>
      <c r="E529">
        <f t="shared" ca="1" si="97"/>
        <v>1.3180298150704908</v>
      </c>
      <c r="G529">
        <f t="shared" ca="1" si="98"/>
        <v>0.43121462616709982</v>
      </c>
      <c r="H529">
        <f t="shared" ca="1" si="99"/>
        <v>8.6635945361069027</v>
      </c>
      <c r="I529">
        <f t="shared" ca="1" si="100"/>
        <v>5.9502095674614335</v>
      </c>
      <c r="J529">
        <f t="shared" ca="1" si="101"/>
        <v>3.4166272172201824</v>
      </c>
      <c r="K529">
        <f t="shared" ca="1" si="102"/>
        <v>1.6822986805601912</v>
      </c>
      <c r="M529">
        <f t="shared" ca="1" si="92"/>
        <v>7.9598293237006414</v>
      </c>
      <c r="N529">
        <f t="shared" ca="1" si="93"/>
        <v>5.4039264106265765</v>
      </c>
    </row>
    <row r="530" spans="2:14" x14ac:dyDescent="0.25">
      <c r="B530">
        <f t="shared" ca="1" si="94"/>
        <v>7.367326192409025</v>
      </c>
      <c r="C530">
        <f t="shared" ca="1" si="95"/>
        <v>3.9032927187461999</v>
      </c>
      <c r="D530">
        <f t="shared" ca="1" si="96"/>
        <v>8.6051474486164352</v>
      </c>
      <c r="E530">
        <f t="shared" ca="1" si="97"/>
        <v>0.8256499874067752</v>
      </c>
      <c r="G530">
        <f t="shared" ca="1" si="98"/>
        <v>0.66915714053293573</v>
      </c>
      <c r="H530">
        <f t="shared" ca="1" si="99"/>
        <v>4.1377681075906869</v>
      </c>
      <c r="I530">
        <f t="shared" ca="1" si="100"/>
        <v>2.8418443729231204</v>
      </c>
      <c r="J530">
        <f t="shared" ca="1" si="101"/>
        <v>1.6317951026009954</v>
      </c>
      <c r="K530">
        <f t="shared" ca="1" si="102"/>
        <v>0.8034727154938911</v>
      </c>
      <c r="M530">
        <f t="shared" ca="1" si="92"/>
        <v>5.2673451605512094</v>
      </c>
      <c r="N530">
        <f t="shared" ca="1" si="93"/>
        <v>2.5809373077731195</v>
      </c>
    </row>
    <row r="531" spans="2:14" x14ac:dyDescent="0.25">
      <c r="B531">
        <f t="shared" ca="1" si="94"/>
        <v>3.0714891869947838</v>
      </c>
      <c r="C531">
        <f t="shared" ca="1" si="95"/>
        <v>8.8080740840673695</v>
      </c>
      <c r="D531">
        <f t="shared" ca="1" si="96"/>
        <v>3.34090936400567</v>
      </c>
      <c r="E531">
        <f t="shared" ca="1" si="97"/>
        <v>2.1175069328146825</v>
      </c>
      <c r="G531">
        <f t="shared" ca="1" si="98"/>
        <v>0.99587922699287013</v>
      </c>
      <c r="H531">
        <f t="shared" ca="1" si="99"/>
        <v>4.2530457733953829E-2</v>
      </c>
      <c r="I531">
        <f t="shared" ca="1" si="100"/>
        <v>2.921017776886916E-2</v>
      </c>
      <c r="J531">
        <f t="shared" ca="1" si="101"/>
        <v>1.6772566958097333E-2</v>
      </c>
      <c r="K531">
        <f t="shared" ca="1" si="102"/>
        <v>8.2585735783524943E-3</v>
      </c>
      <c r="M531">
        <f t="shared" ca="1" si="92"/>
        <v>4.6555522406827157</v>
      </c>
      <c r="N531">
        <f t="shared" ca="1" si="93"/>
        <v>2.6528418758136857E-2</v>
      </c>
    </row>
    <row r="532" spans="2:14" x14ac:dyDescent="0.25">
      <c r="B532">
        <f t="shared" ca="1" si="94"/>
        <v>15.172220971444988</v>
      </c>
      <c r="C532">
        <f t="shared" ca="1" si="95"/>
        <v>4.9951819038064089</v>
      </c>
      <c r="D532">
        <f t="shared" ca="1" si="96"/>
        <v>0.24651999018562815</v>
      </c>
      <c r="E532">
        <f t="shared" ca="1" si="97"/>
        <v>0.78619251289786329</v>
      </c>
      <c r="G532">
        <f t="shared" ca="1" si="98"/>
        <v>0.64174405983069605</v>
      </c>
      <c r="H532">
        <f t="shared" ca="1" si="99"/>
        <v>4.5685983748649885</v>
      </c>
      <c r="I532">
        <f t="shared" ca="1" si="100"/>
        <v>3.1377412281607011</v>
      </c>
      <c r="J532">
        <f t="shared" ca="1" si="101"/>
        <v>1.8016999164789866</v>
      </c>
      <c r="K532">
        <f t="shared" ca="1" si="102"/>
        <v>0.88713143095665836</v>
      </c>
      <c r="M532">
        <f t="shared" ca="1" si="92"/>
        <v>6.2567633631921176</v>
      </c>
      <c r="N532">
        <f t="shared" ca="1" si="93"/>
        <v>2.849668150394836</v>
      </c>
    </row>
    <row r="533" spans="2:14" x14ac:dyDescent="0.25">
      <c r="B533">
        <f t="shared" ca="1" si="94"/>
        <v>8.5168688444141054</v>
      </c>
      <c r="C533">
        <f t="shared" ca="1" si="95"/>
        <v>2.1957155465042</v>
      </c>
      <c r="D533">
        <f t="shared" ca="1" si="96"/>
        <v>1.5368364419990255</v>
      </c>
      <c r="E533">
        <f t="shared" ca="1" si="97"/>
        <v>0.65393233280426277</v>
      </c>
      <c r="G533">
        <f t="shared" ca="1" si="98"/>
        <v>0.37191168503242344</v>
      </c>
      <c r="H533">
        <f t="shared" ca="1" si="99"/>
        <v>10.187431717216427</v>
      </c>
      <c r="I533">
        <f t="shared" ca="1" si="100"/>
        <v>6.9967902374711581</v>
      </c>
      <c r="J533">
        <f t="shared" ca="1" si="101"/>
        <v>4.0175768075885276</v>
      </c>
      <c r="K533">
        <f t="shared" ca="1" si="102"/>
        <v>1.9781977174420668</v>
      </c>
      <c r="M533">
        <f t="shared" ca="1" si="92"/>
        <v>3.6519290722361495</v>
      </c>
      <c r="N533">
        <f t="shared" ca="1" si="93"/>
        <v>6.3544214914123947</v>
      </c>
    </row>
    <row r="534" spans="2:14" x14ac:dyDescent="0.25">
      <c r="B534">
        <f t="shared" ca="1" si="94"/>
        <v>2.8070287272728534</v>
      </c>
      <c r="C534">
        <f t="shared" ca="1" si="95"/>
        <v>5.8518506729327049</v>
      </c>
      <c r="D534">
        <f t="shared" ca="1" si="96"/>
        <v>5.2668419129077169</v>
      </c>
      <c r="E534">
        <f t="shared" ca="1" si="97"/>
        <v>2.0160538803792849</v>
      </c>
      <c r="G534">
        <f t="shared" ca="1" si="98"/>
        <v>0.96122351093799385</v>
      </c>
      <c r="H534">
        <f t="shared" ca="1" si="99"/>
        <v>0.40733619239137203</v>
      </c>
      <c r="I534">
        <f t="shared" ca="1" si="100"/>
        <v>0.27976098131545174</v>
      </c>
      <c r="J534">
        <f t="shared" ca="1" si="101"/>
        <v>0.16063954928673096</v>
      </c>
      <c r="K534">
        <f t="shared" ca="1" si="102"/>
        <v>7.9096630867070583E-2</v>
      </c>
      <c r="M534">
        <f t="shared" ca="1" si="92"/>
        <v>4.054242978719067</v>
      </c>
      <c r="N534">
        <f t="shared" ca="1" si="93"/>
        <v>0.25407638814280747</v>
      </c>
    </row>
    <row r="535" spans="2:14" x14ac:dyDescent="0.25">
      <c r="B535">
        <f t="shared" ca="1" si="94"/>
        <v>7.9185714986628506</v>
      </c>
      <c r="C535">
        <f t="shared" ca="1" si="95"/>
        <v>5.2151165306088556</v>
      </c>
      <c r="D535">
        <f t="shared" ca="1" si="96"/>
        <v>4.3792634839306395</v>
      </c>
      <c r="E535">
        <f t="shared" ca="1" si="97"/>
        <v>3.0092850635088877</v>
      </c>
      <c r="G535">
        <f t="shared" ca="1" si="98"/>
        <v>9.3686678415869418E-2</v>
      </c>
      <c r="H535">
        <f t="shared" ca="1" si="99"/>
        <v>24.387646590304719</v>
      </c>
      <c r="I535">
        <f t="shared" ca="1" si="100"/>
        <v>16.749584420730184</v>
      </c>
      <c r="J535">
        <f t="shared" ca="1" si="101"/>
        <v>9.6176589009467364</v>
      </c>
      <c r="K535">
        <f t="shared" ca="1" si="102"/>
        <v>4.7355985451362104</v>
      </c>
      <c r="M535">
        <f t="shared" ca="1" si="92"/>
        <v>5.4178161182694167</v>
      </c>
      <c r="N535">
        <f t="shared" ca="1" si="93"/>
        <v>15.21182079252706</v>
      </c>
    </row>
    <row r="536" spans="2:14" x14ac:dyDescent="0.25">
      <c r="B536">
        <f t="shared" ca="1" si="94"/>
        <v>13.535375560982022</v>
      </c>
      <c r="C536">
        <f t="shared" ca="1" si="95"/>
        <v>5.6890351739645393</v>
      </c>
      <c r="D536">
        <f t="shared" ca="1" si="96"/>
        <v>3.0639317134931341</v>
      </c>
      <c r="E536">
        <f t="shared" ca="1" si="97"/>
        <v>4.0294477286270833</v>
      </c>
      <c r="G536">
        <f t="shared" ca="1" si="98"/>
        <v>0.9082915692484842</v>
      </c>
      <c r="H536">
        <f t="shared" ca="1" si="99"/>
        <v>0.9907274915121147</v>
      </c>
      <c r="I536">
        <f t="shared" ca="1" si="100"/>
        <v>0.68043768370899094</v>
      </c>
      <c r="J536">
        <f t="shared" ca="1" si="101"/>
        <v>0.39070924871209828</v>
      </c>
      <c r="K536">
        <f t="shared" ca="1" si="102"/>
        <v>0.19237968083793672</v>
      </c>
      <c r="M536">
        <f t="shared" ca="1" si="92"/>
        <v>7.1859991089080113</v>
      </c>
      <c r="N536">
        <f t="shared" ca="1" si="93"/>
        <v>0.61796733847633867</v>
      </c>
    </row>
    <row r="537" spans="2:14" x14ac:dyDescent="0.25">
      <c r="B537">
        <f t="shared" ca="1" si="94"/>
        <v>15.210795143832971</v>
      </c>
      <c r="C537">
        <f t="shared" ca="1" si="95"/>
        <v>1.4726640164895519</v>
      </c>
      <c r="D537">
        <f t="shared" ca="1" si="96"/>
        <v>1.7906471800264243</v>
      </c>
      <c r="E537">
        <f t="shared" ca="1" si="97"/>
        <v>1.4133873848987948</v>
      </c>
      <c r="G537">
        <f t="shared" ca="1" si="98"/>
        <v>0.86766977272517065</v>
      </c>
      <c r="H537">
        <f t="shared" ca="1" si="99"/>
        <v>1.4619829345087234</v>
      </c>
      <c r="I537">
        <f t="shared" ca="1" si="100"/>
        <v>1.004098796189532</v>
      </c>
      <c r="J537">
        <f t="shared" ca="1" si="101"/>
        <v>0.57655637787944369</v>
      </c>
      <c r="K537">
        <f t="shared" ca="1" si="102"/>
        <v>0.28388816575789866</v>
      </c>
      <c r="M537">
        <f t="shared" ca="1" si="92"/>
        <v>5.6458446610818012</v>
      </c>
      <c r="N537">
        <f t="shared" ca="1" si="93"/>
        <v>0.91191342793694496</v>
      </c>
    </row>
    <row r="538" spans="2:14" x14ac:dyDescent="0.25">
      <c r="B538">
        <f t="shared" ca="1" si="94"/>
        <v>8.3509573324726176</v>
      </c>
      <c r="C538">
        <f t="shared" ca="1" si="95"/>
        <v>8.6376386368743798</v>
      </c>
      <c r="D538">
        <f t="shared" ca="1" si="96"/>
        <v>6.5040225391262059</v>
      </c>
      <c r="E538">
        <f t="shared" ca="1" si="97"/>
        <v>1.4872465532108332</v>
      </c>
      <c r="G538">
        <f t="shared" ca="1" si="98"/>
        <v>0.93170107762677024</v>
      </c>
      <c r="H538">
        <f t="shared" ca="1" si="99"/>
        <v>0.72863496009884643</v>
      </c>
      <c r="I538">
        <f t="shared" ca="1" si="100"/>
        <v>0.5004309346078033</v>
      </c>
      <c r="J538">
        <f t="shared" ca="1" si="101"/>
        <v>0.28734886261315468</v>
      </c>
      <c r="K538">
        <f t="shared" ca="1" si="102"/>
        <v>0.14148649580444672</v>
      </c>
      <c r="M538">
        <f t="shared" ca="1" si="92"/>
        <v>6.694832609271506</v>
      </c>
      <c r="N538">
        <f t="shared" ca="1" si="93"/>
        <v>0.45448684009551527</v>
      </c>
    </row>
    <row r="539" spans="2:14" x14ac:dyDescent="0.25">
      <c r="B539">
        <f t="shared" ca="1" si="94"/>
        <v>10.527980427957701</v>
      </c>
      <c r="C539">
        <f t="shared" ca="1" si="95"/>
        <v>8.0979618023385953</v>
      </c>
      <c r="D539">
        <f t="shared" ca="1" si="96"/>
        <v>4.5202514688683699</v>
      </c>
      <c r="E539">
        <f t="shared" ca="1" si="97"/>
        <v>0.13710496454556606</v>
      </c>
      <c r="G539">
        <f t="shared" ca="1" si="98"/>
        <v>0.28745292165448777</v>
      </c>
      <c r="H539">
        <f t="shared" ca="1" si="99"/>
        <v>12.840609534256417</v>
      </c>
      <c r="I539">
        <f t="shared" ca="1" si="100"/>
        <v>8.8190089441907666</v>
      </c>
      <c r="J539">
        <f t="shared" ca="1" si="101"/>
        <v>5.0638999594909127</v>
      </c>
      <c r="K539">
        <f t="shared" ca="1" si="102"/>
        <v>2.4933923658407031</v>
      </c>
      <c r="M539">
        <f t="shared" ca="1" si="92"/>
        <v>6.5192539557716751</v>
      </c>
      <c r="N539">
        <f t="shared" ca="1" si="93"/>
        <v>8.0093440086004772</v>
      </c>
    </row>
    <row r="540" spans="2:14" x14ac:dyDescent="0.25">
      <c r="B540">
        <f t="shared" ca="1" si="94"/>
        <v>11.942825750819033</v>
      </c>
      <c r="C540">
        <f t="shared" ca="1" si="95"/>
        <v>3.084843085041284</v>
      </c>
      <c r="D540">
        <f t="shared" ca="1" si="96"/>
        <v>5.9511488182845094</v>
      </c>
      <c r="E540">
        <f t="shared" ca="1" si="97"/>
        <v>1.7614723270116568</v>
      </c>
      <c r="G540">
        <f t="shared" ca="1" si="98"/>
        <v>0.11715896469670428</v>
      </c>
      <c r="H540">
        <f t="shared" ca="1" si="99"/>
        <v>22.084881864839886</v>
      </c>
      <c r="I540">
        <f t="shared" ca="1" si="100"/>
        <v>15.168031562506203</v>
      </c>
      <c r="J540">
        <f t="shared" ca="1" si="101"/>
        <v>8.7095267621343915</v>
      </c>
      <c r="K540">
        <f t="shared" ca="1" si="102"/>
        <v>4.2884471874468826</v>
      </c>
      <c r="M540">
        <f t="shared" ca="1" si="92"/>
        <v>6.0508248798173279</v>
      </c>
      <c r="N540">
        <f t="shared" ca="1" si="93"/>
        <v>13.77546881812008</v>
      </c>
    </row>
    <row r="541" spans="2:14" x14ac:dyDescent="0.25">
      <c r="B541">
        <f t="shared" ca="1" si="94"/>
        <v>10.337174164450477</v>
      </c>
      <c r="C541">
        <f t="shared" ca="1" si="95"/>
        <v>7.545396503685927</v>
      </c>
      <c r="D541">
        <f t="shared" ca="1" si="96"/>
        <v>2.2662678250004524</v>
      </c>
      <c r="E541">
        <f t="shared" ca="1" si="97"/>
        <v>1.4577382954510296</v>
      </c>
      <c r="G541">
        <f t="shared" ca="1" si="98"/>
        <v>0.3614706301443078</v>
      </c>
      <c r="H541">
        <f t="shared" ca="1" si="99"/>
        <v>10.480722419921824</v>
      </c>
      <c r="I541">
        <f t="shared" ca="1" si="100"/>
        <v>7.1982240808963081</v>
      </c>
      <c r="J541">
        <f t="shared" ca="1" si="101"/>
        <v>4.1332406920471811</v>
      </c>
      <c r="K541">
        <f t="shared" ca="1" si="102"/>
        <v>2.0351489701958201</v>
      </c>
      <c r="M541">
        <f t="shared" ca="1" si="92"/>
        <v>6.1095724245312173</v>
      </c>
      <c r="N541">
        <f t="shared" ca="1" si="93"/>
        <v>6.5373618826940394</v>
      </c>
    </row>
    <row r="542" spans="2:14" x14ac:dyDescent="0.25">
      <c r="B542">
        <f t="shared" ca="1" si="94"/>
        <v>13.351488531055605</v>
      </c>
      <c r="C542">
        <f t="shared" ca="1" si="95"/>
        <v>3.0124562703303508</v>
      </c>
      <c r="D542">
        <f t="shared" ca="1" si="96"/>
        <v>3.8820290805661428</v>
      </c>
      <c r="E542">
        <f t="shared" ca="1" si="97"/>
        <v>0.73481113861502334</v>
      </c>
      <c r="G542">
        <f t="shared" ca="1" si="98"/>
        <v>3.820720458853355E-2</v>
      </c>
      <c r="H542">
        <f t="shared" ca="1" si="99"/>
        <v>33.625785402067528</v>
      </c>
      <c r="I542">
        <f t="shared" ca="1" si="100"/>
        <v>23.094394500910695</v>
      </c>
      <c r="J542">
        <f t="shared" ca="1" si="101"/>
        <v>13.260866852240159</v>
      </c>
      <c r="K542">
        <f t="shared" ca="1" si="102"/>
        <v>6.529462358717236</v>
      </c>
      <c r="M542">
        <f t="shared" ca="1" si="92"/>
        <v>5.8325514842520194</v>
      </c>
      <c r="N542">
        <f t="shared" ca="1" si="93"/>
        <v>20.974119813084947</v>
      </c>
    </row>
    <row r="543" spans="2:14" x14ac:dyDescent="0.25">
      <c r="B543">
        <f t="shared" ca="1" si="94"/>
        <v>10.606812985728936</v>
      </c>
      <c r="C543">
        <f t="shared" ca="1" si="95"/>
        <v>9.1769686610002168</v>
      </c>
      <c r="D543">
        <f t="shared" ca="1" si="96"/>
        <v>2.3935593925810186</v>
      </c>
      <c r="E543">
        <f t="shared" ca="1" si="97"/>
        <v>3.3895010142642938</v>
      </c>
      <c r="G543">
        <f t="shared" ca="1" si="98"/>
        <v>0.36405465559463923</v>
      </c>
      <c r="H543">
        <f t="shared" ca="1" si="99"/>
        <v>10.407355366717645</v>
      </c>
      <c r="I543">
        <f t="shared" ca="1" si="100"/>
        <v>7.1478351412832435</v>
      </c>
      <c r="J543">
        <f t="shared" ca="1" si="101"/>
        <v>4.1043072199438937</v>
      </c>
      <c r="K543">
        <f t="shared" ca="1" si="102"/>
        <v>2.0209025397693283</v>
      </c>
      <c r="M543">
        <f t="shared" ca="1" si="92"/>
        <v>7.0917465753878082</v>
      </c>
      <c r="N543">
        <f t="shared" ca="1" si="93"/>
        <v>6.491599104342912</v>
      </c>
    </row>
    <row r="544" spans="2:14" x14ac:dyDescent="0.25">
      <c r="B544">
        <f t="shared" ca="1" si="94"/>
        <v>10.886076651351315</v>
      </c>
      <c r="C544">
        <f t="shared" ca="1" si="95"/>
        <v>1.7190181229429826</v>
      </c>
      <c r="D544">
        <f t="shared" ca="1" si="96"/>
        <v>4.7983912120922039</v>
      </c>
      <c r="E544">
        <f t="shared" ca="1" si="97"/>
        <v>0.27208161045832857</v>
      </c>
      <c r="G544">
        <f t="shared" ca="1" si="98"/>
        <v>0.98616930647713863</v>
      </c>
      <c r="H544">
        <f t="shared" ca="1" si="99"/>
        <v>0.14344642106258218</v>
      </c>
      <c r="I544">
        <f t="shared" ca="1" si="100"/>
        <v>9.8519876878751675E-2</v>
      </c>
      <c r="J544">
        <f t="shared" ca="1" si="101"/>
        <v>5.6570392851681015E-2</v>
      </c>
      <c r="K544">
        <f t="shared" ca="1" si="102"/>
        <v>2.7854457393974918E-2</v>
      </c>
      <c r="M544">
        <f t="shared" ca="1" si="92"/>
        <v>4.7956229967983965</v>
      </c>
      <c r="N544">
        <f t="shared" ca="1" si="93"/>
        <v>8.9474859431531342E-2</v>
      </c>
    </row>
    <row r="545" spans="2:14" x14ac:dyDescent="0.25">
      <c r="B545">
        <f t="shared" ca="1" si="94"/>
        <v>16.216691323809084</v>
      </c>
      <c r="C545">
        <f t="shared" ca="1" si="95"/>
        <v>3.174502980783303</v>
      </c>
      <c r="D545">
        <f t="shared" ca="1" si="96"/>
        <v>9.0478426452778127</v>
      </c>
      <c r="E545">
        <f t="shared" ca="1" si="97"/>
        <v>2.5392542544419849</v>
      </c>
      <c r="G545">
        <f t="shared" ca="1" si="98"/>
        <v>0.15199961383701321</v>
      </c>
      <c r="H545">
        <f t="shared" ca="1" si="99"/>
        <v>19.403390444494505</v>
      </c>
      <c r="I545">
        <f t="shared" ca="1" si="100"/>
        <v>13.326366900349171</v>
      </c>
      <c r="J545">
        <f t="shared" ca="1" si="101"/>
        <v>7.652037687442383</v>
      </c>
      <c r="K545">
        <f t="shared" ca="1" si="102"/>
        <v>3.7677545973701072</v>
      </c>
      <c r="M545">
        <f t="shared" ca="1" si="92"/>
        <v>8.1347776713216753</v>
      </c>
      <c r="N545">
        <f t="shared" ca="1" si="93"/>
        <v>12.102885660415602</v>
      </c>
    </row>
    <row r="546" spans="2:14" x14ac:dyDescent="0.25">
      <c r="B546">
        <f t="shared" ca="1" si="94"/>
        <v>6.741767695408738</v>
      </c>
      <c r="C546">
        <f t="shared" ca="1" si="95"/>
        <v>11.324034567914097</v>
      </c>
      <c r="D546">
        <f t="shared" ca="1" si="96"/>
        <v>2.0071480746096255</v>
      </c>
      <c r="E546">
        <f t="shared" ca="1" si="97"/>
        <v>0.57254738640942238</v>
      </c>
      <c r="G546">
        <f t="shared" ca="1" si="98"/>
        <v>0.44558305000405574</v>
      </c>
      <c r="H546">
        <f t="shared" ca="1" si="99"/>
        <v>8.3259936121856271</v>
      </c>
      <c r="I546">
        <f t="shared" ca="1" si="100"/>
        <v>5.7183431938530864</v>
      </c>
      <c r="J546">
        <f t="shared" ca="1" si="101"/>
        <v>3.2834888875787267</v>
      </c>
      <c r="K546">
        <f t="shared" ca="1" si="102"/>
        <v>1.616743259366175</v>
      </c>
      <c r="M546">
        <f t="shared" ca="1" si="92"/>
        <v>5.9356797712006601</v>
      </c>
      <c r="N546">
        <f t="shared" ca="1" si="93"/>
        <v>5.1933474712005943</v>
      </c>
    </row>
    <row r="547" spans="2:14" x14ac:dyDescent="0.25">
      <c r="B547">
        <f t="shared" ca="1" si="94"/>
        <v>7.364550288386706</v>
      </c>
      <c r="C547">
        <f t="shared" ca="1" si="95"/>
        <v>6.6218512883570426</v>
      </c>
      <c r="D547">
        <f t="shared" ca="1" si="96"/>
        <v>7.2747970552530798</v>
      </c>
      <c r="E547">
        <f t="shared" ca="1" si="97"/>
        <v>3.0053645752878384</v>
      </c>
      <c r="G547">
        <f t="shared" ca="1" si="98"/>
        <v>0.36250188142884832</v>
      </c>
      <c r="H547">
        <f t="shared" ca="1" si="99"/>
        <v>10.451379878578868</v>
      </c>
      <c r="I547">
        <f t="shared" ca="1" si="100"/>
        <v>7.1780714445390963</v>
      </c>
      <c r="J547">
        <f t="shared" ca="1" si="101"/>
        <v>4.1216689910682245</v>
      </c>
      <c r="K547">
        <f t="shared" ca="1" si="102"/>
        <v>2.0294512291046587</v>
      </c>
      <c r="M547">
        <f t="shared" ca="1" si="92"/>
        <v>6.251952799131308</v>
      </c>
      <c r="N547">
        <f t="shared" ca="1" si="93"/>
        <v>6.5190594409699658</v>
      </c>
    </row>
    <row r="548" spans="2:14" x14ac:dyDescent="0.25">
      <c r="B548">
        <f t="shared" ca="1" si="94"/>
        <v>8.6936161230247073</v>
      </c>
      <c r="C548">
        <f t="shared" ca="1" si="95"/>
        <v>3.0335650755930028</v>
      </c>
      <c r="D548">
        <f t="shared" ca="1" si="96"/>
        <v>8.8862482250873125</v>
      </c>
      <c r="E548">
        <f t="shared" ca="1" si="97"/>
        <v>2.2237668903191596</v>
      </c>
      <c r="G548">
        <f t="shared" ca="1" si="98"/>
        <v>0.85160979281095994</v>
      </c>
      <c r="H548">
        <f t="shared" ca="1" si="99"/>
        <v>1.6544099899518585</v>
      </c>
      <c r="I548">
        <f t="shared" ca="1" si="100"/>
        <v>1.1362588714982604</v>
      </c>
      <c r="J548">
        <f t="shared" ca="1" si="101"/>
        <v>0.65244306812291253</v>
      </c>
      <c r="K548">
        <f t="shared" ca="1" si="102"/>
        <v>0.321253693441231</v>
      </c>
      <c r="M548">
        <f t="shared" ca="1" si="92"/>
        <v>5.7401573826666077</v>
      </c>
      <c r="N548">
        <f t="shared" ca="1" si="93"/>
        <v>1.0319400107478645</v>
      </c>
    </row>
    <row r="549" spans="2:14" x14ac:dyDescent="0.25">
      <c r="B549">
        <f t="shared" ca="1" si="94"/>
        <v>6.0474272898884411</v>
      </c>
      <c r="C549">
        <f t="shared" ca="1" si="95"/>
        <v>7.3734012057485803</v>
      </c>
      <c r="D549">
        <f t="shared" ca="1" si="96"/>
        <v>1.5828717136943362</v>
      </c>
      <c r="E549">
        <f t="shared" ca="1" si="97"/>
        <v>1.1921127170706571</v>
      </c>
      <c r="G549">
        <f t="shared" ca="1" si="98"/>
        <v>0.22468760973536839</v>
      </c>
      <c r="H549">
        <f t="shared" ca="1" si="99"/>
        <v>15.377923186273707</v>
      </c>
      <c r="I549">
        <f t="shared" ca="1" si="100"/>
        <v>10.561651435706542</v>
      </c>
      <c r="J549">
        <f t="shared" ca="1" si="101"/>
        <v>6.0645302228275622</v>
      </c>
      <c r="K549">
        <f t="shared" ca="1" si="102"/>
        <v>2.9860884853516425</v>
      </c>
      <c r="M549">
        <f t="shared" ca="1" si="92"/>
        <v>4.5812454348441056</v>
      </c>
      <c r="N549">
        <f t="shared" ca="1" si="93"/>
        <v>9.5919961282299155</v>
      </c>
    </row>
    <row r="550" spans="2:14" x14ac:dyDescent="0.25">
      <c r="B550">
        <f t="shared" ca="1" si="94"/>
        <v>7.491759949242204</v>
      </c>
      <c r="C550">
        <f t="shared" ca="1" si="95"/>
        <v>4.889491070462558</v>
      </c>
      <c r="D550">
        <f t="shared" ca="1" si="96"/>
        <v>1.749777749937536</v>
      </c>
      <c r="E550">
        <f t="shared" ca="1" si="97"/>
        <v>0.30051324144856539</v>
      </c>
      <c r="G550">
        <f t="shared" ca="1" si="98"/>
        <v>0.32039762454942011</v>
      </c>
      <c r="H550">
        <f t="shared" ca="1" si="99"/>
        <v>11.723052803787143</v>
      </c>
      <c r="I550">
        <f t="shared" ca="1" si="100"/>
        <v>8.0514641656227557</v>
      </c>
      <c r="J550">
        <f t="shared" ca="1" si="101"/>
        <v>4.6231735697463723</v>
      </c>
      <c r="K550">
        <f t="shared" ca="1" si="102"/>
        <v>2.2763849556619191</v>
      </c>
      <c r="M550">
        <f t="shared" ca="1" si="92"/>
        <v>4.1244335041886488</v>
      </c>
      <c r="N550">
        <f t="shared" ca="1" si="93"/>
        <v>7.3122667959046277</v>
      </c>
    </row>
    <row r="551" spans="2:14" x14ac:dyDescent="0.25">
      <c r="B551">
        <f t="shared" ca="1" si="94"/>
        <v>2.995167134524213</v>
      </c>
      <c r="C551">
        <f t="shared" ca="1" si="95"/>
        <v>9.7070339308229947</v>
      </c>
      <c r="D551">
        <f t="shared" ca="1" si="96"/>
        <v>7.2284036737730117</v>
      </c>
      <c r="E551">
        <f t="shared" ca="1" si="97"/>
        <v>1.7547771234078078</v>
      </c>
      <c r="G551">
        <f t="shared" ca="1" si="98"/>
        <v>0.23965197503920621</v>
      </c>
      <c r="H551">
        <f t="shared" ca="1" si="99"/>
        <v>14.713831538924037</v>
      </c>
      <c r="I551">
        <f t="shared" ca="1" si="100"/>
        <v>10.105549241950499</v>
      </c>
      <c r="J551">
        <f t="shared" ca="1" si="101"/>
        <v>5.8026350489932792</v>
      </c>
      <c r="K551">
        <f t="shared" ca="1" si="102"/>
        <v>2.8571350241235942</v>
      </c>
      <c r="M551">
        <f t="shared" ca="1" si="92"/>
        <v>5.6072964790403264</v>
      </c>
      <c r="N551">
        <f t="shared" ca="1" si="93"/>
        <v>9.1777682488857355</v>
      </c>
    </row>
    <row r="552" spans="2:14" x14ac:dyDescent="0.25">
      <c r="B552">
        <f t="shared" ca="1" si="94"/>
        <v>17.840270601589168</v>
      </c>
      <c r="C552">
        <f t="shared" ca="1" si="95"/>
        <v>18.209946151863413</v>
      </c>
      <c r="D552">
        <f t="shared" ca="1" si="96"/>
        <v>3.9444721045415347</v>
      </c>
      <c r="E552">
        <f t="shared" ca="1" si="97"/>
        <v>0.42304605128578293</v>
      </c>
      <c r="G552">
        <f t="shared" ca="1" si="98"/>
        <v>0.17766691888653552</v>
      </c>
      <c r="H552">
        <f t="shared" ca="1" si="99"/>
        <v>17.796300124187162</v>
      </c>
      <c r="I552">
        <f t="shared" ca="1" si="100"/>
        <v>12.2226074665698</v>
      </c>
      <c r="J552">
        <f t="shared" ca="1" si="101"/>
        <v>7.0182558886740694</v>
      </c>
      <c r="K552">
        <f t="shared" ca="1" si="102"/>
        <v>3.4556894477227651</v>
      </c>
      <c r="M552">
        <f t="shared" ca="1" si="92"/>
        <v>11.688568657201237</v>
      </c>
      <c r="N552">
        <f t="shared" ca="1" si="93"/>
        <v>11.100461344506455</v>
      </c>
    </row>
    <row r="553" spans="2:14" x14ac:dyDescent="0.25">
      <c r="B553">
        <f t="shared" ca="1" si="94"/>
        <v>16.932493096804418</v>
      </c>
      <c r="C553">
        <f t="shared" ca="1" si="95"/>
        <v>6.3974925426709044</v>
      </c>
      <c r="D553">
        <f t="shared" ca="1" si="96"/>
        <v>6.9511638227444408</v>
      </c>
      <c r="E553">
        <f t="shared" ca="1" si="97"/>
        <v>1.4347417610271824</v>
      </c>
      <c r="G553">
        <f t="shared" ca="1" si="98"/>
        <v>0.78624734175314848</v>
      </c>
      <c r="H553">
        <f t="shared" ca="1" si="99"/>
        <v>2.4769140097923672</v>
      </c>
      <c r="I553">
        <f t="shared" ca="1" si="100"/>
        <v>1.7011596488527019</v>
      </c>
      <c r="J553">
        <f t="shared" ca="1" si="101"/>
        <v>0.97681069737289405</v>
      </c>
      <c r="K553">
        <f t="shared" ca="1" si="102"/>
        <v>0.48096770378259246</v>
      </c>
      <c r="M553">
        <f t="shared" ca="1" si="92"/>
        <v>8.6761768085969226</v>
      </c>
      <c r="N553">
        <f t="shared" ca="1" si="93"/>
        <v>1.5449777778246179</v>
      </c>
    </row>
    <row r="554" spans="2:14" x14ac:dyDescent="0.25">
      <c r="B554">
        <f t="shared" ca="1" si="94"/>
        <v>10.676002887423717</v>
      </c>
      <c r="C554">
        <f t="shared" ca="1" si="95"/>
        <v>7.8253191323143039</v>
      </c>
      <c r="D554">
        <f t="shared" ca="1" si="96"/>
        <v>2.2486310141214059</v>
      </c>
      <c r="E554">
        <f t="shared" ca="1" si="97"/>
        <v>0.30578643391691135</v>
      </c>
      <c r="G554">
        <f t="shared" ca="1" si="98"/>
        <v>0.94284944252598624</v>
      </c>
      <c r="H554">
        <f t="shared" ca="1" si="99"/>
        <v>0.6061242232577182</v>
      </c>
      <c r="I554">
        <f t="shared" ca="1" si="100"/>
        <v>0.41628981334101783</v>
      </c>
      <c r="J554">
        <f t="shared" ca="1" si="101"/>
        <v>0.23903479203325545</v>
      </c>
      <c r="K554">
        <f t="shared" ca="1" si="102"/>
        <v>0.1176973341483542</v>
      </c>
      <c r="M554">
        <f t="shared" ca="1" si="92"/>
        <v>6.06128009552907</v>
      </c>
      <c r="N554">
        <f t="shared" ca="1" si="93"/>
        <v>0.37807063621594272</v>
      </c>
    </row>
    <row r="555" spans="2:14" x14ac:dyDescent="0.25">
      <c r="B555">
        <f t="shared" ca="1" si="94"/>
        <v>7.6293708418226895</v>
      </c>
      <c r="C555">
        <f t="shared" ca="1" si="95"/>
        <v>4.0577718298314291</v>
      </c>
      <c r="D555">
        <f t="shared" ca="1" si="96"/>
        <v>2.9261581087824959</v>
      </c>
      <c r="E555">
        <f t="shared" ca="1" si="97"/>
        <v>1.1735973220214189</v>
      </c>
      <c r="G555">
        <f t="shared" ca="1" si="98"/>
        <v>0.74747658641589243</v>
      </c>
      <c r="H555">
        <f t="shared" ca="1" si="99"/>
        <v>2.9977543426686686</v>
      </c>
      <c r="I555">
        <f t="shared" ca="1" si="100"/>
        <v>2.0588759661254388</v>
      </c>
      <c r="J555">
        <f t="shared" ca="1" si="101"/>
        <v>1.1822124217627843</v>
      </c>
      <c r="K555">
        <f t="shared" ca="1" si="102"/>
        <v>0.58210459345680243</v>
      </c>
      <c r="M555">
        <f t="shared" ca="1" si="92"/>
        <v>4.3260938876570192</v>
      </c>
      <c r="N555">
        <f t="shared" ca="1" si="93"/>
        <v>1.8698524956821494</v>
      </c>
    </row>
    <row r="556" spans="2:14" x14ac:dyDescent="0.25">
      <c r="B556">
        <f t="shared" ca="1" si="94"/>
        <v>16.254529631060819</v>
      </c>
      <c r="C556">
        <f t="shared" ca="1" si="95"/>
        <v>3.0451003875334912</v>
      </c>
      <c r="D556">
        <f t="shared" ca="1" si="96"/>
        <v>5.410648296240204</v>
      </c>
      <c r="E556">
        <f t="shared" ca="1" si="97"/>
        <v>1.4085825037379138</v>
      </c>
      <c r="G556">
        <f t="shared" ca="1" si="98"/>
        <v>0.61589380895841828</v>
      </c>
      <c r="H556">
        <f t="shared" ca="1" si="99"/>
        <v>4.9920709941632131</v>
      </c>
      <c r="I556">
        <f t="shared" ca="1" si="100"/>
        <v>3.4285848058933373</v>
      </c>
      <c r="J556">
        <f t="shared" ca="1" si="101"/>
        <v>1.9687031240750792</v>
      </c>
      <c r="K556">
        <f t="shared" ca="1" si="102"/>
        <v>0.96936143672732322</v>
      </c>
      <c r="M556">
        <f t="shared" ca="1" si="92"/>
        <v>7.1537351655739165</v>
      </c>
      <c r="N556">
        <f t="shared" ca="1" si="93"/>
        <v>3.1138096521774452</v>
      </c>
    </row>
    <row r="557" spans="2:14" x14ac:dyDescent="0.25">
      <c r="B557">
        <f t="shared" ca="1" si="94"/>
        <v>6.039808906143131</v>
      </c>
      <c r="C557">
        <f t="shared" ca="1" si="95"/>
        <v>5.1540364449228342</v>
      </c>
      <c r="D557">
        <f t="shared" ca="1" si="96"/>
        <v>3.5994232594487849</v>
      </c>
      <c r="E557">
        <f t="shared" ca="1" si="97"/>
        <v>0.83788422867528833</v>
      </c>
      <c r="G557">
        <f t="shared" ca="1" si="98"/>
        <v>0.66586960319536048</v>
      </c>
      <c r="H557">
        <f t="shared" ca="1" si="99"/>
        <v>4.1884948077537931</v>
      </c>
      <c r="I557">
        <f t="shared" ca="1" si="100"/>
        <v>2.8766837799819709</v>
      </c>
      <c r="J557">
        <f t="shared" ca="1" si="101"/>
        <v>1.6517999889902097</v>
      </c>
      <c r="K557">
        <f t="shared" ca="1" si="102"/>
        <v>0.8133228372185296</v>
      </c>
      <c r="M557">
        <f t="shared" ca="1" si="92"/>
        <v>4.2456151029446039</v>
      </c>
      <c r="N557">
        <f t="shared" ca="1" si="93"/>
        <v>2.6125781415624774</v>
      </c>
    </row>
    <row r="558" spans="2:14" x14ac:dyDescent="0.25">
      <c r="B558">
        <f t="shared" ca="1" si="94"/>
        <v>11.608175328563924</v>
      </c>
      <c r="C558">
        <f t="shared" ca="1" si="95"/>
        <v>2.3669653200751908</v>
      </c>
      <c r="D558">
        <f t="shared" ca="1" si="96"/>
        <v>3.7760215783739071</v>
      </c>
      <c r="E558">
        <f t="shared" ca="1" si="97"/>
        <v>0.23042436830514393</v>
      </c>
      <c r="G558">
        <f t="shared" ca="1" si="98"/>
        <v>0.23328364152657932</v>
      </c>
      <c r="H558">
        <f t="shared" ca="1" si="99"/>
        <v>14.991230630455837</v>
      </c>
      <c r="I558">
        <f t="shared" ca="1" si="100"/>
        <v>10.296068629897217</v>
      </c>
      <c r="J558">
        <f t="shared" ca="1" si="101"/>
        <v>5.9120318221466999</v>
      </c>
      <c r="K558">
        <f t="shared" ca="1" si="102"/>
        <v>2.9110004403463443</v>
      </c>
      <c r="M558">
        <f t="shared" ca="1" si="92"/>
        <v>4.9938313839275441</v>
      </c>
      <c r="N558">
        <f t="shared" ca="1" si="93"/>
        <v>9.3507962306045247</v>
      </c>
    </row>
    <row r="559" spans="2:14" x14ac:dyDescent="0.25">
      <c r="B559">
        <f t="shared" ca="1" si="94"/>
        <v>9.8848769862125181</v>
      </c>
      <c r="C559">
        <f t="shared" ca="1" si="95"/>
        <v>9.3215245560766693</v>
      </c>
      <c r="D559">
        <f t="shared" ca="1" si="96"/>
        <v>6.0018764629395536</v>
      </c>
      <c r="E559">
        <f t="shared" ca="1" si="97"/>
        <v>3.4512596785053749</v>
      </c>
      <c r="G559">
        <f t="shared" ca="1" si="98"/>
        <v>0.61463265213413476</v>
      </c>
      <c r="H559">
        <f t="shared" ca="1" si="99"/>
        <v>5.0131831846118748</v>
      </c>
      <c r="I559">
        <f t="shared" ca="1" si="100"/>
        <v>3.4430847870586776</v>
      </c>
      <c r="J559">
        <f t="shared" ca="1" si="101"/>
        <v>1.9770290544035833</v>
      </c>
      <c r="K559">
        <f t="shared" ca="1" si="102"/>
        <v>0.97346100648298262</v>
      </c>
      <c r="M559">
        <f t="shared" ca="1" si="92"/>
        <v>7.6525476909757417</v>
      </c>
      <c r="N559">
        <f t="shared" ca="1" si="93"/>
        <v>3.1269784036784789</v>
      </c>
    </row>
    <row r="560" spans="2:14" x14ac:dyDescent="0.25">
      <c r="B560">
        <f t="shared" ca="1" si="94"/>
        <v>4.8788841723123166</v>
      </c>
      <c r="C560">
        <f t="shared" ca="1" si="95"/>
        <v>7.6340715271694215</v>
      </c>
      <c r="D560">
        <f t="shared" ca="1" si="96"/>
        <v>6.6658921445043386</v>
      </c>
      <c r="E560">
        <f t="shared" ca="1" si="97"/>
        <v>3.834382968845977</v>
      </c>
      <c r="G560">
        <f t="shared" ca="1" si="98"/>
        <v>0.34628181742081521</v>
      </c>
      <c r="H560">
        <f t="shared" ca="1" si="99"/>
        <v>10.92286683045057</v>
      </c>
      <c r="I560">
        <f t="shared" ca="1" si="100"/>
        <v>7.5018915587270447</v>
      </c>
      <c r="J560">
        <f t="shared" ca="1" si="101"/>
        <v>4.3076074194671268</v>
      </c>
      <c r="K560">
        <f t="shared" ca="1" si="102"/>
        <v>2.1210046684685855</v>
      </c>
      <c r="M560">
        <f t="shared" ca="1" si="92"/>
        <v>5.8539417325145848</v>
      </c>
      <c r="N560">
        <f t="shared" ca="1" si="93"/>
        <v>6.8131499343404265</v>
      </c>
    </row>
    <row r="561" spans="2:14" x14ac:dyDescent="0.25">
      <c r="B561">
        <f t="shared" ca="1" si="94"/>
        <v>6.153760733149463</v>
      </c>
      <c r="C561">
        <f t="shared" ca="1" si="95"/>
        <v>4.5736536068834557</v>
      </c>
      <c r="D561">
        <f t="shared" ca="1" si="96"/>
        <v>2.6706554757041863</v>
      </c>
      <c r="E561">
        <f t="shared" ca="1" si="97"/>
        <v>2.1804317589946418</v>
      </c>
      <c r="G561">
        <f t="shared" ca="1" si="98"/>
        <v>0.97144426530700489</v>
      </c>
      <c r="H561">
        <f t="shared" ca="1" si="99"/>
        <v>0.29839683727924654</v>
      </c>
      <c r="I561">
        <f t="shared" ca="1" si="100"/>
        <v>0.20494076779325593</v>
      </c>
      <c r="J561">
        <f t="shared" ca="1" si="101"/>
        <v>0.11767757038163813</v>
      </c>
      <c r="K561">
        <f t="shared" ca="1" si="102"/>
        <v>5.7942763081314207E-2</v>
      </c>
      <c r="M561">
        <f t="shared" ca="1" si="92"/>
        <v>4.1884417489496411</v>
      </c>
      <c r="N561">
        <f t="shared" ca="1" si="93"/>
        <v>0.18612534821434121</v>
      </c>
    </row>
    <row r="562" spans="2:14" x14ac:dyDescent="0.25">
      <c r="B562">
        <f t="shared" ca="1" si="94"/>
        <v>6.5913630376773718</v>
      </c>
      <c r="C562">
        <f t="shared" ca="1" si="95"/>
        <v>5.3103331055291507</v>
      </c>
      <c r="D562">
        <f t="shared" ca="1" si="96"/>
        <v>9.0155367785945835</v>
      </c>
      <c r="E562">
        <f t="shared" ca="1" si="97"/>
        <v>2.8445304498372117</v>
      </c>
      <c r="G562">
        <f t="shared" ca="1" si="98"/>
        <v>0.69365077714031909</v>
      </c>
      <c r="H562">
        <f t="shared" ca="1" si="99"/>
        <v>3.7674965122576558</v>
      </c>
      <c r="I562">
        <f t="shared" ca="1" si="100"/>
        <v>2.5875395829277381</v>
      </c>
      <c r="J562">
        <f t="shared" ca="1" si="101"/>
        <v>1.4857725706016098</v>
      </c>
      <c r="K562">
        <f t="shared" ca="1" si="102"/>
        <v>0.73157329618454903</v>
      </c>
      <c r="M562">
        <f t="shared" ca="1" si="92"/>
        <v>5.9425222886483153</v>
      </c>
      <c r="N562">
        <f t="shared" ca="1" si="93"/>
        <v>2.3499800019128498</v>
      </c>
    </row>
    <row r="563" spans="2:14" x14ac:dyDescent="0.25">
      <c r="B563">
        <f t="shared" ca="1" si="94"/>
        <v>11.203589399019908</v>
      </c>
      <c r="C563">
        <f t="shared" ca="1" si="95"/>
        <v>4.3059202795226206</v>
      </c>
      <c r="D563">
        <f t="shared" ca="1" si="96"/>
        <v>4.2338453999635304</v>
      </c>
      <c r="E563">
        <f t="shared" ca="1" si="97"/>
        <v>6.2241574951155911</v>
      </c>
      <c r="G563">
        <f t="shared" ca="1" si="98"/>
        <v>0.36438852667744603</v>
      </c>
      <c r="H563">
        <f t="shared" ca="1" si="99"/>
        <v>10.397913928429036</v>
      </c>
      <c r="I563">
        <f t="shared" ca="1" si="100"/>
        <v>7.1413507038824218</v>
      </c>
      <c r="J563">
        <f t="shared" ca="1" si="101"/>
        <v>4.1005838375888999</v>
      </c>
      <c r="K563">
        <f t="shared" ca="1" si="102"/>
        <v>2.0190691992188996</v>
      </c>
      <c r="M563">
        <f t="shared" ca="1" si="92"/>
        <v>6.7444534825785825</v>
      </c>
      <c r="N563">
        <f t="shared" ca="1" si="93"/>
        <v>6.4857099970549967</v>
      </c>
    </row>
    <row r="564" spans="2:14" x14ac:dyDescent="0.25">
      <c r="B564">
        <f t="shared" ca="1" si="94"/>
        <v>5.0900862772839019</v>
      </c>
      <c r="C564">
        <f t="shared" ca="1" si="95"/>
        <v>5.8673554694312173</v>
      </c>
      <c r="D564">
        <f t="shared" ca="1" si="96"/>
        <v>1.420978063582649</v>
      </c>
      <c r="E564">
        <f t="shared" ca="1" si="97"/>
        <v>0.78291501580801282</v>
      </c>
      <c r="G564">
        <f t="shared" ca="1" si="98"/>
        <v>0.38717214894125551</v>
      </c>
      <c r="H564">
        <f t="shared" ca="1" si="99"/>
        <v>9.773249433720542</v>
      </c>
      <c r="I564">
        <f t="shared" ca="1" si="100"/>
        <v>6.7123273190301855</v>
      </c>
      <c r="J564">
        <f t="shared" ca="1" si="101"/>
        <v>3.8542373926626832</v>
      </c>
      <c r="K564">
        <f t="shared" ca="1" si="102"/>
        <v>1.8977717111080217</v>
      </c>
      <c r="M564">
        <f t="shared" ca="1" si="92"/>
        <v>3.7280111398926681</v>
      </c>
      <c r="N564">
        <f t="shared" ca="1" si="93"/>
        <v>6.0960748465793593</v>
      </c>
    </row>
    <row r="565" spans="2:14" x14ac:dyDescent="0.25">
      <c r="B565">
        <f t="shared" ca="1" si="94"/>
        <v>11.873477736284036</v>
      </c>
      <c r="C565">
        <f t="shared" ca="1" si="95"/>
        <v>5.5432233524682619</v>
      </c>
      <c r="D565">
        <f t="shared" ca="1" si="96"/>
        <v>3.3205402792018717</v>
      </c>
      <c r="E565">
        <f t="shared" ca="1" si="97"/>
        <v>2.3048025791064055</v>
      </c>
      <c r="G565">
        <f t="shared" ca="1" si="98"/>
        <v>0.80949541242282275</v>
      </c>
      <c r="H565">
        <f t="shared" ca="1" si="99"/>
        <v>2.1767837591139991</v>
      </c>
      <c r="I565">
        <f t="shared" ca="1" si="100"/>
        <v>1.4950283621646809</v>
      </c>
      <c r="J565">
        <f t="shared" ca="1" si="101"/>
        <v>0.85844952766381155</v>
      </c>
      <c r="K565">
        <f t="shared" ca="1" si="102"/>
        <v>0.42268834610857725</v>
      </c>
      <c r="M565">
        <f t="shared" ca="1" si="92"/>
        <v>6.3500788982873448</v>
      </c>
      <c r="N565">
        <f t="shared" ca="1" si="93"/>
        <v>1.3577712111380817</v>
      </c>
    </row>
    <row r="566" spans="2:14" x14ac:dyDescent="0.25">
      <c r="B566">
        <f t="shared" ca="1" si="94"/>
        <v>1.9598302596668025</v>
      </c>
      <c r="C566">
        <f t="shared" ca="1" si="95"/>
        <v>22.666689621299923</v>
      </c>
      <c r="D566">
        <f t="shared" ca="1" si="96"/>
        <v>1.3915268611396683</v>
      </c>
      <c r="E566">
        <f t="shared" ca="1" si="97"/>
        <v>0.73684532975291561</v>
      </c>
      <c r="G566">
        <f t="shared" ca="1" si="98"/>
        <v>0.3169622879264109</v>
      </c>
      <c r="H566">
        <f t="shared" ca="1" si="99"/>
        <v>11.834083679768991</v>
      </c>
      <c r="I566">
        <f t="shared" ca="1" si="100"/>
        <v>8.1277208484346559</v>
      </c>
      <c r="J566">
        <f t="shared" ca="1" si="101"/>
        <v>4.6669603733935618</v>
      </c>
      <c r="K566">
        <f t="shared" ca="1" si="102"/>
        <v>2.2979449554272868</v>
      </c>
      <c r="M566">
        <f t="shared" ca="1" si="92"/>
        <v>7.8136304024685348</v>
      </c>
      <c r="N566">
        <f t="shared" ca="1" si="93"/>
        <v>7.3815224242252633</v>
      </c>
    </row>
    <row r="567" spans="2:14" x14ac:dyDescent="0.25">
      <c r="B567">
        <f t="shared" ca="1" si="94"/>
        <v>12.95770959537796</v>
      </c>
      <c r="C567">
        <f t="shared" ca="1" si="95"/>
        <v>9.7552278464706053</v>
      </c>
      <c r="D567">
        <f t="shared" ca="1" si="96"/>
        <v>8.0718884696189104</v>
      </c>
      <c r="E567">
        <f t="shared" ca="1" si="97"/>
        <v>4.5480417374215376</v>
      </c>
      <c r="G567">
        <f t="shared" ca="1" si="98"/>
        <v>0.83821386354872773</v>
      </c>
      <c r="H567">
        <f t="shared" ca="1" si="99"/>
        <v>1.8177135165197555</v>
      </c>
      <c r="I567">
        <f t="shared" ca="1" si="100"/>
        <v>1.2484167295483826</v>
      </c>
      <c r="J567">
        <f t="shared" ca="1" si="101"/>
        <v>0.71684442846065477</v>
      </c>
      <c r="K567">
        <f t="shared" ca="1" si="102"/>
        <v>0.3529640079222513</v>
      </c>
      <c r="M567">
        <f t="shared" ca="1" si="92"/>
        <v>9.337867273962658</v>
      </c>
      <c r="N567">
        <f t="shared" ca="1" si="93"/>
        <v>1.1338007610970227</v>
      </c>
    </row>
    <row r="568" spans="2:14" x14ac:dyDescent="0.25">
      <c r="B568">
        <f t="shared" ca="1" si="94"/>
        <v>7.6686946364674835</v>
      </c>
      <c r="C568">
        <f t="shared" ca="1" si="95"/>
        <v>5.2877342982284592</v>
      </c>
      <c r="D568">
        <f t="shared" ca="1" si="96"/>
        <v>3.2863982905590867</v>
      </c>
      <c r="E568">
        <f t="shared" ca="1" si="97"/>
        <v>2.5991860551691821</v>
      </c>
      <c r="G568">
        <f t="shared" ca="1" si="98"/>
        <v>0.81063290475277439</v>
      </c>
      <c r="H568">
        <f t="shared" ca="1" si="99"/>
        <v>2.1623209004819559</v>
      </c>
      <c r="I568">
        <f t="shared" ca="1" si="100"/>
        <v>1.4850951826458829</v>
      </c>
      <c r="J568">
        <f t="shared" ca="1" si="101"/>
        <v>0.85274586779894768</v>
      </c>
      <c r="K568">
        <f t="shared" ca="1" si="102"/>
        <v>0.41987994505836507</v>
      </c>
      <c r="M568">
        <f t="shared" ca="1" si="92"/>
        <v>5.0640455495544368</v>
      </c>
      <c r="N568">
        <f t="shared" ca="1" si="93"/>
        <v>1.3487499875098141</v>
      </c>
    </row>
    <row r="569" spans="2:14" x14ac:dyDescent="0.25">
      <c r="B569">
        <f t="shared" ca="1" si="94"/>
        <v>17.605619770346312</v>
      </c>
      <c r="C569">
        <f t="shared" ca="1" si="95"/>
        <v>6.3056396858456942</v>
      </c>
      <c r="D569">
        <f t="shared" ca="1" si="96"/>
        <v>3.2706431231894868</v>
      </c>
      <c r="E569">
        <f t="shared" ca="1" si="97"/>
        <v>0.72959889357106056</v>
      </c>
      <c r="G569">
        <f t="shared" ca="1" si="98"/>
        <v>0.22437912611404087</v>
      </c>
      <c r="H569">
        <f t="shared" ca="1" si="99"/>
        <v>15.392073833304851</v>
      </c>
      <c r="I569">
        <f t="shared" ca="1" si="100"/>
        <v>10.571370186393635</v>
      </c>
      <c r="J569">
        <f t="shared" ca="1" si="101"/>
        <v>6.0701107570488251</v>
      </c>
      <c r="K569">
        <f t="shared" ca="1" si="102"/>
        <v>2.9888362610849541</v>
      </c>
      <c r="M569">
        <f t="shared" ca="1" si="92"/>
        <v>7.9734262402097116</v>
      </c>
      <c r="N569">
        <f t="shared" ca="1" si="93"/>
        <v>9.6008226095363014</v>
      </c>
    </row>
    <row r="570" spans="2:14" x14ac:dyDescent="0.25">
      <c r="B570">
        <f t="shared" ca="1" si="94"/>
        <v>14.249726549156161</v>
      </c>
      <c r="C570">
        <f t="shared" ca="1" si="95"/>
        <v>4.8841245218863776</v>
      </c>
      <c r="D570">
        <f t="shared" ca="1" si="96"/>
        <v>0.85982050630921514</v>
      </c>
      <c r="E570">
        <f t="shared" ca="1" si="97"/>
        <v>0.36158709305119224</v>
      </c>
      <c r="G570">
        <f t="shared" ca="1" si="98"/>
        <v>7.4671583573983957E-2</v>
      </c>
      <c r="H570">
        <f t="shared" ca="1" si="99"/>
        <v>26.724201731060525</v>
      </c>
      <c r="I570">
        <f t="shared" ca="1" si="100"/>
        <v>18.354344742266875</v>
      </c>
      <c r="J570">
        <f t="shared" ca="1" si="101"/>
        <v>10.539116831043884</v>
      </c>
      <c r="K570">
        <f t="shared" ca="1" si="102"/>
        <v>5.189311333052065</v>
      </c>
      <c r="M570">
        <f t="shared" ca="1" si="92"/>
        <v>5.9844368411848432</v>
      </c>
      <c r="N570">
        <f t="shared" ca="1" si="93"/>
        <v>16.66924957481741</v>
      </c>
    </row>
    <row r="571" spans="2:14" x14ac:dyDescent="0.25">
      <c r="B571">
        <f t="shared" ca="1" si="94"/>
        <v>18.507029451140312</v>
      </c>
      <c r="C571">
        <f t="shared" ca="1" si="95"/>
        <v>8.1778940767654014</v>
      </c>
      <c r="D571">
        <f t="shared" ca="1" si="96"/>
        <v>5.8208232470429078</v>
      </c>
      <c r="E571">
        <f t="shared" ca="1" si="97"/>
        <v>0.79855267561374377</v>
      </c>
      <c r="G571">
        <f t="shared" ca="1" si="98"/>
        <v>0.21538152057074167</v>
      </c>
      <c r="H571">
        <f t="shared" ca="1" si="99"/>
        <v>15.813601617368082</v>
      </c>
      <c r="I571">
        <f t="shared" ca="1" si="100"/>
        <v>10.860878039425149</v>
      </c>
      <c r="J571">
        <f t="shared" ca="1" si="101"/>
        <v>6.2363469877314444</v>
      </c>
      <c r="K571">
        <f t="shared" ca="1" si="102"/>
        <v>3.0706886183246196</v>
      </c>
      <c r="M571">
        <f t="shared" ca="1" si="92"/>
        <v>9.3293522429030435</v>
      </c>
      <c r="N571">
        <f t="shared" ca="1" si="93"/>
        <v>9.8637510182491823</v>
      </c>
    </row>
    <row r="572" spans="2:14" x14ac:dyDescent="0.25">
      <c r="B572">
        <f t="shared" ca="1" si="94"/>
        <v>20.142155920711172</v>
      </c>
      <c r="C572">
        <f t="shared" ca="1" si="95"/>
        <v>2.7347730363981686</v>
      </c>
      <c r="D572">
        <f t="shared" ca="1" si="96"/>
        <v>1.6759605109191793</v>
      </c>
      <c r="E572">
        <f t="shared" ca="1" si="97"/>
        <v>2.2063386398613769</v>
      </c>
      <c r="G572">
        <f t="shared" ca="1" si="98"/>
        <v>0.57538792176349285</v>
      </c>
      <c r="H572">
        <f t="shared" ca="1" si="99"/>
        <v>5.6927613245288384</v>
      </c>
      <c r="I572">
        <f t="shared" ca="1" si="100"/>
        <v>3.9098231983634868</v>
      </c>
      <c r="J572">
        <f t="shared" ca="1" si="101"/>
        <v>2.2450315745343929</v>
      </c>
      <c r="K572">
        <f t="shared" ca="1" si="102"/>
        <v>1.1054216382225184</v>
      </c>
      <c r="M572">
        <f t="shared" ca="1" si="92"/>
        <v>7.639538517288913</v>
      </c>
      <c r="N572">
        <f t="shared" ca="1" si="93"/>
        <v>3.5508659994190799</v>
      </c>
    </row>
    <row r="573" spans="2:14" x14ac:dyDescent="0.25">
      <c r="B573">
        <f t="shared" ca="1" si="94"/>
        <v>11.728019432344691</v>
      </c>
      <c r="C573">
        <f t="shared" ca="1" si="95"/>
        <v>12.272440830299928</v>
      </c>
      <c r="D573">
        <f t="shared" ca="1" si="96"/>
        <v>16.126290075059892</v>
      </c>
      <c r="E573">
        <f t="shared" ca="1" si="97"/>
        <v>0.45829665463936886</v>
      </c>
      <c r="G573">
        <f t="shared" ca="1" si="98"/>
        <v>0.39472458031468172</v>
      </c>
      <c r="H573">
        <f t="shared" ca="1" si="99"/>
        <v>9.5742710476877182</v>
      </c>
      <c r="I573">
        <f t="shared" ca="1" si="100"/>
        <v>6.5756677499152882</v>
      </c>
      <c r="J573">
        <f t="shared" ca="1" si="101"/>
        <v>3.7757670803085013</v>
      </c>
      <c r="K573">
        <f t="shared" ca="1" si="102"/>
        <v>1.8591340446189066</v>
      </c>
      <c r="M573">
        <f t="shared" ca="1" si="92"/>
        <v>10.517055424733238</v>
      </c>
      <c r="N573">
        <f t="shared" ca="1" si="93"/>
        <v>5.9719618642663841</v>
      </c>
    </row>
    <row r="574" spans="2:14" x14ac:dyDescent="0.25">
      <c r="B574">
        <f t="shared" ca="1" si="94"/>
        <v>7.6424577802108518</v>
      </c>
      <c r="C574">
        <f t="shared" ca="1" si="95"/>
        <v>8.4573833956658344</v>
      </c>
      <c r="D574">
        <f t="shared" ca="1" si="96"/>
        <v>6.2881658834419971</v>
      </c>
      <c r="E574">
        <f t="shared" ca="1" si="97"/>
        <v>1.8593112964022964</v>
      </c>
      <c r="G574">
        <f t="shared" ca="1" si="98"/>
        <v>0.11914587992092907</v>
      </c>
      <c r="H574">
        <f t="shared" ca="1" si="99"/>
        <v>21.911672267216137</v>
      </c>
      <c r="I574">
        <f t="shared" ca="1" si="100"/>
        <v>15.049070154436881</v>
      </c>
      <c r="J574">
        <f t="shared" ca="1" si="101"/>
        <v>8.6412187840707073</v>
      </c>
      <c r="K574">
        <f t="shared" ca="1" si="102"/>
        <v>4.25481330992314</v>
      </c>
      <c r="M574">
        <f t="shared" ca="1" si="92"/>
        <v>6.4594477887318646</v>
      </c>
      <c r="N574">
        <f t="shared" ca="1" si="93"/>
        <v>13.667429145294674</v>
      </c>
    </row>
    <row r="575" spans="2:14" x14ac:dyDescent="0.25">
      <c r="B575">
        <f t="shared" ca="1" si="94"/>
        <v>11.460807834491879</v>
      </c>
      <c r="C575">
        <f t="shared" ca="1" si="95"/>
        <v>4.8232950381889825</v>
      </c>
      <c r="D575">
        <f t="shared" ca="1" si="96"/>
        <v>1.4831998191127611</v>
      </c>
      <c r="E575">
        <f t="shared" ca="1" si="97"/>
        <v>0.59900017338887845</v>
      </c>
      <c r="G575">
        <f t="shared" ca="1" si="98"/>
        <v>0.48848260475087513</v>
      </c>
      <c r="H575">
        <f t="shared" ca="1" si="99"/>
        <v>7.3792420562035153</v>
      </c>
      <c r="I575">
        <f t="shared" ca="1" si="100"/>
        <v>5.0681084508793939</v>
      </c>
      <c r="J575">
        <f t="shared" ca="1" si="101"/>
        <v>2.9101222531369917</v>
      </c>
      <c r="K575">
        <f t="shared" ca="1" si="102"/>
        <v>1.4329028353009552</v>
      </c>
      <c r="M575">
        <f t="shared" ca="1" si="92"/>
        <v>5.3016708603045863</v>
      </c>
      <c r="N575">
        <f t="shared" ca="1" si="93"/>
        <v>4.6028101698124617</v>
      </c>
    </row>
    <row r="576" spans="2:14" x14ac:dyDescent="0.25">
      <c r="B576">
        <f t="shared" ca="1" si="94"/>
        <v>15.270658311381112</v>
      </c>
      <c r="C576">
        <f t="shared" ca="1" si="95"/>
        <v>10.85324206931009</v>
      </c>
      <c r="D576">
        <f t="shared" ca="1" si="96"/>
        <v>14.731744240790094</v>
      </c>
      <c r="E576">
        <f t="shared" ca="1" si="97"/>
        <v>3.4912447017151238</v>
      </c>
      <c r="G576">
        <f t="shared" ca="1" si="98"/>
        <v>0.34750528248492751</v>
      </c>
      <c r="H576">
        <f t="shared" ca="1" si="99"/>
        <v>10.886540560318188</v>
      </c>
      <c r="I576">
        <f t="shared" ca="1" si="100"/>
        <v>7.4769424548428498</v>
      </c>
      <c r="J576">
        <f t="shared" ca="1" si="101"/>
        <v>4.2932815732243093</v>
      </c>
      <c r="K576">
        <f t="shared" ca="1" si="102"/>
        <v>2.1139508253947108</v>
      </c>
      <c r="M576">
        <f t="shared" ca="1" si="92"/>
        <v>11.481767902708404</v>
      </c>
      <c r="N576">
        <f t="shared" ca="1" si="93"/>
        <v>6.7904913842721157</v>
      </c>
    </row>
    <row r="577" spans="2:14" x14ac:dyDescent="0.25">
      <c r="B577">
        <f t="shared" ca="1" si="94"/>
        <v>12.522652062717043</v>
      </c>
      <c r="C577">
        <f t="shared" ca="1" si="95"/>
        <v>4.1170290077233016</v>
      </c>
      <c r="D577">
        <f t="shared" ca="1" si="96"/>
        <v>3.9398634365566458</v>
      </c>
      <c r="E577">
        <f t="shared" ca="1" si="97"/>
        <v>0.66556905000290878</v>
      </c>
      <c r="G577">
        <f t="shared" ca="1" si="98"/>
        <v>3.4248725810354319E-2</v>
      </c>
      <c r="H577">
        <f t="shared" ca="1" si="99"/>
        <v>34.752313521504917</v>
      </c>
      <c r="I577">
        <f t="shared" ca="1" si="100"/>
        <v>23.868100884139331</v>
      </c>
      <c r="J577">
        <f t="shared" ca="1" si="101"/>
        <v>13.705131252864245</v>
      </c>
      <c r="K577">
        <f t="shared" ca="1" si="102"/>
        <v>6.7482118351666589</v>
      </c>
      <c r="M577">
        <f t="shared" ca="1" si="92"/>
        <v>5.9129908184440145</v>
      </c>
      <c r="N577">
        <f t="shared" ca="1" si="93"/>
        <v>21.676792939299453</v>
      </c>
    </row>
    <row r="578" spans="2:14" x14ac:dyDescent="0.25">
      <c r="B578">
        <f t="shared" ca="1" si="94"/>
        <v>4.3956331758656528</v>
      </c>
      <c r="C578">
        <f t="shared" ca="1" si="95"/>
        <v>2.6511370377097934</v>
      </c>
      <c r="D578">
        <f t="shared" ca="1" si="96"/>
        <v>7.3230689110463807</v>
      </c>
      <c r="E578">
        <f t="shared" ca="1" si="97"/>
        <v>2.7360761491783778</v>
      </c>
      <c r="G578">
        <f t="shared" ca="1" si="98"/>
        <v>0.65091512192319145</v>
      </c>
      <c r="H578">
        <f t="shared" ca="1" si="99"/>
        <v>4.4224486873317073</v>
      </c>
      <c r="I578">
        <f t="shared" ca="1" si="100"/>
        <v>3.037364731382401</v>
      </c>
      <c r="J578">
        <f t="shared" ca="1" si="101"/>
        <v>1.7440634472128682</v>
      </c>
      <c r="K578">
        <f t="shared" ca="1" si="102"/>
        <v>0.85875205268856969</v>
      </c>
      <c r="M578">
        <f t="shared" ca="1" si="92"/>
        <v>4.1258600761175854</v>
      </c>
      <c r="N578">
        <f t="shared" ca="1" si="93"/>
        <v>2.7585071255945199</v>
      </c>
    </row>
    <row r="579" spans="2:14" x14ac:dyDescent="0.25">
      <c r="B579">
        <f t="shared" ca="1" si="94"/>
        <v>6.0388190993088653</v>
      </c>
      <c r="C579">
        <f t="shared" ca="1" si="95"/>
        <v>2.3349009925547133</v>
      </c>
      <c r="D579">
        <f t="shared" ca="1" si="96"/>
        <v>1.8265729433348314</v>
      </c>
      <c r="E579">
        <f t="shared" ca="1" si="97"/>
        <v>1.1515873205724614</v>
      </c>
      <c r="G579">
        <f t="shared" ca="1" si="98"/>
        <v>0.47013390876845296</v>
      </c>
      <c r="H579">
        <f t="shared" ca="1" si="99"/>
        <v>7.773579803039194</v>
      </c>
      <c r="I579">
        <f t="shared" ca="1" si="100"/>
        <v>5.3389420205084761</v>
      </c>
      <c r="J579">
        <f t="shared" ca="1" si="101"/>
        <v>3.065635657302082</v>
      </c>
      <c r="K579">
        <f t="shared" ca="1" si="102"/>
        <v>1.5094754251690454</v>
      </c>
      <c r="M579">
        <f t="shared" ca="1" si="92"/>
        <v>3.1077480803405324</v>
      </c>
      <c r="N579">
        <f t="shared" ca="1" si="93"/>
        <v>4.8487787635585269</v>
      </c>
    </row>
    <row r="580" spans="2:14" x14ac:dyDescent="0.25">
      <c r="B580">
        <f t="shared" ca="1" si="94"/>
        <v>6.6097875310931</v>
      </c>
      <c r="C580">
        <f t="shared" ca="1" si="95"/>
        <v>7.6521317827865447</v>
      </c>
      <c r="D580">
        <f t="shared" ca="1" si="96"/>
        <v>0.30348821795382119</v>
      </c>
      <c r="E580">
        <f t="shared" ca="1" si="97"/>
        <v>1.8498593438553597</v>
      </c>
      <c r="G580">
        <f t="shared" ca="1" si="98"/>
        <v>0.58413892777806997</v>
      </c>
      <c r="H580">
        <f t="shared" ca="1" si="99"/>
        <v>5.5372935347748866</v>
      </c>
      <c r="I580">
        <f t="shared" ca="1" si="100"/>
        <v>3.8030469721480644</v>
      </c>
      <c r="J580">
        <f t="shared" ca="1" si="101"/>
        <v>2.183720362466393</v>
      </c>
      <c r="K580">
        <f t="shared" ca="1" si="102"/>
        <v>1.0752328688286299</v>
      </c>
      <c r="M580">
        <f t="shared" ca="1" si="92"/>
        <v>4.7092453065257294</v>
      </c>
      <c r="N580">
        <f t="shared" ca="1" si="93"/>
        <v>3.45389279833589</v>
      </c>
    </row>
    <row r="581" spans="2:14" x14ac:dyDescent="0.25">
      <c r="B581">
        <f t="shared" ca="1" si="94"/>
        <v>8.8625565786454725</v>
      </c>
      <c r="C581">
        <f t="shared" ca="1" si="95"/>
        <v>8.1488542159857875</v>
      </c>
      <c r="D581">
        <f t="shared" ca="1" si="96"/>
        <v>2.1967332491682754</v>
      </c>
      <c r="E581">
        <f t="shared" ca="1" si="97"/>
        <v>2.4667219335084258</v>
      </c>
      <c r="G581">
        <f t="shared" ca="1" si="98"/>
        <v>3.4778936265169702E-2</v>
      </c>
      <c r="H581">
        <f t="shared" ca="1" si="99"/>
        <v>34.594083579205986</v>
      </c>
      <c r="I581">
        <f t="shared" ca="1" si="100"/>
        <v>23.7594275947094</v>
      </c>
      <c r="J581">
        <f t="shared" ca="1" si="101"/>
        <v>13.642730741715599</v>
      </c>
      <c r="K581">
        <f t="shared" ca="1" si="102"/>
        <v>6.7174867103878837</v>
      </c>
      <c r="M581">
        <f t="shared" ca="1" si="92"/>
        <v>6.0361142749247181</v>
      </c>
      <c r="N581">
        <f t="shared" ca="1" si="93"/>
        <v>21.578096842595311</v>
      </c>
    </row>
    <row r="582" spans="2:14" x14ac:dyDescent="0.25">
      <c r="B582">
        <f t="shared" ca="1" si="94"/>
        <v>18.390358029838936</v>
      </c>
      <c r="C582">
        <f t="shared" ca="1" si="95"/>
        <v>8.0540981269556173</v>
      </c>
      <c r="D582">
        <f t="shared" ca="1" si="96"/>
        <v>3.5487749824523118</v>
      </c>
      <c r="E582">
        <f t="shared" ca="1" si="97"/>
        <v>1.7173060674943941</v>
      </c>
      <c r="G582">
        <f t="shared" ca="1" si="98"/>
        <v>0.65781034023785356</v>
      </c>
      <c r="H582">
        <f t="shared" ca="1" si="99"/>
        <v>4.3139165155514432</v>
      </c>
      <c r="I582">
        <f t="shared" ca="1" si="100"/>
        <v>2.9628241738559766</v>
      </c>
      <c r="J582">
        <f t="shared" ca="1" si="101"/>
        <v>1.701262047574065</v>
      </c>
      <c r="K582">
        <f t="shared" ca="1" si="102"/>
        <v>0.83767725185118935</v>
      </c>
      <c r="M582">
        <f t="shared" ref="M582:M645" ca="1" si="103">SUMPRODUCT(M$1:P$1,B582:E582)</f>
        <v>8.9865530570277059</v>
      </c>
      <c r="N582">
        <f t="shared" ref="N582:N645" ca="1" si="104">SUMPRODUCT(M$1:P$1,H582:K582)</f>
        <v>2.690810066707277</v>
      </c>
    </row>
    <row r="583" spans="2:14" x14ac:dyDescent="0.25">
      <c r="B583">
        <f t="shared" ref="B583:B646" ca="1" si="105">(-LN(RAND())/B$1)+(-LN(RAND())/C$1)+(-LN(RAND())/D$1)+(-LN(RAND())/E$1)</f>
        <v>3.58341023464655</v>
      </c>
      <c r="C583">
        <f t="shared" ref="C583:C646" ca="1" si="106">(-LN(RAND())/C$1)+(-LN(RAND())/D$1)+(-LN(RAND())/E$1)</f>
        <v>3.2143427337425621</v>
      </c>
      <c r="D583">
        <f t="shared" ref="D583:D646" ca="1" si="107">(-LN(RAND())/D$1)+(-LN(RAND())/E$1)</f>
        <v>7.9425177177868118</v>
      </c>
      <c r="E583">
        <f t="shared" ref="E583:E646" ca="1" si="108">(-LN(RAND())/E$1)</f>
        <v>2.1452930604207476</v>
      </c>
      <c r="G583">
        <f t="shared" ref="G583:G646" ca="1" si="109">RAND()</f>
        <v>0.58265064848239034</v>
      </c>
      <c r="H583">
        <f t="shared" ref="H583:H646" ca="1" si="110">(-LN($G583)/H$1)+(-LN($G583)/I$1)+(-LN($G583)/J$1)+(-LN($G583)/K$1)</f>
        <v>5.5635688019485237</v>
      </c>
      <c r="I583">
        <f t="shared" ref="I583:I646" ca="1" si="111">(-LN(G583)/I$1)+(-LN(G583)/J$1)+(-LN(G583)/K$1)</f>
        <v>3.8210929858981992</v>
      </c>
      <c r="J583">
        <f t="shared" ref="J583:J646" ca="1" si="112">(-LN(G583)/J$1)+(-LN(G583)/K$1)</f>
        <v>2.1940824347668721</v>
      </c>
      <c r="K583">
        <f t="shared" ref="K583:K646" ca="1" si="113">(-LN(G583)/K$1)</f>
        <v>1.0803350059512011</v>
      </c>
      <c r="M583">
        <f t="shared" ca="1" si="103"/>
        <v>4.0568880461582459</v>
      </c>
      <c r="N583">
        <f t="shared" ca="1" si="104"/>
        <v>3.4702820244976316</v>
      </c>
    </row>
    <row r="584" spans="2:14" x14ac:dyDescent="0.25">
      <c r="B584">
        <f t="shared" ca="1" si="105"/>
        <v>11.489716092344784</v>
      </c>
      <c r="C584">
        <f t="shared" ca="1" si="106"/>
        <v>7.2680173134285528</v>
      </c>
      <c r="D584">
        <f t="shared" ca="1" si="107"/>
        <v>12.582919240039358</v>
      </c>
      <c r="E584">
        <f t="shared" ca="1" si="108"/>
        <v>0.55959325375356483</v>
      </c>
      <c r="G584">
        <f t="shared" ca="1" si="109"/>
        <v>6.3958403714215017E-2</v>
      </c>
      <c r="H584">
        <f t="shared" ca="1" si="110"/>
        <v>28.319283696792549</v>
      </c>
      <c r="I584">
        <f t="shared" ca="1" si="111"/>
        <v>19.449856764883855</v>
      </c>
      <c r="J584">
        <f t="shared" ca="1" si="112"/>
        <v>11.168162942920912</v>
      </c>
      <c r="K584">
        <f t="shared" ca="1" si="113"/>
        <v>5.4990446977833933</v>
      </c>
      <c r="M584">
        <f t="shared" ca="1" si="103"/>
        <v>8.255822520490586</v>
      </c>
      <c r="N584">
        <f t="shared" ca="1" si="104"/>
        <v>17.66418366664378</v>
      </c>
    </row>
    <row r="585" spans="2:14" x14ac:dyDescent="0.25">
      <c r="B585">
        <f t="shared" ca="1" si="105"/>
        <v>5.8509587759085635</v>
      </c>
      <c r="C585">
        <f t="shared" ca="1" si="106"/>
        <v>5.1355716493259473</v>
      </c>
      <c r="D585">
        <f t="shared" ca="1" si="107"/>
        <v>2.3956727221500191</v>
      </c>
      <c r="E585">
        <f t="shared" ca="1" si="108"/>
        <v>1.567164063517329</v>
      </c>
      <c r="G585">
        <f t="shared" ca="1" si="109"/>
        <v>0.34002706787331749</v>
      </c>
      <c r="H585">
        <f t="shared" ca="1" si="110"/>
        <v>11.110607054962227</v>
      </c>
      <c r="I585">
        <f t="shared" ca="1" si="111"/>
        <v>7.6308326899666188</v>
      </c>
      <c r="J585">
        <f t="shared" ca="1" si="112"/>
        <v>4.3816457828924076</v>
      </c>
      <c r="K585">
        <f t="shared" ca="1" si="113"/>
        <v>2.1574601062972767</v>
      </c>
      <c r="M585">
        <f t="shared" ca="1" si="103"/>
        <v>4.0885264847038227</v>
      </c>
      <c r="N585">
        <f t="shared" ca="1" si="104"/>
        <v>6.9302531013165902</v>
      </c>
    </row>
    <row r="586" spans="2:14" x14ac:dyDescent="0.25">
      <c r="B586">
        <f t="shared" ca="1" si="105"/>
        <v>7.7604005697108747</v>
      </c>
      <c r="C586">
        <f t="shared" ca="1" si="106"/>
        <v>5.0784729789207956</v>
      </c>
      <c r="D586">
        <f t="shared" ca="1" si="107"/>
        <v>1.6626635504428853</v>
      </c>
      <c r="E586">
        <f t="shared" ca="1" si="108"/>
        <v>0.7616835221394237</v>
      </c>
      <c r="G586">
        <f t="shared" ca="1" si="109"/>
        <v>7.7846114774282049E-2</v>
      </c>
      <c r="H586">
        <f t="shared" ca="1" si="110"/>
        <v>26.295379698348732</v>
      </c>
      <c r="I586">
        <f t="shared" ca="1" si="111"/>
        <v>18.059827154775231</v>
      </c>
      <c r="J586">
        <f t="shared" ca="1" si="112"/>
        <v>10.370003996619253</v>
      </c>
      <c r="K586">
        <f t="shared" ca="1" si="113"/>
        <v>5.1060425770155708</v>
      </c>
      <c r="M586">
        <f t="shared" ca="1" si="103"/>
        <v>4.3365314791059628</v>
      </c>
      <c r="N586">
        <f t="shared" ca="1" si="104"/>
        <v>16.401771370664154</v>
      </c>
    </row>
    <row r="587" spans="2:14" x14ac:dyDescent="0.25">
      <c r="B587">
        <f t="shared" ca="1" si="105"/>
        <v>5.6353547850762356</v>
      </c>
      <c r="C587">
        <f t="shared" ca="1" si="106"/>
        <v>12.299305417657008</v>
      </c>
      <c r="D587">
        <f t="shared" ca="1" si="107"/>
        <v>3.6847434343498606</v>
      </c>
      <c r="E587">
        <f t="shared" ca="1" si="108"/>
        <v>1.1846562369130746</v>
      </c>
      <c r="G587">
        <f t="shared" ca="1" si="109"/>
        <v>0.13499532849414086</v>
      </c>
      <c r="H587">
        <f t="shared" ca="1" si="110"/>
        <v>20.62532548074693</v>
      </c>
      <c r="I587">
        <f t="shared" ca="1" si="111"/>
        <v>14.165599335941977</v>
      </c>
      <c r="J587">
        <f t="shared" ca="1" si="112"/>
        <v>8.1339273332626512</v>
      </c>
      <c r="K587">
        <f t="shared" ca="1" si="113"/>
        <v>4.005030209779072</v>
      </c>
      <c r="M587">
        <f t="shared" ca="1" si="103"/>
        <v>6.3542779950725601</v>
      </c>
      <c r="N587">
        <f t="shared" ca="1" si="104"/>
        <v>12.865068953615015</v>
      </c>
    </row>
    <row r="588" spans="2:14" x14ac:dyDescent="0.25">
      <c r="B588">
        <f t="shared" ca="1" si="105"/>
        <v>15.008929047057261</v>
      </c>
      <c r="C588">
        <f t="shared" ca="1" si="106"/>
        <v>3.9922890239289517</v>
      </c>
      <c r="D588">
        <f t="shared" ca="1" si="107"/>
        <v>1.6058623951460143</v>
      </c>
      <c r="E588">
        <f t="shared" ca="1" si="108"/>
        <v>2.9537772901354709</v>
      </c>
      <c r="G588">
        <f t="shared" ca="1" si="109"/>
        <v>0.88611728413534907</v>
      </c>
      <c r="H588">
        <f t="shared" ca="1" si="110"/>
        <v>1.2452963866468676</v>
      </c>
      <c r="I588">
        <f t="shared" ca="1" si="111"/>
        <v>0.85527715352674161</v>
      </c>
      <c r="J588">
        <f t="shared" ca="1" si="112"/>
        <v>0.49110256838445537</v>
      </c>
      <c r="K588">
        <f t="shared" ca="1" si="113"/>
        <v>0.24181192453447803</v>
      </c>
      <c r="M588">
        <f t="shared" ca="1" si="103"/>
        <v>6.6122933583521606</v>
      </c>
      <c r="N588">
        <f t="shared" ca="1" si="104"/>
        <v>0.77675496063586946</v>
      </c>
    </row>
    <row r="589" spans="2:14" x14ac:dyDescent="0.25">
      <c r="B589">
        <f t="shared" ca="1" si="105"/>
        <v>8.7691090192145662</v>
      </c>
      <c r="C589">
        <f t="shared" ca="1" si="106"/>
        <v>14.689590496597969</v>
      </c>
      <c r="D589">
        <f t="shared" ca="1" si="107"/>
        <v>6.0218642158663442</v>
      </c>
      <c r="E589">
        <f t="shared" ca="1" si="108"/>
        <v>0.73327319546807079</v>
      </c>
      <c r="G589">
        <f t="shared" ca="1" si="109"/>
        <v>0.47800288056648454</v>
      </c>
      <c r="H589">
        <f t="shared" ca="1" si="110"/>
        <v>7.6026129302211265</v>
      </c>
      <c r="I589">
        <f t="shared" ca="1" si="111"/>
        <v>5.2215209295142797</v>
      </c>
      <c r="J589">
        <f t="shared" ca="1" si="112"/>
        <v>2.9982121336735492</v>
      </c>
      <c r="K589">
        <f t="shared" ca="1" si="113"/>
        <v>1.476277040438245</v>
      </c>
      <c r="M589">
        <f t="shared" ca="1" si="103"/>
        <v>8.3886373370106426</v>
      </c>
      <c r="N589">
        <f t="shared" ca="1" si="104"/>
        <v>4.7421379927429808</v>
      </c>
    </row>
    <row r="590" spans="2:14" x14ac:dyDescent="0.25">
      <c r="B590">
        <f t="shared" ca="1" si="105"/>
        <v>8.3837037515469781</v>
      </c>
      <c r="C590">
        <f t="shared" ca="1" si="106"/>
        <v>4.4530614054642594</v>
      </c>
      <c r="D590">
        <f t="shared" ca="1" si="107"/>
        <v>1.4342394217572039</v>
      </c>
      <c r="E590">
        <f t="shared" ca="1" si="108"/>
        <v>0.41413687295449791</v>
      </c>
      <c r="G590">
        <f t="shared" ca="1" si="109"/>
        <v>0.62630424445839539</v>
      </c>
      <c r="H590">
        <f t="shared" ca="1" si="110"/>
        <v>4.8194302787372258</v>
      </c>
      <c r="I590">
        <f t="shared" ca="1" si="111"/>
        <v>3.310014109587101</v>
      </c>
      <c r="J590">
        <f t="shared" ca="1" si="112"/>
        <v>1.9006194938143941</v>
      </c>
      <c r="K590">
        <f t="shared" ca="1" si="113"/>
        <v>0.93583802487307732</v>
      </c>
      <c r="M590">
        <f t="shared" ca="1" si="103"/>
        <v>4.2207048060457115</v>
      </c>
      <c r="N590">
        <f t="shared" ca="1" si="104"/>
        <v>3.0061248202347923</v>
      </c>
    </row>
    <row r="591" spans="2:14" x14ac:dyDescent="0.25">
      <c r="B591">
        <f t="shared" ca="1" si="105"/>
        <v>10.542863424278451</v>
      </c>
      <c r="C591">
        <f t="shared" ca="1" si="106"/>
        <v>6.9018887046285915</v>
      </c>
      <c r="D591">
        <f t="shared" ca="1" si="107"/>
        <v>8.8909958596086103</v>
      </c>
      <c r="E591">
        <f t="shared" ca="1" si="108"/>
        <v>0.13552349253069859</v>
      </c>
      <c r="G591">
        <f t="shared" ca="1" si="109"/>
        <v>0.43233077791580166</v>
      </c>
      <c r="H591">
        <f t="shared" ca="1" si="110"/>
        <v>8.6369693093936242</v>
      </c>
      <c r="I591">
        <f t="shared" ca="1" si="111"/>
        <v>5.9319231993650368</v>
      </c>
      <c r="J591">
        <f t="shared" ca="1" si="112"/>
        <v>3.4061271327720792</v>
      </c>
      <c r="K591">
        <f t="shared" ca="1" si="113"/>
        <v>1.6771285882177243</v>
      </c>
      <c r="M591">
        <f t="shared" ca="1" si="103"/>
        <v>7.0387295090999746</v>
      </c>
      <c r="N591">
        <f t="shared" ca="1" si="104"/>
        <v>5.3873188968255601</v>
      </c>
    </row>
    <row r="592" spans="2:14" x14ac:dyDescent="0.25">
      <c r="B592">
        <f t="shared" ca="1" si="105"/>
        <v>14.259369954263006</v>
      </c>
      <c r="C592">
        <f t="shared" ca="1" si="106"/>
        <v>4.9906512648156331</v>
      </c>
      <c r="D592">
        <f t="shared" ca="1" si="107"/>
        <v>2.6128125786477505</v>
      </c>
      <c r="E592">
        <f t="shared" ca="1" si="108"/>
        <v>2.2758189001838413E-2</v>
      </c>
      <c r="G592">
        <f t="shared" ca="1" si="109"/>
        <v>0.3080885695757255</v>
      </c>
      <c r="H592">
        <f t="shared" ca="1" si="110"/>
        <v>12.126549063586337</v>
      </c>
      <c r="I592">
        <f t="shared" ca="1" si="111"/>
        <v>8.3285878578137975</v>
      </c>
      <c r="J592">
        <f t="shared" ca="1" si="112"/>
        <v>4.7822987801346191</v>
      </c>
      <c r="K592">
        <f t="shared" ca="1" si="113"/>
        <v>2.3547359475789746</v>
      </c>
      <c r="M592">
        <f t="shared" ca="1" si="103"/>
        <v>6.302120519253509</v>
      </c>
      <c r="N592">
        <f t="shared" ca="1" si="104"/>
        <v>7.5639480219627577</v>
      </c>
    </row>
    <row r="593" spans="2:14" x14ac:dyDescent="0.25">
      <c r="B593">
        <f t="shared" ca="1" si="105"/>
        <v>16.364690581713671</v>
      </c>
      <c r="C593">
        <f t="shared" ca="1" si="106"/>
        <v>6.8271376043081107</v>
      </c>
      <c r="D593">
        <f t="shared" ca="1" si="107"/>
        <v>5.224555692658706</v>
      </c>
      <c r="E593">
        <f t="shared" ca="1" si="108"/>
        <v>1.7876763939665232</v>
      </c>
      <c r="G593">
        <f t="shared" ca="1" si="109"/>
        <v>8.8100745576181416E-2</v>
      </c>
      <c r="H593">
        <f t="shared" ca="1" si="110"/>
        <v>25.020821391764748</v>
      </c>
      <c r="I593">
        <f t="shared" ca="1" si="111"/>
        <v>17.184452736164527</v>
      </c>
      <c r="J593">
        <f t="shared" ca="1" si="112"/>
        <v>9.8673615215980544</v>
      </c>
      <c r="K593">
        <f t="shared" ca="1" si="113"/>
        <v>4.8585485664721384</v>
      </c>
      <c r="M593">
        <f t="shared" ca="1" si="103"/>
        <v>8.3599948731315799</v>
      </c>
      <c r="N593">
        <f t="shared" ca="1" si="104"/>
        <v>15.606764255992822</v>
      </c>
    </row>
    <row r="594" spans="2:14" x14ac:dyDescent="0.25">
      <c r="B594">
        <f t="shared" ca="1" si="105"/>
        <v>5.1358522392004922</v>
      </c>
      <c r="C594">
        <f t="shared" ca="1" si="106"/>
        <v>5.1369080428481828</v>
      </c>
      <c r="D594">
        <f t="shared" ca="1" si="107"/>
        <v>8.8328671543991355</v>
      </c>
      <c r="E594">
        <f t="shared" ca="1" si="108"/>
        <v>0.11757443454449815</v>
      </c>
      <c r="G594">
        <f t="shared" ca="1" si="109"/>
        <v>8.8482847960659083E-2</v>
      </c>
      <c r="H594">
        <f t="shared" ca="1" si="110"/>
        <v>24.976247035401908</v>
      </c>
      <c r="I594">
        <f t="shared" ca="1" si="111"/>
        <v>17.153838796351412</v>
      </c>
      <c r="J594">
        <f t="shared" ca="1" si="112"/>
        <v>9.8497829104910082</v>
      </c>
      <c r="K594">
        <f t="shared" ca="1" si="113"/>
        <v>4.8498931082113081</v>
      </c>
      <c r="M594">
        <f t="shared" ca="1" si="103"/>
        <v>4.871916402403329</v>
      </c>
      <c r="N594">
        <f t="shared" ca="1" si="104"/>
        <v>15.57896095326646</v>
      </c>
    </row>
    <row r="595" spans="2:14" x14ac:dyDescent="0.25">
      <c r="B595">
        <f t="shared" ca="1" si="105"/>
        <v>9.80034081164799</v>
      </c>
      <c r="C595">
        <f t="shared" ca="1" si="106"/>
        <v>6.1145842062152393</v>
      </c>
      <c r="D595">
        <f t="shared" ca="1" si="107"/>
        <v>0.33989097098445187</v>
      </c>
      <c r="E595">
        <f t="shared" ca="1" si="108"/>
        <v>0.65621660499636869</v>
      </c>
      <c r="G595">
        <f t="shared" ca="1" si="109"/>
        <v>0.87932389664222976</v>
      </c>
      <c r="H595">
        <f t="shared" ca="1" si="110"/>
        <v>1.3245629964276753</v>
      </c>
      <c r="I595">
        <f t="shared" ca="1" si="111"/>
        <v>0.90971794457857424</v>
      </c>
      <c r="J595">
        <f t="shared" ca="1" si="112"/>
        <v>0.52236262508091968</v>
      </c>
      <c r="K595">
        <f t="shared" ca="1" si="113"/>
        <v>0.25720393214644266</v>
      </c>
      <c r="M595">
        <f t="shared" ca="1" si="103"/>
        <v>4.9736990205551335</v>
      </c>
      <c r="N595">
        <f t="shared" ca="1" si="104"/>
        <v>0.82619759374734736</v>
      </c>
    </row>
    <row r="596" spans="2:14" x14ac:dyDescent="0.25">
      <c r="B596">
        <f t="shared" ca="1" si="105"/>
        <v>4.567211678901657</v>
      </c>
      <c r="C596">
        <f t="shared" ca="1" si="106"/>
        <v>6.0056184510591617</v>
      </c>
      <c r="D596">
        <f t="shared" ca="1" si="107"/>
        <v>6.213135119516485</v>
      </c>
      <c r="E596">
        <f t="shared" ca="1" si="108"/>
        <v>0.72178498566427551</v>
      </c>
      <c r="G596">
        <f t="shared" ca="1" si="109"/>
        <v>0.55977291276893892</v>
      </c>
      <c r="H596">
        <f t="shared" ca="1" si="110"/>
        <v>5.9761400486906728</v>
      </c>
      <c r="I596">
        <f t="shared" ca="1" si="111"/>
        <v>4.1044494344708449</v>
      </c>
      <c r="J596">
        <f t="shared" ca="1" si="112"/>
        <v>2.3567865115547404</v>
      </c>
      <c r="K596">
        <f t="shared" ca="1" si="113"/>
        <v>1.1604481808162934</v>
      </c>
      <c r="M596">
        <f t="shared" ca="1" si="103"/>
        <v>4.5588330600243978</v>
      </c>
      <c r="N596">
        <f t="shared" ca="1" si="104"/>
        <v>3.7276237834226618</v>
      </c>
    </row>
    <row r="597" spans="2:14" x14ac:dyDescent="0.25">
      <c r="B597">
        <f t="shared" ca="1" si="105"/>
        <v>12.38759638157844</v>
      </c>
      <c r="C597">
        <f t="shared" ca="1" si="106"/>
        <v>8.9493180041075178</v>
      </c>
      <c r="D597">
        <f t="shared" ca="1" si="107"/>
        <v>0.50621180483866857</v>
      </c>
      <c r="E597">
        <f t="shared" ca="1" si="108"/>
        <v>0.6091664535297866</v>
      </c>
      <c r="G597">
        <f t="shared" ca="1" si="109"/>
        <v>0.37806734479429727</v>
      </c>
      <c r="H597">
        <f t="shared" ca="1" si="110"/>
        <v>10.018352493362345</v>
      </c>
      <c r="I597">
        <f t="shared" ca="1" si="111"/>
        <v>6.8806655952983728</v>
      </c>
      <c r="J597">
        <f t="shared" ca="1" si="112"/>
        <v>3.9508977085518922</v>
      </c>
      <c r="K597">
        <f t="shared" ca="1" si="113"/>
        <v>1.9453658767996627</v>
      </c>
      <c r="M597">
        <f t="shared" ca="1" si="103"/>
        <v>6.6241499673794788</v>
      </c>
      <c r="N597">
        <f t="shared" ca="1" si="104"/>
        <v>6.248958143668526</v>
      </c>
    </row>
    <row r="598" spans="2:14" x14ac:dyDescent="0.25">
      <c r="B598">
        <f t="shared" ca="1" si="105"/>
        <v>17.700997399176202</v>
      </c>
      <c r="C598">
        <f t="shared" ca="1" si="106"/>
        <v>8.2562512209973935</v>
      </c>
      <c r="D598">
        <f t="shared" ca="1" si="107"/>
        <v>1.8230511604134987</v>
      </c>
      <c r="E598">
        <f t="shared" ca="1" si="108"/>
        <v>2.6286279356128515</v>
      </c>
      <c r="G598">
        <f t="shared" ca="1" si="109"/>
        <v>0.96443756434939254</v>
      </c>
      <c r="H598">
        <f t="shared" ca="1" si="110"/>
        <v>0.37295438944843418</v>
      </c>
      <c r="I598">
        <f t="shared" ca="1" si="111"/>
        <v>0.25614734935645045</v>
      </c>
      <c r="J598">
        <f t="shared" ca="1" si="112"/>
        <v>0.14708053481273078</v>
      </c>
      <c r="K598">
        <f t="shared" ca="1" si="113"/>
        <v>7.2420364857029879E-2</v>
      </c>
      <c r="M598">
        <f t="shared" ca="1" si="103"/>
        <v>8.6775104052573493</v>
      </c>
      <c r="N598">
        <f t="shared" ca="1" si="104"/>
        <v>0.23263070157541749</v>
      </c>
    </row>
    <row r="599" spans="2:14" x14ac:dyDescent="0.25">
      <c r="B599">
        <f t="shared" ca="1" si="105"/>
        <v>8.6511420331410331</v>
      </c>
      <c r="C599">
        <f t="shared" ca="1" si="106"/>
        <v>4.5983922248721418</v>
      </c>
      <c r="D599">
        <f t="shared" ca="1" si="107"/>
        <v>3.0291669398390422</v>
      </c>
      <c r="E599">
        <f t="shared" ca="1" si="108"/>
        <v>3.7106378199248642</v>
      </c>
      <c r="G599">
        <f t="shared" ca="1" si="109"/>
        <v>0.5115746043840329</v>
      </c>
      <c r="H599">
        <f t="shared" ca="1" si="110"/>
        <v>6.9035028909120619</v>
      </c>
      <c r="I599">
        <f t="shared" ca="1" si="111"/>
        <v>4.7413678905801167</v>
      </c>
      <c r="J599">
        <f t="shared" ca="1" si="112"/>
        <v>2.7225068962942651</v>
      </c>
      <c r="K599">
        <f t="shared" ca="1" si="113"/>
        <v>1.3405237002058057</v>
      </c>
      <c r="M599">
        <f t="shared" ca="1" si="103"/>
        <v>5.3228212293567339</v>
      </c>
      <c r="N599">
        <f t="shared" ca="1" si="104"/>
        <v>4.3060673537476672</v>
      </c>
    </row>
    <row r="600" spans="2:14" x14ac:dyDescent="0.25">
      <c r="B600">
        <f t="shared" ca="1" si="105"/>
        <v>25.181330747183758</v>
      </c>
      <c r="C600">
        <f t="shared" ca="1" si="106"/>
        <v>4.7509705253822281</v>
      </c>
      <c r="D600">
        <f t="shared" ca="1" si="107"/>
        <v>3.5916078782998166</v>
      </c>
      <c r="E600">
        <f t="shared" ca="1" si="108"/>
        <v>1.3745209242449257</v>
      </c>
      <c r="G600">
        <f t="shared" ca="1" si="109"/>
        <v>0.45456486381989458</v>
      </c>
      <c r="H600">
        <f t="shared" ca="1" si="110"/>
        <v>8.1204426146775983</v>
      </c>
      <c r="I600">
        <f t="shared" ca="1" si="111"/>
        <v>5.5771695150900538</v>
      </c>
      <c r="J600">
        <f t="shared" ca="1" si="112"/>
        <v>3.2024265606559021</v>
      </c>
      <c r="K600">
        <f t="shared" ca="1" si="113"/>
        <v>1.5768293217442768</v>
      </c>
      <c r="M600">
        <f t="shared" ca="1" si="103"/>
        <v>9.9729161422787431</v>
      </c>
      <c r="N600">
        <f t="shared" ca="1" si="104"/>
        <v>5.0651348154103317</v>
      </c>
    </row>
    <row r="601" spans="2:14" x14ac:dyDescent="0.25">
      <c r="B601">
        <f t="shared" ca="1" si="105"/>
        <v>19.228943488384804</v>
      </c>
      <c r="C601">
        <f t="shared" ca="1" si="106"/>
        <v>7.6441681919876157</v>
      </c>
      <c r="D601">
        <f t="shared" ca="1" si="107"/>
        <v>3.3716490118273623</v>
      </c>
      <c r="E601">
        <f t="shared" ca="1" si="108"/>
        <v>0.58304028897329452</v>
      </c>
      <c r="G601">
        <f t="shared" ca="1" si="109"/>
        <v>0.45211704073858183</v>
      </c>
      <c r="H601">
        <f t="shared" ca="1" si="110"/>
        <v>8.1760562312416294</v>
      </c>
      <c r="I601">
        <f t="shared" ca="1" si="111"/>
        <v>5.6153652861388155</v>
      </c>
      <c r="J601">
        <f t="shared" ca="1" si="112"/>
        <v>3.2243586807717293</v>
      </c>
      <c r="K601">
        <f t="shared" ca="1" si="113"/>
        <v>1.587628385963745</v>
      </c>
      <c r="M601">
        <f t="shared" ca="1" si="103"/>
        <v>8.8528713642718557</v>
      </c>
      <c r="N601">
        <f t="shared" ca="1" si="104"/>
        <v>5.0998238685612272</v>
      </c>
    </row>
    <row r="602" spans="2:14" x14ac:dyDescent="0.25">
      <c r="B602">
        <f t="shared" ca="1" si="105"/>
        <v>3.5404205750796351</v>
      </c>
      <c r="C602">
        <f t="shared" ca="1" si="106"/>
        <v>2.612183538187542</v>
      </c>
      <c r="D602">
        <f t="shared" ca="1" si="107"/>
        <v>6.3522723109711539</v>
      </c>
      <c r="E602">
        <f t="shared" ca="1" si="108"/>
        <v>0.11788625823812166</v>
      </c>
      <c r="G602">
        <f t="shared" ca="1" si="109"/>
        <v>0.86745372154862233</v>
      </c>
      <c r="H602">
        <f t="shared" ca="1" si="110"/>
        <v>1.4645478983863909</v>
      </c>
      <c r="I602">
        <f t="shared" ca="1" si="111"/>
        <v>1.0058604290246658</v>
      </c>
      <c r="J602">
        <f t="shared" ca="1" si="112"/>
        <v>0.57756791245197037</v>
      </c>
      <c r="K602">
        <f t="shared" ca="1" si="113"/>
        <v>0.28438623100426969</v>
      </c>
      <c r="M602">
        <f t="shared" ca="1" si="103"/>
        <v>3.1398129478220085</v>
      </c>
      <c r="N602">
        <f t="shared" ca="1" si="104"/>
        <v>0.91351332691456499</v>
      </c>
    </row>
    <row r="603" spans="2:14" x14ac:dyDescent="0.25">
      <c r="B603">
        <f t="shared" ca="1" si="105"/>
        <v>7.3869095789754562</v>
      </c>
      <c r="C603">
        <f t="shared" ca="1" si="106"/>
        <v>7.3701301556966516</v>
      </c>
      <c r="D603">
        <f t="shared" ca="1" si="107"/>
        <v>4.4444061516895657</v>
      </c>
      <c r="E603">
        <f t="shared" ca="1" si="108"/>
        <v>0.72167555196103328</v>
      </c>
      <c r="G603">
        <f t="shared" ca="1" si="109"/>
        <v>0.64973782573066252</v>
      </c>
      <c r="H603">
        <f t="shared" ca="1" si="110"/>
        <v>4.441094419186423</v>
      </c>
      <c r="I603">
        <f t="shared" ca="1" si="111"/>
        <v>3.0501707337422612</v>
      </c>
      <c r="J603">
        <f t="shared" ca="1" si="112"/>
        <v>1.7514166901046393</v>
      </c>
      <c r="K603">
        <f t="shared" ca="1" si="113"/>
        <v>0.86237268497538078</v>
      </c>
      <c r="M603">
        <f t="shared" ca="1" si="103"/>
        <v>5.4603282611317523</v>
      </c>
      <c r="N603">
        <f t="shared" ca="1" si="104"/>
        <v>2.770137420894609</v>
      </c>
    </row>
    <row r="604" spans="2:14" x14ac:dyDescent="0.25">
      <c r="B604">
        <f t="shared" ca="1" si="105"/>
        <v>24.410010645619504</v>
      </c>
      <c r="C604">
        <f t="shared" ca="1" si="106"/>
        <v>11.592955888756649</v>
      </c>
      <c r="D604">
        <f t="shared" ca="1" si="107"/>
        <v>10.454118112452985</v>
      </c>
      <c r="E604">
        <f t="shared" ca="1" si="108"/>
        <v>1.4470310214812887</v>
      </c>
      <c r="G604">
        <f t="shared" ca="1" si="109"/>
        <v>0.14899716545728969</v>
      </c>
      <c r="H604">
        <f t="shared" ca="1" si="110"/>
        <v>19.608876857650561</v>
      </c>
      <c r="I604">
        <f t="shared" ca="1" si="111"/>
        <v>13.46749622218536</v>
      </c>
      <c r="J604">
        <f t="shared" ca="1" si="112"/>
        <v>7.7330745444919522</v>
      </c>
      <c r="K604">
        <f t="shared" ca="1" si="113"/>
        <v>3.8076559939884231</v>
      </c>
      <c r="M604">
        <f t="shared" ca="1" si="103"/>
        <v>13.181119787099702</v>
      </c>
      <c r="N604">
        <f t="shared" ca="1" si="104"/>
        <v>12.23105803164685</v>
      </c>
    </row>
    <row r="605" spans="2:14" x14ac:dyDescent="0.25">
      <c r="B605">
        <f t="shared" ca="1" si="105"/>
        <v>5.612264847362928</v>
      </c>
      <c r="C605">
        <f t="shared" ca="1" si="106"/>
        <v>5.9050789835470416</v>
      </c>
      <c r="D605">
        <f t="shared" ca="1" si="107"/>
        <v>1.6971746344618857</v>
      </c>
      <c r="E605">
        <f t="shared" ca="1" si="108"/>
        <v>1.3652356780762589</v>
      </c>
      <c r="G605">
        <f t="shared" ca="1" si="109"/>
        <v>0.47575732836765583</v>
      </c>
      <c r="H605">
        <f t="shared" ca="1" si="110"/>
        <v>7.6511127096490759</v>
      </c>
      <c r="I605">
        <f t="shared" ca="1" si="111"/>
        <v>5.2548308738300298</v>
      </c>
      <c r="J605">
        <f t="shared" ca="1" si="112"/>
        <v>3.0173387982158593</v>
      </c>
      <c r="K605">
        <f t="shared" ca="1" si="113"/>
        <v>1.485694738207809</v>
      </c>
      <c r="M605">
        <f t="shared" ca="1" si="103"/>
        <v>4.0676852117806197</v>
      </c>
      <c r="N605">
        <f t="shared" ca="1" si="104"/>
        <v>4.7723897823284656</v>
      </c>
    </row>
    <row r="606" spans="2:14" x14ac:dyDescent="0.25">
      <c r="B606">
        <f t="shared" ca="1" si="105"/>
        <v>2.8178377680624216</v>
      </c>
      <c r="C606">
        <f t="shared" ca="1" si="106"/>
        <v>5.3631490675574254</v>
      </c>
      <c r="D606">
        <f t="shared" ca="1" si="107"/>
        <v>5.959636965500092</v>
      </c>
      <c r="E606">
        <f t="shared" ca="1" si="108"/>
        <v>1.0912369561317725</v>
      </c>
      <c r="G606">
        <f t="shared" ca="1" si="109"/>
        <v>0.96397318658328068</v>
      </c>
      <c r="H606">
        <f t="shared" ca="1" si="110"/>
        <v>0.37791490582968751</v>
      </c>
      <c r="I606">
        <f t="shared" ca="1" si="111"/>
        <v>0.25955426226174283</v>
      </c>
      <c r="J606">
        <f t="shared" ca="1" si="112"/>
        <v>0.14903679386998725</v>
      </c>
      <c r="K606">
        <f t="shared" ca="1" si="113"/>
        <v>7.3383599012125697E-2</v>
      </c>
      <c r="M606">
        <f t="shared" ca="1" si="103"/>
        <v>3.8644708350123267</v>
      </c>
      <c r="N606">
        <f t="shared" ca="1" si="104"/>
        <v>0.23572482900385169</v>
      </c>
    </row>
    <row r="607" spans="2:14" x14ac:dyDescent="0.25">
      <c r="B607">
        <f t="shared" ca="1" si="105"/>
        <v>6.379952477752096</v>
      </c>
      <c r="C607">
        <f t="shared" ca="1" si="106"/>
        <v>4.3756482432002644</v>
      </c>
      <c r="D607">
        <f t="shared" ca="1" si="107"/>
        <v>1.4089654465033803</v>
      </c>
      <c r="E607">
        <f t="shared" ca="1" si="108"/>
        <v>0.59828926994184162</v>
      </c>
      <c r="G607">
        <f t="shared" ca="1" si="109"/>
        <v>0.4712594298228322</v>
      </c>
      <c r="H607">
        <f t="shared" ca="1" si="110"/>
        <v>7.7489513170252255</v>
      </c>
      <c r="I607">
        <f t="shared" ca="1" si="111"/>
        <v>5.3220270261026723</v>
      </c>
      <c r="J607">
        <f t="shared" ca="1" si="112"/>
        <v>3.0559230195183593</v>
      </c>
      <c r="K607">
        <f t="shared" ca="1" si="113"/>
        <v>1.5046930603719839</v>
      </c>
      <c r="M607">
        <f t="shared" ca="1" si="103"/>
        <v>3.6281311595747523</v>
      </c>
      <c r="N607">
        <f t="shared" ca="1" si="104"/>
        <v>4.8334167189164381</v>
      </c>
    </row>
    <row r="608" spans="2:14" x14ac:dyDescent="0.25">
      <c r="B608">
        <f t="shared" ca="1" si="105"/>
        <v>7.6218927283121829</v>
      </c>
      <c r="C608">
        <f t="shared" ca="1" si="106"/>
        <v>11.897102906994757</v>
      </c>
      <c r="D608">
        <f t="shared" ca="1" si="107"/>
        <v>2.7599081592320811</v>
      </c>
      <c r="E608">
        <f t="shared" ca="1" si="108"/>
        <v>1.2239810039761034</v>
      </c>
      <c r="G608">
        <f t="shared" ca="1" si="109"/>
        <v>0.74077831386371573</v>
      </c>
      <c r="H608">
        <f t="shared" ca="1" si="110"/>
        <v>3.0904679399542379</v>
      </c>
      <c r="I608">
        <f t="shared" ca="1" si="111"/>
        <v>2.1225522302099602</v>
      </c>
      <c r="J608">
        <f t="shared" ca="1" si="112"/>
        <v>1.2187755132800624</v>
      </c>
      <c r="K608">
        <f t="shared" ca="1" si="113"/>
        <v>0.60010774004145206</v>
      </c>
      <c r="M608">
        <f t="shared" ca="1" si="103"/>
        <v>6.6524765232337186</v>
      </c>
      <c r="N608">
        <f t="shared" ca="1" si="104"/>
        <v>1.9276827017135623</v>
      </c>
    </row>
    <row r="609" spans="2:14" x14ac:dyDescent="0.25">
      <c r="B609">
        <f t="shared" ca="1" si="105"/>
        <v>14.095060226036502</v>
      </c>
      <c r="C609">
        <f t="shared" ca="1" si="106"/>
        <v>9.344441324809198</v>
      </c>
      <c r="D609">
        <f t="shared" ca="1" si="107"/>
        <v>1.5774779002051837</v>
      </c>
      <c r="E609">
        <f t="shared" ca="1" si="108"/>
        <v>3.3093861840641594</v>
      </c>
      <c r="G609">
        <f t="shared" ca="1" si="109"/>
        <v>0.76528197042977575</v>
      </c>
      <c r="H609">
        <f t="shared" ca="1" si="110"/>
        <v>2.7552850259486141</v>
      </c>
      <c r="I609">
        <f t="shared" ca="1" si="111"/>
        <v>1.892346560559349</v>
      </c>
      <c r="J609">
        <f t="shared" ca="1" si="112"/>
        <v>1.0865907645633488</v>
      </c>
      <c r="K609">
        <f t="shared" ca="1" si="113"/>
        <v>0.53502184854134427</v>
      </c>
      <c r="M609">
        <f t="shared" ca="1" si="103"/>
        <v>8.0092232821075786</v>
      </c>
      <c r="N609">
        <f t="shared" ca="1" si="104"/>
        <v>1.7186119985733272</v>
      </c>
    </row>
    <row r="610" spans="2:14" x14ac:dyDescent="0.25">
      <c r="B610">
        <f t="shared" ca="1" si="105"/>
        <v>13.225736231594672</v>
      </c>
      <c r="C610">
        <f t="shared" ca="1" si="106"/>
        <v>1.7007645453640279</v>
      </c>
      <c r="D610">
        <f t="shared" ca="1" si="107"/>
        <v>1.4700898966597657</v>
      </c>
      <c r="E610">
        <f t="shared" ca="1" si="108"/>
        <v>1.2854378860623004</v>
      </c>
      <c r="G610">
        <f t="shared" ca="1" si="109"/>
        <v>0.48786397864643594</v>
      </c>
      <c r="H610">
        <f t="shared" ca="1" si="110"/>
        <v>7.3922941232250459</v>
      </c>
      <c r="I610">
        <f t="shared" ca="1" si="111"/>
        <v>5.0770726901155436</v>
      </c>
      <c r="J610">
        <f t="shared" ca="1" si="112"/>
        <v>2.915269544742213</v>
      </c>
      <c r="K610">
        <f t="shared" ca="1" si="113"/>
        <v>1.4354372885278917</v>
      </c>
      <c r="M610">
        <f t="shared" ca="1" si="103"/>
        <v>5.0290557896320234</v>
      </c>
      <c r="N610">
        <f t="shared" ca="1" si="104"/>
        <v>4.6109514106561971</v>
      </c>
    </row>
    <row r="611" spans="2:14" x14ac:dyDescent="0.25">
      <c r="B611">
        <f t="shared" ca="1" si="105"/>
        <v>7.211602909205026</v>
      </c>
      <c r="C611">
        <f t="shared" ca="1" si="106"/>
        <v>4.532418700479079</v>
      </c>
      <c r="D611">
        <f t="shared" ca="1" si="107"/>
        <v>1.6412485624277231</v>
      </c>
      <c r="E611">
        <f t="shared" ca="1" si="108"/>
        <v>0.32116404429404399</v>
      </c>
      <c r="G611">
        <f t="shared" ca="1" si="109"/>
        <v>0.7041080272765361</v>
      </c>
      <c r="H611">
        <f t="shared" ca="1" si="110"/>
        <v>3.6133802851465084</v>
      </c>
      <c r="I611">
        <f t="shared" ca="1" si="111"/>
        <v>2.481691618178699</v>
      </c>
      <c r="J611">
        <f t="shared" ca="1" si="112"/>
        <v>1.4249943689015279</v>
      </c>
      <c r="K611">
        <f t="shared" ca="1" si="113"/>
        <v>0.70164697352004168</v>
      </c>
      <c r="M611">
        <f t="shared" ca="1" si="103"/>
        <v>3.9156890042495851</v>
      </c>
      <c r="N611">
        <f t="shared" ca="1" si="104"/>
        <v>2.2538498394818762</v>
      </c>
    </row>
    <row r="612" spans="2:14" x14ac:dyDescent="0.25">
      <c r="B612">
        <f t="shared" ca="1" si="105"/>
        <v>19.993666594376659</v>
      </c>
      <c r="C612">
        <f t="shared" ca="1" si="106"/>
        <v>21.216362710203175</v>
      </c>
      <c r="D612">
        <f t="shared" ca="1" si="107"/>
        <v>0.78030338587473136</v>
      </c>
      <c r="E612">
        <f t="shared" ca="1" si="108"/>
        <v>0.82037163179663819</v>
      </c>
      <c r="G612">
        <f t="shared" ca="1" si="109"/>
        <v>0.76468322652538179</v>
      </c>
      <c r="H612">
        <f t="shared" ca="1" si="110"/>
        <v>2.7633465022422148</v>
      </c>
      <c r="I612">
        <f t="shared" ca="1" si="111"/>
        <v>1.8978832316454826</v>
      </c>
      <c r="J612">
        <f t="shared" ca="1" si="112"/>
        <v>1.0897699368111844</v>
      </c>
      <c r="K612">
        <f t="shared" ca="1" si="113"/>
        <v>0.53658722776997403</v>
      </c>
      <c r="M612">
        <f t="shared" ca="1" si="103"/>
        <v>12.683143794908224</v>
      </c>
      <c r="N612">
        <f t="shared" ca="1" si="104"/>
        <v>1.723640353082541</v>
      </c>
    </row>
    <row r="613" spans="2:14" x14ac:dyDescent="0.25">
      <c r="B613">
        <f t="shared" ca="1" si="105"/>
        <v>18.12003953163984</v>
      </c>
      <c r="C613">
        <f t="shared" ca="1" si="106"/>
        <v>3.9948276503156737</v>
      </c>
      <c r="D613">
        <f t="shared" ca="1" si="107"/>
        <v>6.4989161621489302</v>
      </c>
      <c r="E613">
        <f t="shared" ca="1" si="108"/>
        <v>0.72715053509300775</v>
      </c>
      <c r="G613">
        <f t="shared" ca="1" si="109"/>
        <v>0.96662426071873953</v>
      </c>
      <c r="H613">
        <f t="shared" ca="1" si="110"/>
        <v>0.3496280013604563</v>
      </c>
      <c r="I613">
        <f t="shared" ca="1" si="111"/>
        <v>0.24012664374783199</v>
      </c>
      <c r="J613">
        <f t="shared" ca="1" si="112"/>
        <v>0.13788140019387557</v>
      </c>
      <c r="K613">
        <f t="shared" ca="1" si="113"/>
        <v>6.7890841719827066E-2</v>
      </c>
      <c r="M613">
        <f t="shared" ca="1" si="103"/>
        <v>8.0796734940350419</v>
      </c>
      <c r="N613">
        <f t="shared" ca="1" si="104"/>
        <v>0.21808084191522703</v>
      </c>
    </row>
    <row r="614" spans="2:14" x14ac:dyDescent="0.25">
      <c r="B614">
        <f t="shared" ca="1" si="105"/>
        <v>10.696137178735077</v>
      </c>
      <c r="C614">
        <f t="shared" ca="1" si="106"/>
        <v>4.8410310636828715</v>
      </c>
      <c r="D614">
        <f t="shared" ca="1" si="107"/>
        <v>0.40787458991819076</v>
      </c>
      <c r="E614">
        <f t="shared" ca="1" si="108"/>
        <v>4.4770737157691949</v>
      </c>
      <c r="G614">
        <f t="shared" ca="1" si="109"/>
        <v>0.3872943786075268</v>
      </c>
      <c r="H614">
        <f t="shared" ca="1" si="110"/>
        <v>9.7699983437893412</v>
      </c>
      <c r="I614">
        <f t="shared" ca="1" si="111"/>
        <v>6.7100944506367384</v>
      </c>
      <c r="J614">
        <f t="shared" ca="1" si="112"/>
        <v>3.8529552732954526</v>
      </c>
      <c r="K614">
        <f t="shared" ca="1" si="113"/>
        <v>1.8971404137546137</v>
      </c>
      <c r="M614">
        <f t="shared" ca="1" si="103"/>
        <v>5.6381401338628621</v>
      </c>
      <c r="N614">
        <f t="shared" ca="1" si="104"/>
        <v>6.0940469757378368</v>
      </c>
    </row>
    <row r="615" spans="2:14" x14ac:dyDescent="0.25">
      <c r="B615">
        <f t="shared" ca="1" si="105"/>
        <v>12.651085892355113</v>
      </c>
      <c r="C615">
        <f t="shared" ca="1" si="106"/>
        <v>6.5623025800777794</v>
      </c>
      <c r="D615">
        <f t="shared" ca="1" si="107"/>
        <v>5.8069252955808404</v>
      </c>
      <c r="E615">
        <f t="shared" ca="1" si="108"/>
        <v>1.5904464521485657</v>
      </c>
      <c r="G615">
        <f t="shared" ca="1" si="109"/>
        <v>0.15595357689041089</v>
      </c>
      <c r="H615">
        <f t="shared" ca="1" si="110"/>
        <v>19.138889777847936</v>
      </c>
      <c r="I615">
        <f t="shared" ca="1" si="111"/>
        <v>13.144706229282313</v>
      </c>
      <c r="J615">
        <f t="shared" ca="1" si="112"/>
        <v>7.5477276146577861</v>
      </c>
      <c r="K615">
        <f t="shared" ca="1" si="113"/>
        <v>3.7163938001106862</v>
      </c>
      <c r="M615">
        <f t="shared" ca="1" si="103"/>
        <v>7.2434908912757479</v>
      </c>
      <c r="N615">
        <f t="shared" ca="1" si="104"/>
        <v>11.937903085092769</v>
      </c>
    </row>
    <row r="616" spans="2:14" x14ac:dyDescent="0.25">
      <c r="B616">
        <f t="shared" ca="1" si="105"/>
        <v>16.998818502466147</v>
      </c>
      <c r="C616">
        <f t="shared" ca="1" si="106"/>
        <v>6.5607290676784533</v>
      </c>
      <c r="D616">
        <f t="shared" ca="1" si="107"/>
        <v>3.199397362977594</v>
      </c>
      <c r="E616">
        <f t="shared" ca="1" si="108"/>
        <v>5.2072819471701894</v>
      </c>
      <c r="G616">
        <f t="shared" ca="1" si="109"/>
        <v>0.51014734417272622</v>
      </c>
      <c r="H616">
        <f t="shared" ca="1" si="110"/>
        <v>6.9322785794496484</v>
      </c>
      <c r="I616">
        <f t="shared" ca="1" si="111"/>
        <v>4.7611312089733131</v>
      </c>
      <c r="J616">
        <f t="shared" ca="1" si="112"/>
        <v>2.7338550497936032</v>
      </c>
      <c r="K616">
        <f t="shared" ca="1" si="113"/>
        <v>1.3461113696953275</v>
      </c>
      <c r="M616">
        <f t="shared" ca="1" si="103"/>
        <v>8.7492001330729359</v>
      </c>
      <c r="N616">
        <f t="shared" ca="1" si="104"/>
        <v>4.3240162204246744</v>
      </c>
    </row>
    <row r="617" spans="2:14" x14ac:dyDescent="0.25">
      <c r="B617">
        <f t="shared" ca="1" si="105"/>
        <v>21.383283531578726</v>
      </c>
      <c r="C617">
        <f t="shared" ca="1" si="106"/>
        <v>4.208814358781038</v>
      </c>
      <c r="D617">
        <f t="shared" ca="1" si="107"/>
        <v>8.7547014130515244</v>
      </c>
      <c r="E617">
        <f t="shared" ca="1" si="108"/>
        <v>1.8840826608576653</v>
      </c>
      <c r="G617">
        <f t="shared" ca="1" si="109"/>
        <v>0.24535634714698673</v>
      </c>
      <c r="H617">
        <f t="shared" ca="1" si="110"/>
        <v>14.471542543467562</v>
      </c>
      <c r="I617">
        <f t="shared" ca="1" si="111"/>
        <v>9.9391436821280301</v>
      </c>
      <c r="J617">
        <f t="shared" ca="1" si="112"/>
        <v>5.7070845043712399</v>
      </c>
      <c r="K617">
        <f t="shared" ca="1" si="113"/>
        <v>2.8100872940305091</v>
      </c>
      <c r="M617">
        <f t="shared" ca="1" si="103"/>
        <v>9.8053861818897676</v>
      </c>
      <c r="N617">
        <f t="shared" ca="1" si="104"/>
        <v>9.0266402273590263</v>
      </c>
    </row>
    <row r="618" spans="2:14" x14ac:dyDescent="0.25">
      <c r="B618">
        <f t="shared" ca="1" si="105"/>
        <v>7.6156065453360418</v>
      </c>
      <c r="C618">
        <f t="shared" ca="1" si="106"/>
        <v>2.7396297690680633</v>
      </c>
      <c r="D618">
        <f t="shared" ca="1" si="107"/>
        <v>0.6438287191288623</v>
      </c>
      <c r="E618">
        <f t="shared" ca="1" si="108"/>
        <v>0.67999296061350611</v>
      </c>
      <c r="G618">
        <f t="shared" ca="1" si="109"/>
        <v>0.32612233393294743</v>
      </c>
      <c r="H618">
        <f t="shared" ca="1" si="110"/>
        <v>11.540647330993169</v>
      </c>
      <c r="I618">
        <f t="shared" ca="1" si="111"/>
        <v>7.9261869744000304</v>
      </c>
      <c r="J618">
        <f t="shared" ca="1" si="112"/>
        <v>4.5512390510751128</v>
      </c>
      <c r="K618">
        <f t="shared" ca="1" si="113"/>
        <v>2.2409654210877457</v>
      </c>
      <c r="M618">
        <f t="shared" ca="1" si="103"/>
        <v>3.3713352302697053</v>
      </c>
      <c r="N618">
        <f t="shared" ca="1" si="104"/>
        <v>7.1984911860505312</v>
      </c>
    </row>
    <row r="619" spans="2:14" x14ac:dyDescent="0.25">
      <c r="B619">
        <f t="shared" ca="1" si="105"/>
        <v>4.4375251392097708</v>
      </c>
      <c r="C619">
        <f t="shared" ca="1" si="106"/>
        <v>6.0781101180530985</v>
      </c>
      <c r="D619">
        <f t="shared" ca="1" si="107"/>
        <v>1.1284485948742835</v>
      </c>
      <c r="E619">
        <f t="shared" ca="1" si="108"/>
        <v>1.7552460859007477</v>
      </c>
      <c r="G619">
        <f t="shared" ca="1" si="109"/>
        <v>0.36517486567374957</v>
      </c>
      <c r="H619">
        <f t="shared" ca="1" si="110"/>
        <v>10.375711424597158</v>
      </c>
      <c r="I619">
        <f t="shared" ca="1" si="111"/>
        <v>7.1261018888355689</v>
      </c>
      <c r="J619">
        <f t="shared" ca="1" si="112"/>
        <v>4.0918279247208309</v>
      </c>
      <c r="K619">
        <f t="shared" ca="1" si="113"/>
        <v>2.0147579121721857</v>
      </c>
      <c r="M619">
        <f t="shared" ca="1" si="103"/>
        <v>3.7314295133338669</v>
      </c>
      <c r="N619">
        <f t="shared" ca="1" si="104"/>
        <v>6.4718611614084214</v>
      </c>
    </row>
    <row r="620" spans="2:14" x14ac:dyDescent="0.25">
      <c r="B620">
        <f t="shared" ca="1" si="105"/>
        <v>8.2950424372786138</v>
      </c>
      <c r="C620">
        <f t="shared" ca="1" si="106"/>
        <v>5.3633922613520424</v>
      </c>
      <c r="D620">
        <f t="shared" ca="1" si="107"/>
        <v>1.8132414162002681</v>
      </c>
      <c r="E620">
        <f t="shared" ca="1" si="108"/>
        <v>1.6870883823677181</v>
      </c>
      <c r="G620">
        <f t="shared" ca="1" si="109"/>
        <v>4.4926168816168732E-2</v>
      </c>
      <c r="H620">
        <f t="shared" ca="1" si="110"/>
        <v>31.957269927513966</v>
      </c>
      <c r="I620">
        <f t="shared" ca="1" si="111"/>
        <v>21.94844789655733</v>
      </c>
      <c r="J620">
        <f t="shared" ca="1" si="112"/>
        <v>12.602861060423125</v>
      </c>
      <c r="K620">
        <f t="shared" ca="1" si="113"/>
        <v>6.2054696591931124</v>
      </c>
      <c r="M620">
        <f t="shared" ca="1" si="103"/>
        <v>4.7975963693027941</v>
      </c>
      <c r="N620">
        <f t="shared" ca="1" si="104"/>
        <v>19.933381491144633</v>
      </c>
    </row>
    <row r="621" spans="2:14" x14ac:dyDescent="0.25">
      <c r="B621">
        <f t="shared" ca="1" si="105"/>
        <v>8.7052625231786234</v>
      </c>
      <c r="C621">
        <f t="shared" ca="1" si="106"/>
        <v>5.6385647136383339</v>
      </c>
      <c r="D621">
        <f t="shared" ca="1" si="107"/>
        <v>2.516098762858058</v>
      </c>
      <c r="E621">
        <f t="shared" ca="1" si="108"/>
        <v>0.92790122697813548</v>
      </c>
      <c r="G621">
        <f t="shared" ca="1" si="109"/>
        <v>1.58263030846858E-2</v>
      </c>
      <c r="H621">
        <f t="shared" ca="1" si="110"/>
        <v>42.703443240571687</v>
      </c>
      <c r="I621">
        <f t="shared" ca="1" si="111"/>
        <v>29.328985269868884</v>
      </c>
      <c r="J621">
        <f t="shared" ca="1" si="112"/>
        <v>16.840786562284947</v>
      </c>
      <c r="K621">
        <f t="shared" ca="1" si="113"/>
        <v>8.2921639418357351</v>
      </c>
      <c r="M621">
        <f t="shared" ca="1" si="103"/>
        <v>4.9919481690123266</v>
      </c>
      <c r="N621">
        <f t="shared" ca="1" si="104"/>
        <v>26.636318653956309</v>
      </c>
    </row>
    <row r="622" spans="2:14" x14ac:dyDescent="0.25">
      <c r="B622">
        <f t="shared" ca="1" si="105"/>
        <v>12.098764310268926</v>
      </c>
      <c r="C622">
        <f t="shared" ca="1" si="106"/>
        <v>4.2451498356015858</v>
      </c>
      <c r="D622">
        <f t="shared" ca="1" si="107"/>
        <v>1.0141905459515539</v>
      </c>
      <c r="E622">
        <f t="shared" ca="1" si="108"/>
        <v>1.8760768529423892</v>
      </c>
      <c r="G622">
        <f t="shared" ca="1" si="109"/>
        <v>0.69197960058008134</v>
      </c>
      <c r="H622">
        <f t="shared" ca="1" si="110"/>
        <v>3.7923410062548042</v>
      </c>
      <c r="I622">
        <f t="shared" ca="1" si="111"/>
        <v>2.6046029329338429</v>
      </c>
      <c r="J622">
        <f t="shared" ca="1" si="112"/>
        <v>1.4955703945919816</v>
      </c>
      <c r="K622">
        <f t="shared" ca="1" si="113"/>
        <v>0.73639760545899602</v>
      </c>
      <c r="M622">
        <f t="shared" ca="1" si="103"/>
        <v>5.4812277235399423</v>
      </c>
      <c r="N622">
        <f t="shared" ca="1" si="104"/>
        <v>2.3654767817667892</v>
      </c>
    </row>
    <row r="623" spans="2:14" x14ac:dyDescent="0.25">
      <c r="B623">
        <f t="shared" ca="1" si="105"/>
        <v>18.717007154865787</v>
      </c>
      <c r="C623">
        <f t="shared" ca="1" si="106"/>
        <v>3.5368513987034302</v>
      </c>
      <c r="D623">
        <f t="shared" ca="1" si="107"/>
        <v>6.2784731083901653</v>
      </c>
      <c r="E623">
        <f t="shared" ca="1" si="108"/>
        <v>9.6475639791822904E-3</v>
      </c>
      <c r="G623">
        <f t="shared" ca="1" si="109"/>
        <v>0.26002523599124272</v>
      </c>
      <c r="H623">
        <f t="shared" ca="1" si="110"/>
        <v>13.873468689466819</v>
      </c>
      <c r="I623">
        <f t="shared" ca="1" si="111"/>
        <v>9.528382911492649</v>
      </c>
      <c r="J623">
        <f t="shared" ca="1" si="112"/>
        <v>5.4712245043480934</v>
      </c>
      <c r="K623">
        <f t="shared" ca="1" si="113"/>
        <v>2.6939531823439853</v>
      </c>
      <c r="M623">
        <f t="shared" ca="1" si="103"/>
        <v>7.9337817005446354</v>
      </c>
      <c r="N623">
        <f t="shared" ca="1" si="104"/>
        <v>8.6535910176262547</v>
      </c>
    </row>
    <row r="624" spans="2:14" x14ac:dyDescent="0.25">
      <c r="B624">
        <f t="shared" ca="1" si="105"/>
        <v>6.6280377012848284</v>
      </c>
      <c r="C624">
        <f t="shared" ca="1" si="106"/>
        <v>12.191608374347389</v>
      </c>
      <c r="D624">
        <f t="shared" ca="1" si="107"/>
        <v>2.0522841895208774</v>
      </c>
      <c r="E624">
        <f t="shared" ca="1" si="108"/>
        <v>2.4213843041042526</v>
      </c>
      <c r="G624">
        <f t="shared" ca="1" si="109"/>
        <v>0.48925225215253632</v>
      </c>
      <c r="H624">
        <f t="shared" ca="1" si="110"/>
        <v>7.3630267257122863</v>
      </c>
      <c r="I624">
        <f t="shared" ca="1" si="111"/>
        <v>5.0569716629992199</v>
      </c>
      <c r="J624">
        <f t="shared" ca="1" si="112"/>
        <v>2.9037274779358144</v>
      </c>
      <c r="K624">
        <f t="shared" ca="1" si="113"/>
        <v>1.4297541388821013</v>
      </c>
      <c r="M624">
        <f t="shared" ca="1" si="103"/>
        <v>6.5406275214146907</v>
      </c>
      <c r="N624">
        <f t="shared" ca="1" si="104"/>
        <v>4.5926958399770346</v>
      </c>
    </row>
    <row r="625" spans="2:14" x14ac:dyDescent="0.25">
      <c r="B625">
        <f t="shared" ca="1" si="105"/>
        <v>4.9962689000057701</v>
      </c>
      <c r="C625">
        <f t="shared" ca="1" si="106"/>
        <v>4.8774334587109829</v>
      </c>
      <c r="D625">
        <f t="shared" ca="1" si="107"/>
        <v>2.8740078723737859</v>
      </c>
      <c r="E625">
        <f t="shared" ca="1" si="108"/>
        <v>0.75715267479273307</v>
      </c>
      <c r="G625">
        <f t="shared" ca="1" si="109"/>
        <v>0.64870817859310759</v>
      </c>
      <c r="H625">
        <f t="shared" ca="1" si="110"/>
        <v>4.4574294372473204</v>
      </c>
      <c r="I625">
        <f t="shared" ca="1" si="111"/>
        <v>3.0613897237752687</v>
      </c>
      <c r="J625">
        <f t="shared" ca="1" si="112"/>
        <v>1.7578586660152205</v>
      </c>
      <c r="K625">
        <f t="shared" ca="1" si="113"/>
        <v>0.86554462235267204</v>
      </c>
      <c r="M625">
        <f t="shared" ca="1" si="103"/>
        <v>3.6883428170483294</v>
      </c>
      <c r="N625">
        <f t="shared" ca="1" si="104"/>
        <v>2.7803264059803552</v>
      </c>
    </row>
    <row r="626" spans="2:14" x14ac:dyDescent="0.25">
      <c r="B626">
        <f t="shared" ca="1" si="105"/>
        <v>12.134988694225854</v>
      </c>
      <c r="C626">
        <f t="shared" ca="1" si="106"/>
        <v>10.182950397629702</v>
      </c>
      <c r="D626">
        <f t="shared" ca="1" si="107"/>
        <v>4.1756291742983587</v>
      </c>
      <c r="E626">
        <f t="shared" ca="1" si="108"/>
        <v>8.5484900349738524</v>
      </c>
      <c r="G626">
        <f t="shared" ca="1" si="109"/>
        <v>0.32342038045248689</v>
      </c>
      <c r="H626">
        <f t="shared" ca="1" si="110"/>
        <v>11.626336841581525</v>
      </c>
      <c r="I626">
        <f t="shared" ca="1" si="111"/>
        <v>7.985039052900353</v>
      </c>
      <c r="J626">
        <f t="shared" ca="1" si="112"/>
        <v>4.5850320815414269</v>
      </c>
      <c r="K626">
        <f t="shared" ca="1" si="113"/>
        <v>2.2576046289823268</v>
      </c>
      <c r="M626">
        <f t="shared" ca="1" si="103"/>
        <v>9.2402055694111098</v>
      </c>
      <c r="N626">
        <f t="shared" ca="1" si="104"/>
        <v>7.251940110449314</v>
      </c>
    </row>
    <row r="627" spans="2:14" x14ac:dyDescent="0.25">
      <c r="B627">
        <f t="shared" ca="1" si="105"/>
        <v>9.831932631999166</v>
      </c>
      <c r="C627">
        <f t="shared" ca="1" si="106"/>
        <v>3.8445377345177882</v>
      </c>
      <c r="D627">
        <f t="shared" ca="1" si="107"/>
        <v>3.0993545244981795</v>
      </c>
      <c r="E627">
        <f t="shared" ca="1" si="108"/>
        <v>3.240458831932886</v>
      </c>
      <c r="G627">
        <f t="shared" ca="1" si="109"/>
        <v>0.57630162534840068</v>
      </c>
      <c r="H627">
        <f t="shared" ca="1" si="110"/>
        <v>5.6764185796703446</v>
      </c>
      <c r="I627">
        <f t="shared" ca="1" si="111"/>
        <v>3.8985989015187625</v>
      </c>
      <c r="J627">
        <f t="shared" ca="1" si="112"/>
        <v>2.2385865514374661</v>
      </c>
      <c r="K627">
        <f t="shared" ca="1" si="113"/>
        <v>1.1022482004539809</v>
      </c>
      <c r="M627">
        <f t="shared" ca="1" si="103"/>
        <v>5.3709037812412994</v>
      </c>
      <c r="N627">
        <f t="shared" ca="1" si="104"/>
        <v>3.5406721947350217</v>
      </c>
    </row>
    <row r="628" spans="2:14" x14ac:dyDescent="0.25">
      <c r="B628">
        <f t="shared" ca="1" si="105"/>
        <v>4.4515850968483184</v>
      </c>
      <c r="C628">
        <f t="shared" ca="1" si="106"/>
        <v>3.9638036240070158</v>
      </c>
      <c r="D628">
        <f t="shared" ca="1" si="107"/>
        <v>2.3893483888380302</v>
      </c>
      <c r="E628">
        <f t="shared" ca="1" si="108"/>
        <v>1.3735836052926336</v>
      </c>
      <c r="G628">
        <f t="shared" ca="1" si="109"/>
        <v>0.83506857095985643</v>
      </c>
      <c r="H628">
        <f t="shared" ca="1" si="110"/>
        <v>1.8564345835750065</v>
      </c>
      <c r="I628">
        <f t="shared" ca="1" si="111"/>
        <v>1.275010594565293</v>
      </c>
      <c r="J628">
        <f t="shared" ca="1" si="112"/>
        <v>0.73211470121284961</v>
      </c>
      <c r="K628">
        <f t="shared" ca="1" si="113"/>
        <v>0.3604828731860224</v>
      </c>
      <c r="M628">
        <f t="shared" ca="1" si="103"/>
        <v>3.2772030150827334</v>
      </c>
      <c r="N628">
        <f t="shared" ca="1" si="104"/>
        <v>1.157953068321864</v>
      </c>
    </row>
    <row r="629" spans="2:14" x14ac:dyDescent="0.25">
      <c r="B629">
        <f t="shared" ca="1" si="105"/>
        <v>4.6927514479946151</v>
      </c>
      <c r="C629">
        <f t="shared" ca="1" si="106"/>
        <v>10.90073552855276</v>
      </c>
      <c r="D629">
        <f t="shared" ca="1" si="107"/>
        <v>1.1327104387220233</v>
      </c>
      <c r="E629">
        <f t="shared" ca="1" si="108"/>
        <v>0.24352449699106135</v>
      </c>
      <c r="G629">
        <f t="shared" ca="1" si="109"/>
        <v>0.95335768318182312</v>
      </c>
      <c r="H629">
        <f t="shared" ca="1" si="110"/>
        <v>0.49196692347924936</v>
      </c>
      <c r="I629">
        <f t="shared" ca="1" si="111"/>
        <v>0.33788588359725097</v>
      </c>
      <c r="J629">
        <f t="shared" ca="1" si="112"/>
        <v>0.19401503310502355</v>
      </c>
      <c r="K629">
        <f t="shared" ca="1" si="113"/>
        <v>9.5530244726839006E-2</v>
      </c>
      <c r="M629">
        <f t="shared" ca="1" si="103"/>
        <v>4.95329308010683</v>
      </c>
      <c r="N629">
        <f t="shared" ca="1" si="104"/>
        <v>0.30686489768932262</v>
      </c>
    </row>
    <row r="630" spans="2:14" x14ac:dyDescent="0.25">
      <c r="B630">
        <f t="shared" ca="1" si="105"/>
        <v>12.437804069651527</v>
      </c>
      <c r="C630">
        <f t="shared" ca="1" si="106"/>
        <v>3.6133977922715905</v>
      </c>
      <c r="D630">
        <f t="shared" ca="1" si="107"/>
        <v>0.36253136859996837</v>
      </c>
      <c r="E630">
        <f t="shared" ca="1" si="108"/>
        <v>4.6341744092378754</v>
      </c>
      <c r="G630">
        <f t="shared" ca="1" si="109"/>
        <v>0.43323597203702069</v>
      </c>
      <c r="H630">
        <f t="shared" ca="1" si="110"/>
        <v>8.6154267983711996</v>
      </c>
      <c r="I630">
        <f t="shared" ca="1" si="111"/>
        <v>5.91712767140507</v>
      </c>
      <c r="J630">
        <f t="shared" ca="1" si="112"/>
        <v>3.3976314986354934</v>
      </c>
      <c r="K630">
        <f t="shared" ca="1" si="113"/>
        <v>1.6729454587189991</v>
      </c>
      <c r="M630">
        <f t="shared" ca="1" si="103"/>
        <v>5.8147017141445039</v>
      </c>
      <c r="N630">
        <f t="shared" ca="1" si="104"/>
        <v>5.3738817324037793</v>
      </c>
    </row>
    <row r="631" spans="2:14" x14ac:dyDescent="0.25">
      <c r="B631">
        <f t="shared" ca="1" si="105"/>
        <v>16.112298648495845</v>
      </c>
      <c r="C631">
        <f t="shared" ca="1" si="106"/>
        <v>10.943217717143503</v>
      </c>
      <c r="D631">
        <f t="shared" ca="1" si="107"/>
        <v>5.962632158508546</v>
      </c>
      <c r="E631">
        <f t="shared" ca="1" si="108"/>
        <v>0.43722331962902949</v>
      </c>
      <c r="G631">
        <f t="shared" ca="1" si="109"/>
        <v>0.33190969633111567</v>
      </c>
      <c r="H631">
        <f t="shared" ca="1" si="110"/>
        <v>11.35947167255256</v>
      </c>
      <c r="I631">
        <f t="shared" ca="1" si="111"/>
        <v>7.8017544271759469</v>
      </c>
      <c r="J631">
        <f t="shared" ca="1" si="112"/>
        <v>4.4797895293845311</v>
      </c>
      <c r="K631">
        <f t="shared" ca="1" si="113"/>
        <v>2.2057846921335003</v>
      </c>
      <c r="M631">
        <f t="shared" ca="1" si="103"/>
        <v>9.3966260053193196</v>
      </c>
      <c r="N631">
        <f t="shared" ca="1" si="104"/>
        <v>7.0854826742221579</v>
      </c>
    </row>
    <row r="632" spans="2:14" x14ac:dyDescent="0.25">
      <c r="B632">
        <f t="shared" ca="1" si="105"/>
        <v>16.207740849625953</v>
      </c>
      <c r="C632">
        <f t="shared" ca="1" si="106"/>
        <v>4.6012427651027537</v>
      </c>
      <c r="D632">
        <f t="shared" ca="1" si="107"/>
        <v>1.277474262064703</v>
      </c>
      <c r="E632">
        <f t="shared" ca="1" si="108"/>
        <v>1.2104099021561656</v>
      </c>
      <c r="G632">
        <f t="shared" ca="1" si="109"/>
        <v>0.67211924957171232</v>
      </c>
      <c r="H632">
        <f t="shared" ca="1" si="110"/>
        <v>4.0922757469657594</v>
      </c>
      <c r="I632">
        <f t="shared" ca="1" si="111"/>
        <v>2.8105999421838113</v>
      </c>
      <c r="J632">
        <f t="shared" ca="1" si="112"/>
        <v>1.6138544618151249</v>
      </c>
      <c r="K632">
        <f t="shared" ca="1" si="113"/>
        <v>0.79463899896480772</v>
      </c>
      <c r="M632">
        <f t="shared" ca="1" si="103"/>
        <v>6.7402719172627847</v>
      </c>
      <c r="N632">
        <f t="shared" ca="1" si="104"/>
        <v>2.5525613989008575</v>
      </c>
    </row>
    <row r="633" spans="2:14" x14ac:dyDescent="0.25">
      <c r="B633">
        <f t="shared" ca="1" si="105"/>
        <v>11.252391954856828</v>
      </c>
      <c r="C633">
        <f t="shared" ca="1" si="106"/>
        <v>7.8283651976887887</v>
      </c>
      <c r="D633">
        <f t="shared" ca="1" si="107"/>
        <v>2.0866452905012367</v>
      </c>
      <c r="E633">
        <f t="shared" ca="1" si="108"/>
        <v>1.7660833388906652</v>
      </c>
      <c r="G633">
        <f t="shared" ca="1" si="109"/>
        <v>0.31214548610171178</v>
      </c>
      <c r="H633">
        <f t="shared" ca="1" si="110"/>
        <v>11.991807475211342</v>
      </c>
      <c r="I633">
        <f t="shared" ca="1" si="111"/>
        <v>8.2360465131164595</v>
      </c>
      <c r="J633">
        <f t="shared" ca="1" si="112"/>
        <v>4.7291612774254537</v>
      </c>
      <c r="K633">
        <f t="shared" ca="1" si="113"/>
        <v>2.3285717964988275</v>
      </c>
      <c r="M633">
        <f t="shared" ca="1" si="103"/>
        <v>6.4947728716420645</v>
      </c>
      <c r="N633">
        <f t="shared" ca="1" si="104"/>
        <v>7.4799028112831971</v>
      </c>
    </row>
    <row r="634" spans="2:14" x14ac:dyDescent="0.25">
      <c r="B634">
        <f t="shared" ca="1" si="105"/>
        <v>3.9962860192830831</v>
      </c>
      <c r="C634">
        <f t="shared" ca="1" si="106"/>
        <v>9.3091013045833328</v>
      </c>
      <c r="D634">
        <f t="shared" ca="1" si="107"/>
        <v>1.9432571093670932</v>
      </c>
      <c r="E634">
        <f t="shared" ca="1" si="108"/>
        <v>1.4940567012450736</v>
      </c>
      <c r="G634">
        <f t="shared" ca="1" si="109"/>
        <v>0.77244521925817178</v>
      </c>
      <c r="H634">
        <f t="shared" ca="1" si="110"/>
        <v>2.6593253238404015</v>
      </c>
      <c r="I634">
        <f t="shared" ca="1" si="111"/>
        <v>1.8264408518843429</v>
      </c>
      <c r="J634">
        <f t="shared" ca="1" si="112"/>
        <v>1.0487475196362162</v>
      </c>
      <c r="K634">
        <f t="shared" ca="1" si="113"/>
        <v>0.51638837261275616</v>
      </c>
      <c r="M634">
        <f t="shared" ca="1" si="103"/>
        <v>4.6790789592823572</v>
      </c>
      <c r="N634">
        <f t="shared" ca="1" si="104"/>
        <v>1.6587570311672177</v>
      </c>
    </row>
    <row r="635" spans="2:14" x14ac:dyDescent="0.25">
      <c r="B635">
        <f t="shared" ca="1" si="105"/>
        <v>17.296726161351415</v>
      </c>
      <c r="C635">
        <f t="shared" ca="1" si="106"/>
        <v>1.6814284383942764</v>
      </c>
      <c r="D635">
        <f t="shared" ca="1" si="107"/>
        <v>8.273834394717559</v>
      </c>
      <c r="E635">
        <f t="shared" ca="1" si="108"/>
        <v>0.37070554215063095</v>
      </c>
      <c r="G635">
        <f t="shared" ca="1" si="109"/>
        <v>0.79222456868294866</v>
      </c>
      <c r="H635">
        <f t="shared" ca="1" si="110"/>
        <v>2.3989094539747224</v>
      </c>
      <c r="I635">
        <f t="shared" ca="1" si="111"/>
        <v>1.6475856441601535</v>
      </c>
      <c r="J635">
        <f t="shared" ca="1" si="112"/>
        <v>0.94604835186341729</v>
      </c>
      <c r="K635">
        <f t="shared" ca="1" si="113"/>
        <v>0.46582076208503287</v>
      </c>
      <c r="M635">
        <f t="shared" ca="1" si="103"/>
        <v>7.4223543672973458</v>
      </c>
      <c r="N635">
        <f t="shared" ca="1" si="104"/>
        <v>1.496322352230153</v>
      </c>
    </row>
    <row r="636" spans="2:14" x14ac:dyDescent="0.25">
      <c r="B636">
        <f t="shared" ca="1" si="105"/>
        <v>11.738007798864587</v>
      </c>
      <c r="C636">
        <f t="shared" ca="1" si="106"/>
        <v>13.754137308923569</v>
      </c>
      <c r="D636">
        <f t="shared" ca="1" si="107"/>
        <v>6.124945879797461</v>
      </c>
      <c r="E636">
        <f t="shared" ca="1" si="108"/>
        <v>5.8515408838218734</v>
      </c>
      <c r="G636">
        <f t="shared" ca="1" si="109"/>
        <v>0.13598596657791784</v>
      </c>
      <c r="H636">
        <f t="shared" ca="1" si="110"/>
        <v>20.550018949048116</v>
      </c>
      <c r="I636">
        <f t="shared" ca="1" si="111"/>
        <v>14.113878350669737</v>
      </c>
      <c r="J636">
        <f t="shared" ca="1" si="112"/>
        <v>8.1042289967622168</v>
      </c>
      <c r="K636">
        <f t="shared" ca="1" si="113"/>
        <v>3.9904071709945939</v>
      </c>
      <c r="M636">
        <f t="shared" ca="1" si="103"/>
        <v>10.042940885060313</v>
      </c>
      <c r="N636">
        <f t="shared" ca="1" si="104"/>
        <v>12.818096423466717</v>
      </c>
    </row>
    <row r="637" spans="2:14" x14ac:dyDescent="0.25">
      <c r="B637">
        <f t="shared" ca="1" si="105"/>
        <v>11.478656483079076</v>
      </c>
      <c r="C637">
        <f t="shared" ca="1" si="106"/>
        <v>9.8436618789239532</v>
      </c>
      <c r="D637">
        <f t="shared" ca="1" si="107"/>
        <v>3.4501825728655904</v>
      </c>
      <c r="E637">
        <f t="shared" ca="1" si="108"/>
        <v>5.1562205903408183</v>
      </c>
      <c r="G637">
        <f t="shared" ca="1" si="109"/>
        <v>0.69318125473023218</v>
      </c>
      <c r="H637">
        <f t="shared" ca="1" si="110"/>
        <v>3.7744706012369811</v>
      </c>
      <c r="I637">
        <f t="shared" ca="1" si="111"/>
        <v>2.5923294297743515</v>
      </c>
      <c r="J637">
        <f t="shared" ca="1" si="112"/>
        <v>1.4885229142520164</v>
      </c>
      <c r="K637">
        <f t="shared" ca="1" si="113"/>
        <v>0.73292752630683045</v>
      </c>
      <c r="M637">
        <f t="shared" ca="1" si="103"/>
        <v>8.11797614124219</v>
      </c>
      <c r="N637">
        <f t="shared" ca="1" si="104"/>
        <v>2.3543300974151693</v>
      </c>
    </row>
    <row r="638" spans="2:14" x14ac:dyDescent="0.25">
      <c r="B638">
        <f t="shared" ca="1" si="105"/>
        <v>2.739800808177665</v>
      </c>
      <c r="C638">
        <f t="shared" ca="1" si="106"/>
        <v>11.473372236051359</v>
      </c>
      <c r="D638">
        <f t="shared" ca="1" si="107"/>
        <v>1.9010368040942596</v>
      </c>
      <c r="E638">
        <f t="shared" ca="1" si="108"/>
        <v>2.1758176704798191</v>
      </c>
      <c r="G638">
        <f t="shared" ca="1" si="109"/>
        <v>0.52964965244241169</v>
      </c>
      <c r="H638">
        <f t="shared" ca="1" si="110"/>
        <v>6.5458729920718657</v>
      </c>
      <c r="I638">
        <f t="shared" ca="1" si="111"/>
        <v>4.4957454948388875</v>
      </c>
      <c r="J638">
        <f t="shared" ca="1" si="112"/>
        <v>2.5814698197117103</v>
      </c>
      <c r="K638">
        <f t="shared" ca="1" si="113"/>
        <v>1.2710790482844461</v>
      </c>
      <c r="M638">
        <f t="shared" ca="1" si="103"/>
        <v>5.0793228081835231</v>
      </c>
      <c r="N638">
        <f t="shared" ca="1" si="104"/>
        <v>4.0829953196724569</v>
      </c>
    </row>
    <row r="639" spans="2:14" x14ac:dyDescent="0.25">
      <c r="B639">
        <f t="shared" ca="1" si="105"/>
        <v>12.395431949336949</v>
      </c>
      <c r="C639">
        <f t="shared" ca="1" si="106"/>
        <v>7.075129359962359</v>
      </c>
      <c r="D639">
        <f t="shared" ca="1" si="107"/>
        <v>0.47955167642171415</v>
      </c>
      <c r="E639">
        <f t="shared" ca="1" si="108"/>
        <v>0.25718208827252753</v>
      </c>
      <c r="G639">
        <f t="shared" ca="1" si="109"/>
        <v>0.94297367468450299</v>
      </c>
      <c r="H639">
        <f t="shared" ca="1" si="110"/>
        <v>0.60476719752753216</v>
      </c>
      <c r="I639">
        <f t="shared" ca="1" si="111"/>
        <v>0.41535779979290077</v>
      </c>
      <c r="J639">
        <f t="shared" ca="1" si="112"/>
        <v>0.23849962720935952</v>
      </c>
      <c r="K639">
        <f t="shared" ca="1" si="113"/>
        <v>0.11743382659547144</v>
      </c>
      <c r="M639">
        <f t="shared" ca="1" si="103"/>
        <v>5.9885151457286394</v>
      </c>
      <c r="N639">
        <f t="shared" ca="1" si="104"/>
        <v>0.37722418995709606</v>
      </c>
    </row>
    <row r="640" spans="2:14" x14ac:dyDescent="0.25">
      <c r="B640">
        <f t="shared" ca="1" si="105"/>
        <v>10.942613214098627</v>
      </c>
      <c r="C640">
        <f t="shared" ca="1" si="106"/>
        <v>8.7498545312939431</v>
      </c>
      <c r="D640">
        <f t="shared" ca="1" si="107"/>
        <v>2.2832286406637587</v>
      </c>
      <c r="E640">
        <f t="shared" ca="1" si="108"/>
        <v>1.0253467285619062</v>
      </c>
      <c r="G640">
        <f t="shared" ca="1" si="109"/>
        <v>6.9420014760644744E-2</v>
      </c>
      <c r="H640">
        <f t="shared" ca="1" si="110"/>
        <v>27.475301816683263</v>
      </c>
      <c r="I640">
        <f t="shared" ca="1" si="111"/>
        <v>18.87020486210136</v>
      </c>
      <c r="J640">
        <f t="shared" ca="1" si="112"/>
        <v>10.835325175594162</v>
      </c>
      <c r="K640">
        <f t="shared" ca="1" si="113"/>
        <v>5.3351601118407803</v>
      </c>
      <c r="M640">
        <f t="shared" ca="1" si="103"/>
        <v>6.569455397462904</v>
      </c>
      <c r="N640">
        <f t="shared" ca="1" si="104"/>
        <v>17.137749061122374</v>
      </c>
    </row>
    <row r="641" spans="2:14" x14ac:dyDescent="0.25">
      <c r="B641">
        <f t="shared" ca="1" si="105"/>
        <v>6.6856774558599703</v>
      </c>
      <c r="C641">
        <f t="shared" ca="1" si="106"/>
        <v>4.8030698406740644</v>
      </c>
      <c r="D641">
        <f t="shared" ca="1" si="107"/>
        <v>1.7019840901035617</v>
      </c>
      <c r="E641">
        <f t="shared" ca="1" si="108"/>
        <v>2.0399130831864962</v>
      </c>
      <c r="G641">
        <f t="shared" ca="1" si="109"/>
        <v>0.46005158630612664</v>
      </c>
      <c r="H641">
        <f t="shared" ca="1" si="110"/>
        <v>7.9968665952661784</v>
      </c>
      <c r="I641">
        <f t="shared" ca="1" si="111"/>
        <v>5.4922967512567364</v>
      </c>
      <c r="J641">
        <f t="shared" ca="1" si="112"/>
        <v>3.1536923788382816</v>
      </c>
      <c r="K641">
        <f t="shared" ca="1" si="113"/>
        <v>1.5528333032858543</v>
      </c>
      <c r="M641">
        <f t="shared" ca="1" si="103"/>
        <v>4.1950036236182218</v>
      </c>
      <c r="N641">
        <f t="shared" ca="1" si="104"/>
        <v>4.9880541403817009</v>
      </c>
    </row>
    <row r="642" spans="2:14" x14ac:dyDescent="0.25">
      <c r="B642">
        <f t="shared" ca="1" si="105"/>
        <v>7.2213258731656156</v>
      </c>
      <c r="C642">
        <f t="shared" ca="1" si="106"/>
        <v>2.3007098085373667</v>
      </c>
      <c r="D642">
        <f t="shared" ca="1" si="107"/>
        <v>1.4033850559071701</v>
      </c>
      <c r="E642">
        <f t="shared" ca="1" si="108"/>
        <v>2.2239273308449561</v>
      </c>
      <c r="G642">
        <f t="shared" ca="1" si="109"/>
        <v>0.37082403874356429</v>
      </c>
      <c r="H642">
        <f t="shared" ca="1" si="110"/>
        <v>10.217597089229118</v>
      </c>
      <c r="I642">
        <f t="shared" ca="1" si="111"/>
        <v>7.0175079989508653</v>
      </c>
      <c r="J642">
        <f t="shared" ca="1" si="112"/>
        <v>4.0294730050163503</v>
      </c>
      <c r="K642">
        <f t="shared" ca="1" si="113"/>
        <v>1.9840552359725177</v>
      </c>
      <c r="M642">
        <f t="shared" ca="1" si="103"/>
        <v>3.5820731818613201</v>
      </c>
      <c r="N642">
        <f t="shared" ca="1" si="104"/>
        <v>6.37323717465177</v>
      </c>
    </row>
    <row r="643" spans="2:14" x14ac:dyDescent="0.25">
      <c r="B643">
        <f t="shared" ca="1" si="105"/>
        <v>7.8820199069628334</v>
      </c>
      <c r="C643">
        <f t="shared" ca="1" si="106"/>
        <v>9.350454309614328</v>
      </c>
      <c r="D643">
        <f t="shared" ca="1" si="107"/>
        <v>4.230599387434653</v>
      </c>
      <c r="E643">
        <f t="shared" ca="1" si="108"/>
        <v>2.9278562288904006</v>
      </c>
      <c r="G643">
        <f t="shared" ca="1" si="109"/>
        <v>0.64075483839725489</v>
      </c>
      <c r="H643">
        <f t="shared" ca="1" si="110"/>
        <v>4.584487193539152</v>
      </c>
      <c r="I643">
        <f t="shared" ca="1" si="111"/>
        <v>3.148653765733489</v>
      </c>
      <c r="J643">
        <f t="shared" ca="1" si="112"/>
        <v>1.8079659265173578</v>
      </c>
      <c r="K643">
        <f t="shared" ca="1" si="113"/>
        <v>0.89021672523951123</v>
      </c>
      <c r="M643">
        <f t="shared" ca="1" si="103"/>
        <v>6.6014333882381599</v>
      </c>
      <c r="N643">
        <f t="shared" ca="1" si="104"/>
        <v>2.8595788181331665</v>
      </c>
    </row>
    <row r="644" spans="2:14" x14ac:dyDescent="0.25">
      <c r="B644">
        <f t="shared" ca="1" si="105"/>
        <v>15.907826793810342</v>
      </c>
      <c r="C644">
        <f t="shared" ca="1" si="106"/>
        <v>9.9873025759233798</v>
      </c>
      <c r="D644">
        <f t="shared" ca="1" si="107"/>
        <v>2.9468862147148362</v>
      </c>
      <c r="E644">
        <f t="shared" ca="1" si="108"/>
        <v>3.2128466193473031</v>
      </c>
      <c r="G644">
        <f t="shared" ca="1" si="109"/>
        <v>0.34377554531753951</v>
      </c>
      <c r="H644">
        <f t="shared" ca="1" si="110"/>
        <v>10.997683770414151</v>
      </c>
      <c r="I644">
        <f t="shared" ca="1" si="111"/>
        <v>7.5532762894094585</v>
      </c>
      <c r="J644">
        <f t="shared" ca="1" si="112"/>
        <v>4.33711267762797</v>
      </c>
      <c r="K644">
        <f t="shared" ca="1" si="113"/>
        <v>2.1355326382229092</v>
      </c>
      <c r="M644">
        <f t="shared" ca="1" si="103"/>
        <v>9.0004853777325451</v>
      </c>
      <c r="N644">
        <f t="shared" ca="1" si="104"/>
        <v>6.8598170811172583</v>
      </c>
    </row>
    <row r="645" spans="2:14" x14ac:dyDescent="0.25">
      <c r="B645">
        <f t="shared" ca="1" si="105"/>
        <v>5.4990755608560917</v>
      </c>
      <c r="C645">
        <f t="shared" ca="1" si="106"/>
        <v>2.7185598348751689</v>
      </c>
      <c r="D645">
        <f t="shared" ca="1" si="107"/>
        <v>2.1883914242138438</v>
      </c>
      <c r="E645">
        <f t="shared" ca="1" si="108"/>
        <v>3.0864349347037812</v>
      </c>
      <c r="G645">
        <f t="shared" ca="1" si="109"/>
        <v>0.93025568843318995</v>
      </c>
      <c r="H645">
        <f t="shared" ca="1" si="110"/>
        <v>0.74462576423271409</v>
      </c>
      <c r="I645">
        <f t="shared" ca="1" si="111"/>
        <v>0.51141351641633492</v>
      </c>
      <c r="J645">
        <f t="shared" ca="1" si="112"/>
        <v>0.29365509225043873</v>
      </c>
      <c r="K645">
        <f t="shared" ca="1" si="113"/>
        <v>0.14459159364615509</v>
      </c>
      <c r="M645">
        <f t="shared" ca="1" si="103"/>
        <v>3.5202558905029036</v>
      </c>
      <c r="N645">
        <f t="shared" ca="1" si="104"/>
        <v>0.4644611213740335</v>
      </c>
    </row>
    <row r="646" spans="2:14" x14ac:dyDescent="0.25">
      <c r="B646">
        <f t="shared" ca="1" si="105"/>
        <v>4.330401268755562</v>
      </c>
      <c r="C646">
        <f t="shared" ca="1" si="106"/>
        <v>7.8099624809180961</v>
      </c>
      <c r="D646">
        <f t="shared" ca="1" si="107"/>
        <v>5.8707568342649195</v>
      </c>
      <c r="E646">
        <f t="shared" ca="1" si="108"/>
        <v>2.2633407883848307</v>
      </c>
      <c r="G646">
        <f t="shared" ca="1" si="109"/>
        <v>0.26691099145197694</v>
      </c>
      <c r="H646">
        <f t="shared" ca="1" si="110"/>
        <v>13.604269799316436</v>
      </c>
      <c r="I646">
        <f t="shared" ca="1" si="111"/>
        <v>9.343495471868474</v>
      </c>
      <c r="J646">
        <f t="shared" ca="1" si="112"/>
        <v>5.3650616119020018</v>
      </c>
      <c r="K646">
        <f t="shared" ca="1" si="113"/>
        <v>2.6416800830177372</v>
      </c>
      <c r="M646">
        <f t="shared" ref="M646:M709" ca="1" si="114">SUMPRODUCT(M$1:P$1,B646:E646)</f>
        <v>5.2689286494320466</v>
      </c>
      <c r="N646">
        <f t="shared" ref="N646:N709" ca="1" si="115">SUMPRODUCT(M$1:P$1,H646:K646)</f>
        <v>8.4856779203394215</v>
      </c>
    </row>
    <row r="647" spans="2:14" x14ac:dyDescent="0.25">
      <c r="B647">
        <f t="shared" ref="B647:B710" ca="1" si="116">(-LN(RAND())/B$1)+(-LN(RAND())/C$1)+(-LN(RAND())/D$1)+(-LN(RAND())/E$1)</f>
        <v>10.430469652973805</v>
      </c>
      <c r="C647">
        <f t="shared" ref="C647:C710" ca="1" si="117">(-LN(RAND())/C$1)+(-LN(RAND())/D$1)+(-LN(RAND())/E$1)</f>
        <v>7.0225176119923978</v>
      </c>
      <c r="D647">
        <f t="shared" ref="D647:D710" ca="1" si="118">(-LN(RAND())/D$1)+(-LN(RAND())/E$1)</f>
        <v>3.158677060139174</v>
      </c>
      <c r="E647">
        <f t="shared" ref="E647:E710" ca="1" si="119">(-LN(RAND())/E$1)</f>
        <v>2.241646257381035</v>
      </c>
      <c r="G647">
        <f t="shared" ref="G647:G710" ca="1" si="120">RAND()</f>
        <v>0.70703715950638057</v>
      </c>
      <c r="H647">
        <f t="shared" ref="H647:H710" ca="1" si="121">(-LN($G647)/H$1)+(-LN($G647)/I$1)+(-LN($G647)/J$1)+(-LN($G647)/K$1)</f>
        <v>3.5706217411614216</v>
      </c>
      <c r="I647">
        <f t="shared" ref="I647:I710" ca="1" si="122">(-LN(G647)/I$1)+(-LN(G647)/J$1)+(-LN(G647)/K$1)</f>
        <v>2.4523247893814326</v>
      </c>
      <c r="J647">
        <f t="shared" ref="J647:J710" ca="1" si="123">(-LN(G647)/J$1)+(-LN(G647)/K$1)</f>
        <v>1.408131852478431</v>
      </c>
      <c r="K647">
        <f t="shared" ref="K647:K710" ca="1" si="124">(-LN(G647)/K$1)</f>
        <v>0.69334411010359298</v>
      </c>
      <c r="M647">
        <f t="shared" ca="1" si="114"/>
        <v>6.3159608429939027</v>
      </c>
      <c r="N647">
        <f t="shared" ca="1" si="115"/>
        <v>2.2271791516792612</v>
      </c>
    </row>
    <row r="648" spans="2:14" x14ac:dyDescent="0.25">
      <c r="B648">
        <f t="shared" ca="1" si="116"/>
        <v>6.7651499671040307</v>
      </c>
      <c r="C648">
        <f t="shared" ca="1" si="117"/>
        <v>4.0561124700700724</v>
      </c>
      <c r="D648">
        <f t="shared" ca="1" si="118"/>
        <v>4.6157653259058904</v>
      </c>
      <c r="E648">
        <f t="shared" ca="1" si="119"/>
        <v>4.9495017987573302</v>
      </c>
      <c r="G648">
        <f t="shared" ca="1" si="120"/>
        <v>0.86123386973312932</v>
      </c>
      <c r="H648">
        <f t="shared" ca="1" si="121"/>
        <v>1.5386653371534489</v>
      </c>
      <c r="I648">
        <f t="shared" ca="1" si="122"/>
        <v>1.0567647380189853</v>
      </c>
      <c r="J648">
        <f t="shared" ca="1" si="123"/>
        <v>0.60679731111632362</v>
      </c>
      <c r="K648">
        <f t="shared" ca="1" si="124"/>
        <v>0.29877837146336744</v>
      </c>
      <c r="M648">
        <f t="shared" ca="1" si="114"/>
        <v>5.1594321560848755</v>
      </c>
      <c r="N648">
        <f t="shared" ca="1" si="115"/>
        <v>0.95974415906766852</v>
      </c>
    </row>
    <row r="649" spans="2:14" x14ac:dyDescent="0.25">
      <c r="B649">
        <f t="shared" ca="1" si="116"/>
        <v>12.5290489182181</v>
      </c>
      <c r="C649">
        <f t="shared" ca="1" si="117"/>
        <v>4.5042013908521961</v>
      </c>
      <c r="D649">
        <f t="shared" ca="1" si="118"/>
        <v>2.652384069742558</v>
      </c>
      <c r="E649">
        <f t="shared" ca="1" si="119"/>
        <v>3.3983739160829467</v>
      </c>
      <c r="G649">
        <f t="shared" ca="1" si="120"/>
        <v>0.22863355859907764</v>
      </c>
      <c r="H649">
        <f t="shared" ca="1" si="121"/>
        <v>15.19861033010317</v>
      </c>
      <c r="I649">
        <f t="shared" ca="1" si="122"/>
        <v>10.438498272442947</v>
      </c>
      <c r="J649">
        <f t="shared" ca="1" si="123"/>
        <v>5.993815327037316</v>
      </c>
      <c r="K649">
        <f t="shared" ca="1" si="124"/>
        <v>2.9512694757493385</v>
      </c>
      <c r="M649">
        <f t="shared" ca="1" si="114"/>
        <v>6.3201266898861892</v>
      </c>
      <c r="N649">
        <f t="shared" ca="1" si="115"/>
        <v>9.4801495413211665</v>
      </c>
    </row>
    <row r="650" spans="2:14" x14ac:dyDescent="0.25">
      <c r="B650">
        <f t="shared" ca="1" si="116"/>
        <v>12.884396072211974</v>
      </c>
      <c r="C650">
        <f t="shared" ca="1" si="117"/>
        <v>7.1291702214856763</v>
      </c>
      <c r="D650">
        <f t="shared" ca="1" si="118"/>
        <v>3.6016710156828866</v>
      </c>
      <c r="E650">
        <f t="shared" ca="1" si="119"/>
        <v>2.7691013031475515</v>
      </c>
      <c r="G650">
        <f t="shared" ca="1" si="120"/>
        <v>0.14422567833802435</v>
      </c>
      <c r="H650">
        <f t="shared" ca="1" si="121"/>
        <v>19.944111813766835</v>
      </c>
      <c r="I650">
        <f t="shared" ca="1" si="122"/>
        <v>13.697737634674976</v>
      </c>
      <c r="J650">
        <f t="shared" ca="1" si="123"/>
        <v>7.8652798168482416</v>
      </c>
      <c r="K650">
        <f t="shared" ca="1" si="124"/>
        <v>3.8727519910369517</v>
      </c>
      <c r="M650">
        <f t="shared" ca="1" si="114"/>
        <v>7.278224351875382</v>
      </c>
      <c r="N650">
        <f t="shared" ca="1" si="115"/>
        <v>12.440161196109582</v>
      </c>
    </row>
    <row r="651" spans="2:14" x14ac:dyDescent="0.25">
      <c r="B651">
        <f t="shared" ca="1" si="116"/>
        <v>8.7069946135930465</v>
      </c>
      <c r="C651">
        <f t="shared" ca="1" si="117"/>
        <v>5.5613027274569644</v>
      </c>
      <c r="D651">
        <f t="shared" ca="1" si="118"/>
        <v>3.0736254930380289</v>
      </c>
      <c r="E651">
        <f t="shared" ca="1" si="119"/>
        <v>0.52633613652086442</v>
      </c>
      <c r="G651">
        <f t="shared" ca="1" si="120"/>
        <v>0.2921176130013895</v>
      </c>
      <c r="H651">
        <f t="shared" ca="1" si="121"/>
        <v>12.674810881013807</v>
      </c>
      <c r="I651">
        <f t="shared" ca="1" si="122"/>
        <v>8.7051374179224439</v>
      </c>
      <c r="J651">
        <f t="shared" ca="1" si="123"/>
        <v>4.9985146059997847</v>
      </c>
      <c r="K651">
        <f t="shared" ca="1" si="124"/>
        <v>2.4611975471166452</v>
      </c>
      <c r="M651">
        <f t="shared" ca="1" si="114"/>
        <v>5.000481528226782</v>
      </c>
      <c r="N651">
        <f t="shared" ca="1" si="115"/>
        <v>7.9059269203041609</v>
      </c>
    </row>
    <row r="652" spans="2:14" x14ac:dyDescent="0.25">
      <c r="B652">
        <f t="shared" ca="1" si="116"/>
        <v>11.594168643596653</v>
      </c>
      <c r="C652">
        <f t="shared" ca="1" si="117"/>
        <v>11.034207014562041</v>
      </c>
      <c r="D652">
        <f t="shared" ca="1" si="118"/>
        <v>4.0376420868362572</v>
      </c>
      <c r="E652">
        <f t="shared" ca="1" si="119"/>
        <v>3.3442951503958933</v>
      </c>
      <c r="G652">
        <f t="shared" ca="1" si="120"/>
        <v>0.75948010644422403</v>
      </c>
      <c r="H652">
        <f t="shared" ca="1" si="121"/>
        <v>2.8336681489928099</v>
      </c>
      <c r="I652">
        <f t="shared" ca="1" si="122"/>
        <v>1.9461805675320094</v>
      </c>
      <c r="J652">
        <f t="shared" ca="1" si="123"/>
        <v>1.1175024041198163</v>
      </c>
      <c r="K652">
        <f t="shared" ca="1" si="124"/>
        <v>0.55024230050569634</v>
      </c>
      <c r="M652">
        <f t="shared" ca="1" si="114"/>
        <v>8.2649001448940389</v>
      </c>
      <c r="N652">
        <f t="shared" ca="1" si="115"/>
        <v>1.7675035558825485</v>
      </c>
    </row>
    <row r="653" spans="2:14" x14ac:dyDescent="0.25">
      <c r="B653">
        <f t="shared" ca="1" si="116"/>
        <v>7.6886290387019924</v>
      </c>
      <c r="C653">
        <f t="shared" ca="1" si="117"/>
        <v>9.5427074663540559</v>
      </c>
      <c r="D653">
        <f t="shared" ca="1" si="118"/>
        <v>5.4106377239452694</v>
      </c>
      <c r="E653">
        <f t="shared" ca="1" si="119"/>
        <v>1.3876381556127979</v>
      </c>
      <c r="G653">
        <f t="shared" ca="1" si="120"/>
        <v>0.40271075132381218</v>
      </c>
      <c r="H653">
        <f t="shared" ca="1" si="121"/>
        <v>9.3679646682432178</v>
      </c>
      <c r="I653">
        <f t="shared" ca="1" si="122"/>
        <v>6.4339752702311443</v>
      </c>
      <c r="J653">
        <f t="shared" ca="1" si="123"/>
        <v>3.6944068564246892</v>
      </c>
      <c r="K653">
        <f t="shared" ca="1" si="124"/>
        <v>1.8190734267674864</v>
      </c>
      <c r="M653">
        <f t="shared" ca="1" si="114"/>
        <v>6.5290561274284276</v>
      </c>
      <c r="N653">
        <f t="shared" ca="1" si="115"/>
        <v>5.8432780381807436</v>
      </c>
    </row>
    <row r="654" spans="2:14" x14ac:dyDescent="0.25">
      <c r="B654">
        <f t="shared" ca="1" si="116"/>
        <v>8.0084543063342011</v>
      </c>
      <c r="C654">
        <f t="shared" ca="1" si="117"/>
        <v>11.670410671721237</v>
      </c>
      <c r="D654">
        <f t="shared" ca="1" si="118"/>
        <v>6.1056687599479726</v>
      </c>
      <c r="E654">
        <f t="shared" ca="1" si="119"/>
        <v>4.5694450527810085E-2</v>
      </c>
      <c r="G654">
        <f t="shared" ca="1" si="120"/>
        <v>0.40059532064550218</v>
      </c>
      <c r="H654">
        <f t="shared" ca="1" si="121"/>
        <v>9.4222114225092124</v>
      </c>
      <c r="I654">
        <f t="shared" ca="1" si="122"/>
        <v>6.4712322719169935</v>
      </c>
      <c r="J654">
        <f t="shared" ca="1" si="123"/>
        <v>3.7157999325085953</v>
      </c>
      <c r="K654">
        <f t="shared" ca="1" si="124"/>
        <v>1.8296070733671763</v>
      </c>
      <c r="M654">
        <f t="shared" ca="1" si="114"/>
        <v>7.1339321355117873</v>
      </c>
      <c r="N654">
        <f t="shared" ca="1" si="115"/>
        <v>5.8771145095030155</v>
      </c>
    </row>
    <row r="655" spans="2:14" x14ac:dyDescent="0.25">
      <c r="B655">
        <f t="shared" ca="1" si="116"/>
        <v>11.374000072845394</v>
      </c>
      <c r="C655">
        <f t="shared" ca="1" si="117"/>
        <v>10.462942792526752</v>
      </c>
      <c r="D655">
        <f t="shared" ca="1" si="118"/>
        <v>6.8087441045790857</v>
      </c>
      <c r="E655">
        <f t="shared" ca="1" si="119"/>
        <v>1.7029253698323255</v>
      </c>
      <c r="G655">
        <f t="shared" ca="1" si="120"/>
        <v>0.11333370428271827</v>
      </c>
      <c r="H655">
        <f t="shared" ca="1" si="121"/>
        <v>22.426781606068381</v>
      </c>
      <c r="I655">
        <f t="shared" ca="1" si="122"/>
        <v>15.402850390060031</v>
      </c>
      <c r="J655">
        <f t="shared" ca="1" si="123"/>
        <v>8.8443603992088633</v>
      </c>
      <c r="K655">
        <f t="shared" ca="1" si="124"/>
        <v>4.3548373539251761</v>
      </c>
      <c r="M655">
        <f t="shared" ca="1" si="114"/>
        <v>8.2534167544939265</v>
      </c>
      <c r="N655">
        <f t="shared" ca="1" si="115"/>
        <v>13.988729149465332</v>
      </c>
    </row>
    <row r="656" spans="2:14" x14ac:dyDescent="0.25">
      <c r="B656">
        <f t="shared" ca="1" si="116"/>
        <v>10.66285366913066</v>
      </c>
      <c r="C656">
        <f t="shared" ca="1" si="117"/>
        <v>25.884804603371979</v>
      </c>
      <c r="D656">
        <f t="shared" ca="1" si="118"/>
        <v>3.6771149372938314</v>
      </c>
      <c r="E656">
        <f t="shared" ca="1" si="119"/>
        <v>1.1599325278053298</v>
      </c>
      <c r="G656">
        <f t="shared" ca="1" si="120"/>
        <v>0.79219165735895702</v>
      </c>
      <c r="H656">
        <f t="shared" ca="1" si="121"/>
        <v>2.3993373429317493</v>
      </c>
      <c r="I656">
        <f t="shared" ca="1" si="122"/>
        <v>1.6478795209055739</v>
      </c>
      <c r="J656">
        <f t="shared" ca="1" si="123"/>
        <v>0.94621709672450627</v>
      </c>
      <c r="K656">
        <f t="shared" ca="1" si="124"/>
        <v>0.46590384965622894</v>
      </c>
      <c r="M656">
        <f t="shared" ca="1" si="114"/>
        <v>11.931706974770623</v>
      </c>
      <c r="N656">
        <f t="shared" ca="1" si="115"/>
        <v>1.4965892484273438</v>
      </c>
    </row>
    <row r="657" spans="2:14" x14ac:dyDescent="0.25">
      <c r="B657">
        <f t="shared" ca="1" si="116"/>
        <v>11.590211105433404</v>
      </c>
      <c r="C657">
        <f t="shared" ca="1" si="117"/>
        <v>7.2388633893911116</v>
      </c>
      <c r="D657">
        <f t="shared" ca="1" si="118"/>
        <v>2.0792486931482728</v>
      </c>
      <c r="E657">
        <f t="shared" ca="1" si="119"/>
        <v>0.42267094131722616</v>
      </c>
      <c r="G657">
        <f t="shared" ca="1" si="120"/>
        <v>0.66149690836731823</v>
      </c>
      <c r="H657">
        <f t="shared" ca="1" si="121"/>
        <v>4.2563549692832705</v>
      </c>
      <c r="I657">
        <f t="shared" ca="1" si="122"/>
        <v>2.9232905528058089</v>
      </c>
      <c r="J657">
        <f t="shared" ca="1" si="123"/>
        <v>1.6785617301913114</v>
      </c>
      <c r="K657">
        <f t="shared" ca="1" si="124"/>
        <v>0.82649993821602641</v>
      </c>
      <c r="M657">
        <f t="shared" ca="1" si="114"/>
        <v>6.1491062753404542</v>
      </c>
      <c r="N657">
        <f t="shared" ca="1" si="115"/>
        <v>2.6549059903081913</v>
      </c>
    </row>
    <row r="658" spans="2:14" x14ac:dyDescent="0.25">
      <c r="B658">
        <f t="shared" ca="1" si="116"/>
        <v>9.4396765680403956</v>
      </c>
      <c r="C658">
        <f t="shared" ca="1" si="117"/>
        <v>5.5708085335480808</v>
      </c>
      <c r="D658">
        <f t="shared" ca="1" si="118"/>
        <v>4.6540791402016533</v>
      </c>
      <c r="E658">
        <f t="shared" ca="1" si="119"/>
        <v>1.0054473420857741</v>
      </c>
      <c r="G658">
        <f t="shared" ca="1" si="120"/>
        <v>0.44772531684888928</v>
      </c>
      <c r="H658">
        <f t="shared" ca="1" si="121"/>
        <v>8.2765934922826396</v>
      </c>
      <c r="I658">
        <f t="shared" ca="1" si="122"/>
        <v>5.6844148902078206</v>
      </c>
      <c r="J658">
        <f t="shared" ca="1" si="123"/>
        <v>3.2640071593548283</v>
      </c>
      <c r="K658">
        <f t="shared" ca="1" si="124"/>
        <v>1.6071507332863875</v>
      </c>
      <c r="M658">
        <f t="shared" ca="1" si="114"/>
        <v>5.6350508269340276</v>
      </c>
      <c r="N658">
        <f t="shared" ca="1" si="115"/>
        <v>5.1625340932753812</v>
      </c>
    </row>
    <row r="659" spans="2:14" x14ac:dyDescent="0.25">
      <c r="B659">
        <f t="shared" ca="1" si="116"/>
        <v>1.0793322539628782</v>
      </c>
      <c r="C659">
        <f t="shared" ca="1" si="117"/>
        <v>9.5154668382831904</v>
      </c>
      <c r="D659">
        <f t="shared" ca="1" si="118"/>
        <v>7.2499581835405689</v>
      </c>
      <c r="E659">
        <f t="shared" ca="1" si="119"/>
        <v>1.8621568543165652</v>
      </c>
      <c r="G659">
        <f t="shared" ca="1" si="120"/>
        <v>0.73546799194207213</v>
      </c>
      <c r="H659">
        <f t="shared" ca="1" si="121"/>
        <v>3.1645680588403327</v>
      </c>
      <c r="I659">
        <f t="shared" ca="1" si="122"/>
        <v>2.1734446438043991</v>
      </c>
      <c r="J659">
        <f t="shared" ca="1" si="123"/>
        <v>1.2479980815720511</v>
      </c>
      <c r="K659">
        <f t="shared" ca="1" si="124"/>
        <v>0.61449651732227895</v>
      </c>
      <c r="M659">
        <f t="shared" ca="1" si="114"/>
        <v>5.0008627352452475</v>
      </c>
      <c r="N659">
        <f t="shared" ca="1" si="115"/>
        <v>1.9739027305722856</v>
      </c>
    </row>
    <row r="660" spans="2:14" x14ac:dyDescent="0.25">
      <c r="B660">
        <f t="shared" ca="1" si="116"/>
        <v>11.152228181144409</v>
      </c>
      <c r="C660">
        <f t="shared" ca="1" si="117"/>
        <v>11.284368083410882</v>
      </c>
      <c r="D660">
        <f t="shared" ca="1" si="118"/>
        <v>13.050702690169913</v>
      </c>
      <c r="E660">
        <f t="shared" ca="1" si="119"/>
        <v>3.1630673776471507</v>
      </c>
      <c r="G660">
        <f t="shared" ca="1" si="120"/>
        <v>0.22648128669974632</v>
      </c>
      <c r="H660">
        <f t="shared" ca="1" si="121"/>
        <v>15.296027246148764</v>
      </c>
      <c r="I660">
        <f t="shared" ca="1" si="122"/>
        <v>10.505404804537827</v>
      </c>
      <c r="J660">
        <f t="shared" ca="1" si="123"/>
        <v>6.0322332476119547</v>
      </c>
      <c r="K660">
        <f t="shared" ca="1" si="124"/>
        <v>2.9701859137987796</v>
      </c>
      <c r="M660">
        <f t="shared" ca="1" si="114"/>
        <v>9.9737328929300002</v>
      </c>
      <c r="N660">
        <f t="shared" ca="1" si="115"/>
        <v>9.5409134474881228</v>
      </c>
    </row>
    <row r="661" spans="2:14" x14ac:dyDescent="0.25">
      <c r="B661">
        <f t="shared" ca="1" si="116"/>
        <v>13.141490806272099</v>
      </c>
      <c r="C661">
        <f t="shared" ca="1" si="117"/>
        <v>3.9095030174743832</v>
      </c>
      <c r="D661">
        <f t="shared" ca="1" si="118"/>
        <v>2.6691075369316035</v>
      </c>
      <c r="E661">
        <f t="shared" ca="1" si="119"/>
        <v>0.44419679586638755</v>
      </c>
      <c r="G661">
        <f t="shared" ca="1" si="120"/>
        <v>0.4349912613621596</v>
      </c>
      <c r="H661">
        <f t="shared" ca="1" si="121"/>
        <v>8.5737810275344994</v>
      </c>
      <c r="I661">
        <f t="shared" ca="1" si="122"/>
        <v>5.8885251019930234</v>
      </c>
      <c r="J661">
        <f t="shared" ca="1" si="123"/>
        <v>3.3812078221199582</v>
      </c>
      <c r="K661">
        <f t="shared" ca="1" si="124"/>
        <v>1.6648586738357154</v>
      </c>
      <c r="M661">
        <f t="shared" ca="1" si="114"/>
        <v>5.7379590136835432</v>
      </c>
      <c r="N661">
        <f t="shared" ca="1" si="115"/>
        <v>5.3479051380493905</v>
      </c>
    </row>
    <row r="662" spans="2:14" x14ac:dyDescent="0.25">
      <c r="B662">
        <f t="shared" ca="1" si="116"/>
        <v>6.8411324670475979</v>
      </c>
      <c r="C662">
        <f t="shared" ca="1" si="117"/>
        <v>8.902998479337823</v>
      </c>
      <c r="D662">
        <f t="shared" ca="1" si="118"/>
        <v>7.8028261190007786</v>
      </c>
      <c r="E662">
        <f t="shared" ca="1" si="119"/>
        <v>10.207272415901128</v>
      </c>
      <c r="G662">
        <f t="shared" ca="1" si="120"/>
        <v>0.32230186401573979</v>
      </c>
      <c r="H662">
        <f t="shared" ca="1" si="121"/>
        <v>11.662019077717902</v>
      </c>
      <c r="I662">
        <f t="shared" ca="1" si="122"/>
        <v>8.0095458303080687</v>
      </c>
      <c r="J662">
        <f t="shared" ca="1" si="123"/>
        <v>4.5991039426663587</v>
      </c>
      <c r="K662">
        <f t="shared" ca="1" si="124"/>
        <v>2.2645334133940955</v>
      </c>
      <c r="M662">
        <f t="shared" ca="1" si="114"/>
        <v>8.3252589908960086</v>
      </c>
      <c r="N662">
        <f t="shared" ca="1" si="115"/>
        <v>7.2741969436198826</v>
      </c>
    </row>
    <row r="663" spans="2:14" x14ac:dyDescent="0.25">
      <c r="B663">
        <f t="shared" ca="1" si="116"/>
        <v>17.893458436453287</v>
      </c>
      <c r="C663">
        <f t="shared" ca="1" si="117"/>
        <v>5.9934680707405628</v>
      </c>
      <c r="D663">
        <f t="shared" ca="1" si="118"/>
        <v>13.270781952866081</v>
      </c>
      <c r="E663">
        <f t="shared" ca="1" si="119"/>
        <v>3.2571444321439977</v>
      </c>
      <c r="G663">
        <f t="shared" ca="1" si="120"/>
        <v>0.76629014990030708</v>
      </c>
      <c r="H663">
        <f t="shared" ca="1" si="121"/>
        <v>2.741725157819022</v>
      </c>
      <c r="I663">
        <f t="shared" ca="1" si="122"/>
        <v>1.8830335604250572</v>
      </c>
      <c r="J663">
        <f t="shared" ca="1" si="123"/>
        <v>1.0812432134608132</v>
      </c>
      <c r="K663">
        <f t="shared" ca="1" si="124"/>
        <v>0.53238879038425824</v>
      </c>
      <c r="M663">
        <f t="shared" ca="1" si="114"/>
        <v>10.471663229160171</v>
      </c>
      <c r="N663">
        <f t="shared" ca="1" si="115"/>
        <v>1.710154016242238</v>
      </c>
    </row>
    <row r="664" spans="2:14" x14ac:dyDescent="0.25">
      <c r="B664">
        <f t="shared" ca="1" si="116"/>
        <v>6.2157979454208778</v>
      </c>
      <c r="C664">
        <f t="shared" ca="1" si="117"/>
        <v>4.7692580471858097</v>
      </c>
      <c r="D664">
        <f t="shared" ca="1" si="118"/>
        <v>4.6541107900899448</v>
      </c>
      <c r="E664">
        <f t="shared" ca="1" si="119"/>
        <v>0.22387895324485085</v>
      </c>
      <c r="G664">
        <f t="shared" ca="1" si="120"/>
        <v>0.54064044974076053</v>
      </c>
      <c r="H664">
        <f t="shared" ca="1" si="121"/>
        <v>6.3343303319071564</v>
      </c>
      <c r="I664">
        <f t="shared" ca="1" si="122"/>
        <v>4.3504567056195445</v>
      </c>
      <c r="J664">
        <f t="shared" ca="1" si="123"/>
        <v>2.4980445846883397</v>
      </c>
      <c r="K664">
        <f t="shared" ca="1" si="124"/>
        <v>1.2300016482983196</v>
      </c>
      <c r="M664">
        <f t="shared" ca="1" si="114"/>
        <v>4.2711147464489647</v>
      </c>
      <c r="N664">
        <f t="shared" ca="1" si="115"/>
        <v>3.9510453578553424</v>
      </c>
    </row>
    <row r="665" spans="2:14" x14ac:dyDescent="0.25">
      <c r="B665">
        <f t="shared" ca="1" si="116"/>
        <v>7.3206804329673325</v>
      </c>
      <c r="C665">
        <f t="shared" ca="1" si="117"/>
        <v>6.3755185404342107</v>
      </c>
      <c r="D665">
        <f t="shared" ca="1" si="118"/>
        <v>5.5129093372353246</v>
      </c>
      <c r="E665">
        <f t="shared" ca="1" si="119"/>
        <v>3.8410574353670714E-2</v>
      </c>
      <c r="G665">
        <f t="shared" ca="1" si="120"/>
        <v>9.9974168430514543E-2</v>
      </c>
      <c r="H665">
        <f t="shared" ca="1" si="121"/>
        <v>23.718620352815215</v>
      </c>
      <c r="I665">
        <f t="shared" ca="1" si="122"/>
        <v>16.290093120369583</v>
      </c>
      <c r="J665">
        <f t="shared" ca="1" si="123"/>
        <v>9.3538176924836023</v>
      </c>
      <c r="K665">
        <f t="shared" ca="1" si="124"/>
        <v>4.6056868841162917</v>
      </c>
      <c r="M665">
        <f t="shared" ca="1" si="114"/>
        <v>5.2191236743382623</v>
      </c>
      <c r="N665">
        <f t="shared" ca="1" si="115"/>
        <v>14.794514957275419</v>
      </c>
    </row>
    <row r="666" spans="2:14" x14ac:dyDescent="0.25">
      <c r="B666">
        <f t="shared" ca="1" si="116"/>
        <v>8.3654284440327569</v>
      </c>
      <c r="C666">
        <f t="shared" ca="1" si="117"/>
        <v>14.738589139013904</v>
      </c>
      <c r="D666">
        <f t="shared" ca="1" si="118"/>
        <v>1.4107977671962004</v>
      </c>
      <c r="E666">
        <f t="shared" ca="1" si="119"/>
        <v>0.4224340841902452</v>
      </c>
      <c r="G666">
        <f t="shared" ca="1" si="120"/>
        <v>0.54628659075007358</v>
      </c>
      <c r="H666">
        <f t="shared" ca="1" si="121"/>
        <v>6.2273238122407566</v>
      </c>
      <c r="I666">
        <f t="shared" ca="1" si="122"/>
        <v>4.2769639752700144</v>
      </c>
      <c r="J666">
        <f t="shared" ca="1" si="123"/>
        <v>2.4558448503876953</v>
      </c>
      <c r="K666">
        <f t="shared" ca="1" si="124"/>
        <v>1.2092230989218602</v>
      </c>
      <c r="M666">
        <f t="shared" ca="1" si="114"/>
        <v>7.2978516451912867</v>
      </c>
      <c r="N666">
        <f t="shared" ca="1" si="115"/>
        <v>3.8842999261151427</v>
      </c>
    </row>
    <row r="667" spans="2:14" x14ac:dyDescent="0.25">
      <c r="B667">
        <f t="shared" ca="1" si="116"/>
        <v>7.9767235267434149</v>
      </c>
      <c r="C667">
        <f t="shared" ca="1" si="117"/>
        <v>8.7437420080727861</v>
      </c>
      <c r="D667">
        <f t="shared" ca="1" si="118"/>
        <v>2.9620539692612491</v>
      </c>
      <c r="E667">
        <f t="shared" ca="1" si="119"/>
        <v>3.8100110044288407</v>
      </c>
      <c r="G667">
        <f t="shared" ca="1" si="120"/>
        <v>0.82117153465780124</v>
      </c>
      <c r="H667">
        <f t="shared" ca="1" si="121"/>
        <v>2.0292824779155767</v>
      </c>
      <c r="I667">
        <f t="shared" ca="1" si="122"/>
        <v>1.393723582613668</v>
      </c>
      <c r="J667">
        <f t="shared" ca="1" si="123"/>
        <v>0.80028003579562035</v>
      </c>
      <c r="K667">
        <f t="shared" ca="1" si="124"/>
        <v>0.39404651508718358</v>
      </c>
      <c r="M667">
        <f t="shared" ca="1" si="114"/>
        <v>6.3705526551828786</v>
      </c>
      <c r="N667">
        <f t="shared" ca="1" si="115"/>
        <v>1.2657671283353342</v>
      </c>
    </row>
    <row r="668" spans="2:14" x14ac:dyDescent="0.25">
      <c r="B668">
        <f t="shared" ca="1" si="116"/>
        <v>12.658319908749871</v>
      </c>
      <c r="C668">
        <f t="shared" ca="1" si="117"/>
        <v>3.0345902145133858</v>
      </c>
      <c r="D668">
        <f t="shared" ca="1" si="118"/>
        <v>0.22397747316425343</v>
      </c>
      <c r="E668">
        <f t="shared" ca="1" si="119"/>
        <v>0.10045391497664923</v>
      </c>
      <c r="G668">
        <f t="shared" ca="1" si="120"/>
        <v>6.0880552322663983E-2</v>
      </c>
      <c r="H668">
        <f t="shared" ca="1" si="121"/>
        <v>28.82725659564008</v>
      </c>
      <c r="I668">
        <f t="shared" ca="1" si="122"/>
        <v>19.798735649985961</v>
      </c>
      <c r="J668">
        <f t="shared" ca="1" si="123"/>
        <v>11.368490188682415</v>
      </c>
      <c r="K668">
        <f t="shared" ca="1" si="124"/>
        <v>5.5976829863055544</v>
      </c>
      <c r="M668">
        <f t="shared" ca="1" si="114"/>
        <v>4.772759314607157</v>
      </c>
      <c r="N668">
        <f t="shared" ca="1" si="115"/>
        <v>17.981032308685403</v>
      </c>
    </row>
    <row r="669" spans="2:14" x14ac:dyDescent="0.25">
      <c r="B669">
        <f t="shared" ca="1" si="116"/>
        <v>14.701562492171693</v>
      </c>
      <c r="C669">
        <f t="shared" ca="1" si="117"/>
        <v>10.325308388891269</v>
      </c>
      <c r="D669">
        <f t="shared" ca="1" si="118"/>
        <v>3.8672468763723282</v>
      </c>
      <c r="E669">
        <f t="shared" ca="1" si="119"/>
        <v>2.4817242343881865</v>
      </c>
      <c r="G669">
        <f t="shared" ca="1" si="120"/>
        <v>0.53264216447503732</v>
      </c>
      <c r="H669">
        <f t="shared" ca="1" si="121"/>
        <v>6.487843572868238</v>
      </c>
      <c r="I669">
        <f t="shared" ca="1" si="122"/>
        <v>4.4558905358030492</v>
      </c>
      <c r="J669">
        <f t="shared" ca="1" si="123"/>
        <v>2.5585849891457952</v>
      </c>
      <c r="K669">
        <f t="shared" ca="1" si="124"/>
        <v>1.2598108829804169</v>
      </c>
      <c r="M669">
        <f t="shared" ca="1" si="114"/>
        <v>8.7778554864709903</v>
      </c>
      <c r="N669">
        <f t="shared" ca="1" si="115"/>
        <v>4.0467994070266284</v>
      </c>
    </row>
    <row r="670" spans="2:14" x14ac:dyDescent="0.25">
      <c r="B670">
        <f t="shared" ca="1" si="116"/>
        <v>8.4862465032770906</v>
      </c>
      <c r="C670">
        <f t="shared" ca="1" si="117"/>
        <v>4.5944043579763658</v>
      </c>
      <c r="D670">
        <f t="shared" ca="1" si="118"/>
        <v>4.2699650944812388</v>
      </c>
      <c r="E670">
        <f t="shared" ca="1" si="119"/>
        <v>1.8118261293574305</v>
      </c>
      <c r="G670">
        <f t="shared" ca="1" si="120"/>
        <v>0.62511362981744389</v>
      </c>
      <c r="H670">
        <f t="shared" ca="1" si="121"/>
        <v>4.8390288314671501</v>
      </c>
      <c r="I670">
        <f t="shared" ca="1" si="122"/>
        <v>3.3234745151353966</v>
      </c>
      <c r="J670">
        <f t="shared" ca="1" si="123"/>
        <v>1.9083484968738191</v>
      </c>
      <c r="K670">
        <f t="shared" ca="1" si="124"/>
        <v>0.93964367612568755</v>
      </c>
      <c r="M670">
        <f t="shared" ca="1" si="114"/>
        <v>5.1405535031437717</v>
      </c>
      <c r="N670">
        <f t="shared" ca="1" si="115"/>
        <v>3.0183494385806653</v>
      </c>
    </row>
    <row r="671" spans="2:14" x14ac:dyDescent="0.25">
      <c r="B671">
        <f t="shared" ca="1" si="116"/>
        <v>8.195104975263412</v>
      </c>
      <c r="C671">
        <f t="shared" ca="1" si="117"/>
        <v>4.0562816879603227</v>
      </c>
      <c r="D671">
        <f t="shared" ca="1" si="118"/>
        <v>2.11968529285198</v>
      </c>
      <c r="E671">
        <f t="shared" ca="1" si="119"/>
        <v>7.8339005626267726</v>
      </c>
      <c r="G671">
        <f t="shared" ca="1" si="120"/>
        <v>0.13656295356484283</v>
      </c>
      <c r="H671">
        <f t="shared" ca="1" si="121"/>
        <v>20.506409840669178</v>
      </c>
      <c r="I671">
        <f t="shared" ca="1" si="122"/>
        <v>14.083927349059106</v>
      </c>
      <c r="J671">
        <f t="shared" ca="1" si="123"/>
        <v>8.0870310466521076</v>
      </c>
      <c r="K671">
        <f t="shared" ca="1" si="124"/>
        <v>3.981939144798246</v>
      </c>
      <c r="M671">
        <f t="shared" ca="1" si="114"/>
        <v>5.6661331700628716</v>
      </c>
      <c r="N671">
        <f t="shared" ca="1" si="115"/>
        <v>12.790895195208556</v>
      </c>
    </row>
    <row r="672" spans="2:14" x14ac:dyDescent="0.25">
      <c r="B672">
        <f t="shared" ca="1" si="116"/>
        <v>22.262634745024201</v>
      </c>
      <c r="C672">
        <f t="shared" ca="1" si="117"/>
        <v>3.5779580801818858</v>
      </c>
      <c r="D672">
        <f t="shared" ca="1" si="118"/>
        <v>2.0219551019088819</v>
      </c>
      <c r="E672">
        <f t="shared" ca="1" si="119"/>
        <v>1.5771986084187444</v>
      </c>
      <c r="G672">
        <f t="shared" ca="1" si="120"/>
        <v>0.75033409628852277</v>
      </c>
      <c r="H672">
        <f t="shared" ca="1" si="121"/>
        <v>2.9584549038867292</v>
      </c>
      <c r="I672">
        <f t="shared" ca="1" si="122"/>
        <v>2.0318848718790963</v>
      </c>
      <c r="J672">
        <f t="shared" ca="1" si="123"/>
        <v>1.1667140588599207</v>
      </c>
      <c r="K672">
        <f t="shared" ca="1" si="124"/>
        <v>0.57447341984473255</v>
      </c>
      <c r="M672">
        <f t="shared" ca="1" si="114"/>
        <v>8.4720085896273503</v>
      </c>
      <c r="N672">
        <f t="shared" ca="1" si="115"/>
        <v>1.8453394284706781</v>
      </c>
    </row>
    <row r="673" spans="2:14" x14ac:dyDescent="0.25">
      <c r="B673">
        <f t="shared" ca="1" si="116"/>
        <v>6.7746396872507635</v>
      </c>
      <c r="C673">
        <f t="shared" ca="1" si="117"/>
        <v>2.2645092331103549</v>
      </c>
      <c r="D673">
        <f t="shared" ca="1" si="118"/>
        <v>2.0082800166666956</v>
      </c>
      <c r="E673">
        <f t="shared" ca="1" si="119"/>
        <v>2.1816822552423623</v>
      </c>
      <c r="G673">
        <f t="shared" ca="1" si="120"/>
        <v>0.70217599861759306</v>
      </c>
      <c r="H673">
        <f t="shared" ca="1" si="121"/>
        <v>3.6416808953501834</v>
      </c>
      <c r="I673">
        <f t="shared" ca="1" si="122"/>
        <v>2.5011286498746186</v>
      </c>
      <c r="J673">
        <f t="shared" ca="1" si="123"/>
        <v>1.4361551676534585</v>
      </c>
      <c r="K673">
        <f t="shared" ca="1" si="124"/>
        <v>0.7071423921948502</v>
      </c>
      <c r="M673">
        <f t="shared" ca="1" si="114"/>
        <v>3.5497371304901475</v>
      </c>
      <c r="N673">
        <f t="shared" ca="1" si="115"/>
        <v>2.2715023755371022</v>
      </c>
    </row>
    <row r="674" spans="2:14" x14ac:dyDescent="0.25">
      <c r="B674">
        <f t="shared" ca="1" si="116"/>
        <v>11.063751022452285</v>
      </c>
      <c r="C674">
        <f t="shared" ca="1" si="117"/>
        <v>6.0249797297806555</v>
      </c>
      <c r="D674">
        <f t="shared" ca="1" si="118"/>
        <v>5.0654927181327505</v>
      </c>
      <c r="E674">
        <f t="shared" ca="1" si="119"/>
        <v>0.62093464297445522</v>
      </c>
      <c r="G674">
        <f t="shared" ca="1" si="120"/>
        <v>7.9484812898000579E-2</v>
      </c>
      <c r="H674">
        <f t="shared" ca="1" si="121"/>
        <v>26.080816336936348</v>
      </c>
      <c r="I674">
        <f t="shared" ca="1" si="122"/>
        <v>17.912463729515451</v>
      </c>
      <c r="J674">
        <f t="shared" ca="1" si="123"/>
        <v>10.28538749969473</v>
      </c>
      <c r="K674">
        <f t="shared" ca="1" si="124"/>
        <v>5.0643786166009583</v>
      </c>
      <c r="M674">
        <f t="shared" ca="1" si="114"/>
        <v>6.2639046978913226</v>
      </c>
      <c r="N674">
        <f t="shared" ca="1" si="115"/>
        <v>16.267937243194677</v>
      </c>
    </row>
    <row r="675" spans="2:14" x14ac:dyDescent="0.25">
      <c r="B675">
        <f t="shared" ca="1" si="116"/>
        <v>5.4432916380241201</v>
      </c>
      <c r="C675">
        <f t="shared" ca="1" si="117"/>
        <v>8.1405641131712336</v>
      </c>
      <c r="D675">
        <f t="shared" ca="1" si="118"/>
        <v>13.940972767354779</v>
      </c>
      <c r="E675">
        <f t="shared" ca="1" si="119"/>
        <v>1.2403405113885251</v>
      </c>
      <c r="G675">
        <f t="shared" ca="1" si="120"/>
        <v>0.38148329587299579</v>
      </c>
      <c r="H675">
        <f t="shared" ca="1" si="121"/>
        <v>9.9257094439488807</v>
      </c>
      <c r="I675">
        <f t="shared" ca="1" si="122"/>
        <v>6.8170377839226903</v>
      </c>
      <c r="J675">
        <f t="shared" ca="1" si="123"/>
        <v>3.9143624387175135</v>
      </c>
      <c r="K675">
        <f t="shared" ca="1" si="124"/>
        <v>1.9273764292162376</v>
      </c>
      <c r="M675">
        <f t="shared" ca="1" si="114"/>
        <v>7.1114193811072672</v>
      </c>
      <c r="N675">
        <f t="shared" ca="1" si="115"/>
        <v>6.1911719419482214</v>
      </c>
    </row>
    <row r="676" spans="2:14" x14ac:dyDescent="0.25">
      <c r="B676">
        <f t="shared" ca="1" si="116"/>
        <v>4.5452540996971527</v>
      </c>
      <c r="C676">
        <f t="shared" ca="1" si="117"/>
        <v>6.0228588265001939</v>
      </c>
      <c r="D676">
        <f t="shared" ca="1" si="118"/>
        <v>7.8119350294203471</v>
      </c>
      <c r="E676">
        <f t="shared" ca="1" si="119"/>
        <v>0.78181875636093157</v>
      </c>
      <c r="G676">
        <f t="shared" ca="1" si="120"/>
        <v>0.5342513035460229</v>
      </c>
      <c r="H676">
        <f t="shared" ca="1" si="121"/>
        <v>6.4567745311110603</v>
      </c>
      <c r="I676">
        <f t="shared" ca="1" si="122"/>
        <v>4.4345521284312648</v>
      </c>
      <c r="J676">
        <f t="shared" ca="1" si="123"/>
        <v>2.5463324150856725</v>
      </c>
      <c r="K676">
        <f t="shared" ca="1" si="124"/>
        <v>1.2537778896614733</v>
      </c>
      <c r="M676">
        <f t="shared" ca="1" si="114"/>
        <v>4.88918463501546</v>
      </c>
      <c r="N676">
        <f t="shared" ca="1" si="115"/>
        <v>4.0274200588121261</v>
      </c>
    </row>
    <row r="677" spans="2:14" x14ac:dyDescent="0.25">
      <c r="B677">
        <f t="shared" ca="1" si="116"/>
        <v>20.54173462254062</v>
      </c>
      <c r="C677">
        <f t="shared" ca="1" si="117"/>
        <v>10.629109931782766</v>
      </c>
      <c r="D677">
        <f t="shared" ca="1" si="118"/>
        <v>6.8242164500693221</v>
      </c>
      <c r="E677">
        <f t="shared" ca="1" si="119"/>
        <v>1.4513665187742506</v>
      </c>
      <c r="G677">
        <f t="shared" ca="1" si="120"/>
        <v>0.13046434713422461</v>
      </c>
      <c r="H677">
        <f t="shared" ca="1" si="121"/>
        <v>20.976959513766527</v>
      </c>
      <c r="I677">
        <f t="shared" ca="1" si="122"/>
        <v>14.407103734468276</v>
      </c>
      <c r="J677">
        <f t="shared" ca="1" si="123"/>
        <v>8.2725998441596715</v>
      </c>
      <c r="K677">
        <f t="shared" ca="1" si="124"/>
        <v>4.0733105831649139</v>
      </c>
      <c r="M677">
        <f t="shared" ca="1" si="114"/>
        <v>11.006369960065729</v>
      </c>
      <c r="N677">
        <f t="shared" ca="1" si="115"/>
        <v>13.084401059935358</v>
      </c>
    </row>
    <row r="678" spans="2:14" x14ac:dyDescent="0.25">
      <c r="B678">
        <f t="shared" ca="1" si="116"/>
        <v>15.607546490373776</v>
      </c>
      <c r="C678">
        <f t="shared" ca="1" si="117"/>
        <v>7.5266306196759851</v>
      </c>
      <c r="D678">
        <f t="shared" ca="1" si="118"/>
        <v>5.2795062026370925</v>
      </c>
      <c r="E678">
        <f t="shared" ca="1" si="119"/>
        <v>0.86409296529130342</v>
      </c>
      <c r="G678">
        <f t="shared" ca="1" si="120"/>
        <v>3.0070833526321117E-3</v>
      </c>
      <c r="H678">
        <f t="shared" ca="1" si="121"/>
        <v>59.808199813638289</v>
      </c>
      <c r="I678">
        <f t="shared" ca="1" si="122"/>
        <v>41.076636407741091</v>
      </c>
      <c r="J678">
        <f t="shared" ca="1" si="123"/>
        <v>23.58632117934312</v>
      </c>
      <c r="K678">
        <f t="shared" ca="1" si="124"/>
        <v>11.613569311656256</v>
      </c>
      <c r="M678">
        <f t="shared" ca="1" si="114"/>
        <v>8.1689729666006077</v>
      </c>
      <c r="N678">
        <f t="shared" ca="1" si="115"/>
        <v>37.305428964613689</v>
      </c>
    </row>
    <row r="679" spans="2:14" x14ac:dyDescent="0.25">
      <c r="B679">
        <f t="shared" ca="1" si="116"/>
        <v>5.8148297600074557</v>
      </c>
      <c r="C679">
        <f t="shared" ca="1" si="117"/>
        <v>6.3316071260658626</v>
      </c>
      <c r="D679">
        <f t="shared" ca="1" si="118"/>
        <v>0.52648274355506597</v>
      </c>
      <c r="E679">
        <f t="shared" ca="1" si="119"/>
        <v>3.0593349388014848</v>
      </c>
      <c r="G679">
        <f t="shared" ca="1" si="120"/>
        <v>0.1212780141018055</v>
      </c>
      <c r="H679">
        <f t="shared" ca="1" si="121"/>
        <v>21.728987095880726</v>
      </c>
      <c r="I679">
        <f t="shared" ca="1" si="122"/>
        <v>14.923600864549988</v>
      </c>
      <c r="J679">
        <f t="shared" ca="1" si="123"/>
        <v>8.5691739618014076</v>
      </c>
      <c r="K679">
        <f t="shared" ca="1" si="124"/>
        <v>4.2193394634250581</v>
      </c>
      <c r="M679">
        <f t="shared" ca="1" si="114"/>
        <v>4.3610946022933055</v>
      </c>
      <c r="N679">
        <f t="shared" ca="1" si="115"/>
        <v>13.553479073174508</v>
      </c>
    </row>
    <row r="680" spans="2:14" x14ac:dyDescent="0.25">
      <c r="B680">
        <f t="shared" ca="1" si="116"/>
        <v>9.5119323782959366</v>
      </c>
      <c r="C680">
        <f t="shared" ca="1" si="117"/>
        <v>5.2680235537639657</v>
      </c>
      <c r="D680">
        <f t="shared" ca="1" si="118"/>
        <v>5.7207951386842799</v>
      </c>
      <c r="E680">
        <f t="shared" ca="1" si="119"/>
        <v>1.8738659817176648</v>
      </c>
      <c r="G680">
        <f t="shared" ca="1" si="120"/>
        <v>0.27731648322659797</v>
      </c>
      <c r="H680">
        <f t="shared" ca="1" si="121"/>
        <v>13.210366079146764</v>
      </c>
      <c r="I680">
        <f t="shared" ca="1" si="122"/>
        <v>9.0729599944007742</v>
      </c>
      <c r="J680">
        <f t="shared" ca="1" si="123"/>
        <v>5.2097193731018079</v>
      </c>
      <c r="K680">
        <f t="shared" ca="1" si="124"/>
        <v>2.5651917725425144</v>
      </c>
      <c r="M680">
        <f t="shared" ca="1" si="114"/>
        <v>5.9529190036983586</v>
      </c>
      <c r="N680">
        <f t="shared" ca="1" si="115"/>
        <v>8.2399800511931254</v>
      </c>
    </row>
    <row r="681" spans="2:14" x14ac:dyDescent="0.25">
      <c r="B681">
        <f t="shared" ca="1" si="116"/>
        <v>12.036956104847482</v>
      </c>
      <c r="C681">
        <f t="shared" ca="1" si="117"/>
        <v>9.7677365639999785</v>
      </c>
      <c r="D681">
        <f t="shared" ca="1" si="118"/>
        <v>1.5287701693754463</v>
      </c>
      <c r="E681">
        <f t="shared" ca="1" si="119"/>
        <v>1.1969935940693874</v>
      </c>
      <c r="G681">
        <f t="shared" ca="1" si="120"/>
        <v>0.42027905492795281</v>
      </c>
      <c r="H681">
        <f t="shared" ca="1" si="121"/>
        <v>8.9281635199771294</v>
      </c>
      <c r="I681">
        <f t="shared" ca="1" si="122"/>
        <v>6.131917159214173</v>
      </c>
      <c r="J681">
        <f t="shared" ca="1" si="123"/>
        <v>3.5209642319957482</v>
      </c>
      <c r="K681">
        <f t="shared" ca="1" si="124"/>
        <v>1.7336727436730335</v>
      </c>
      <c r="M681">
        <f t="shared" ca="1" si="114"/>
        <v>7.0865605533432046</v>
      </c>
      <c r="N681">
        <f t="shared" ca="1" si="115"/>
        <v>5.5689515988911467</v>
      </c>
    </row>
    <row r="682" spans="2:14" x14ac:dyDescent="0.25">
      <c r="B682">
        <f t="shared" ca="1" si="116"/>
        <v>5.9622915431872343</v>
      </c>
      <c r="C682">
        <f t="shared" ca="1" si="117"/>
        <v>2.7947784533867783</v>
      </c>
      <c r="D682">
        <f t="shared" ca="1" si="118"/>
        <v>2.8557846822888671</v>
      </c>
      <c r="E682">
        <f t="shared" ca="1" si="119"/>
        <v>0.47913923920325091</v>
      </c>
      <c r="G682">
        <f t="shared" ca="1" si="120"/>
        <v>0.75047136942844006</v>
      </c>
      <c r="H682">
        <f t="shared" ca="1" si="121"/>
        <v>2.9565707508617733</v>
      </c>
      <c r="I682">
        <f t="shared" ca="1" si="122"/>
        <v>2.0305908240899329</v>
      </c>
      <c r="J682">
        <f t="shared" ca="1" si="123"/>
        <v>1.1659710129475522</v>
      </c>
      <c r="K682">
        <f t="shared" ca="1" si="124"/>
        <v>0.5741075545985409</v>
      </c>
      <c r="M682">
        <f t="shared" ca="1" si="114"/>
        <v>3.2941057832706271</v>
      </c>
      <c r="N682">
        <f t="shared" ca="1" si="115"/>
        <v>1.8441641859947304</v>
      </c>
    </row>
    <row r="683" spans="2:14" x14ac:dyDescent="0.25">
      <c r="B683">
        <f t="shared" ca="1" si="116"/>
        <v>11.226277965548046</v>
      </c>
      <c r="C683">
        <f t="shared" ca="1" si="117"/>
        <v>4.8400702243721536</v>
      </c>
      <c r="D683">
        <f t="shared" ca="1" si="118"/>
        <v>2.0786511766977256</v>
      </c>
      <c r="E683">
        <f t="shared" ca="1" si="119"/>
        <v>1.4263782589915954</v>
      </c>
      <c r="G683">
        <f t="shared" ca="1" si="120"/>
        <v>0.26886202397404524</v>
      </c>
      <c r="H683">
        <f t="shared" ca="1" si="121"/>
        <v>13.529256097473858</v>
      </c>
      <c r="I683">
        <f t="shared" ca="1" si="122"/>
        <v>9.2919756039274937</v>
      </c>
      <c r="J683">
        <f t="shared" ca="1" si="123"/>
        <v>5.3354787575438429</v>
      </c>
      <c r="K683">
        <f t="shared" ca="1" si="124"/>
        <v>2.6271139059987449</v>
      </c>
      <c r="M683">
        <f t="shared" ca="1" si="114"/>
        <v>5.5209103441139238</v>
      </c>
      <c r="N683">
        <f t="shared" ca="1" si="115"/>
        <v>8.438888043128923</v>
      </c>
    </row>
    <row r="684" spans="2:14" x14ac:dyDescent="0.25">
      <c r="B684">
        <f t="shared" ca="1" si="116"/>
        <v>9.2393847106994009</v>
      </c>
      <c r="C684">
        <f t="shared" ca="1" si="117"/>
        <v>5.392365057715681</v>
      </c>
      <c r="D684">
        <f t="shared" ca="1" si="118"/>
        <v>3.470656660687907</v>
      </c>
      <c r="E684">
        <f t="shared" ca="1" si="119"/>
        <v>0.3089405569730963</v>
      </c>
      <c r="G684">
        <f t="shared" ca="1" si="120"/>
        <v>0.57057609774447471</v>
      </c>
      <c r="H684">
        <f t="shared" ca="1" si="121"/>
        <v>5.7792573818332347</v>
      </c>
      <c r="I684">
        <f t="shared" ca="1" si="122"/>
        <v>3.9692292180675879</v>
      </c>
      <c r="J684">
        <f t="shared" ca="1" si="123"/>
        <v>2.2791426796117129</v>
      </c>
      <c r="K684">
        <f t="shared" ca="1" si="124"/>
        <v>1.1222174615347011</v>
      </c>
      <c r="M684">
        <f t="shared" ca="1" si="114"/>
        <v>5.1454443740567264</v>
      </c>
      <c r="N684">
        <f t="shared" ca="1" si="115"/>
        <v>3.6048180081995289</v>
      </c>
    </row>
    <row r="685" spans="2:14" x14ac:dyDescent="0.25">
      <c r="B685">
        <f t="shared" ca="1" si="116"/>
        <v>8.7285582289548689</v>
      </c>
      <c r="C685">
        <f t="shared" ca="1" si="117"/>
        <v>12.548008517902407</v>
      </c>
      <c r="D685">
        <f t="shared" ca="1" si="118"/>
        <v>6.3678231824635834</v>
      </c>
      <c r="E685">
        <f t="shared" ca="1" si="119"/>
        <v>1.3797034737269649</v>
      </c>
      <c r="G685">
        <f t="shared" ca="1" si="120"/>
        <v>0.97913086710783259</v>
      </c>
      <c r="H685">
        <f t="shared" ca="1" si="121"/>
        <v>0.21722059305409938</v>
      </c>
      <c r="I685">
        <f t="shared" ca="1" si="122"/>
        <v>0.14918842815801417</v>
      </c>
      <c r="J685">
        <f t="shared" ca="1" si="123"/>
        <v>8.566441876709123E-2</v>
      </c>
      <c r="K685">
        <f t="shared" ca="1" si="124"/>
        <v>4.2179942235572837E-2</v>
      </c>
      <c r="M685">
        <f t="shared" ca="1" si="114"/>
        <v>7.932475355295292</v>
      </c>
      <c r="N685">
        <f t="shared" ca="1" si="115"/>
        <v>0.13549157856416688</v>
      </c>
    </row>
    <row r="686" spans="2:14" x14ac:dyDescent="0.25">
      <c r="B686">
        <f t="shared" ca="1" si="116"/>
        <v>8.5745395405958362</v>
      </c>
      <c r="C686">
        <f t="shared" ca="1" si="117"/>
        <v>7.9325842972085674</v>
      </c>
      <c r="D686">
        <f t="shared" ca="1" si="118"/>
        <v>2.3260469251547491</v>
      </c>
      <c r="E686">
        <f t="shared" ca="1" si="119"/>
        <v>3.9323133974462077</v>
      </c>
      <c r="G686">
        <f t="shared" ca="1" si="120"/>
        <v>0.57374967096777763</v>
      </c>
      <c r="H686">
        <f t="shared" ca="1" si="121"/>
        <v>5.7221285998778111</v>
      </c>
      <c r="I686">
        <f t="shared" ca="1" si="122"/>
        <v>3.9299928221868852</v>
      </c>
      <c r="J686">
        <f t="shared" ca="1" si="123"/>
        <v>2.2566130297646354</v>
      </c>
      <c r="K686">
        <f t="shared" ca="1" si="124"/>
        <v>1.1111241821683737</v>
      </c>
      <c r="M686">
        <f t="shared" ca="1" si="114"/>
        <v>6.2038092158615132</v>
      </c>
      <c r="N686">
        <f t="shared" ca="1" si="115"/>
        <v>3.5691838690060109</v>
      </c>
    </row>
    <row r="687" spans="2:14" x14ac:dyDescent="0.25">
      <c r="B687">
        <f t="shared" ca="1" si="116"/>
        <v>16.478894747209022</v>
      </c>
      <c r="C687">
        <f t="shared" ca="1" si="117"/>
        <v>5.5282160480020588</v>
      </c>
      <c r="D687">
        <f t="shared" ca="1" si="118"/>
        <v>2.4921573075995576</v>
      </c>
      <c r="E687">
        <f t="shared" ca="1" si="119"/>
        <v>2.6699555644177799</v>
      </c>
      <c r="G687">
        <f t="shared" ca="1" si="120"/>
        <v>0.54851523388576628</v>
      </c>
      <c r="H687">
        <f t="shared" ca="1" si="121"/>
        <v>6.1853903592952273</v>
      </c>
      <c r="I687">
        <f t="shared" ca="1" si="122"/>
        <v>4.2481638240310229</v>
      </c>
      <c r="J687">
        <f t="shared" ca="1" si="123"/>
        <v>2.439307721826494</v>
      </c>
      <c r="K687">
        <f t="shared" ca="1" si="124"/>
        <v>1.2010804518638067</v>
      </c>
      <c r="M687">
        <f t="shared" ca="1" si="114"/>
        <v>7.6345558129667914</v>
      </c>
      <c r="N687">
        <f t="shared" ca="1" si="115"/>
        <v>3.8581438897359353</v>
      </c>
    </row>
    <row r="688" spans="2:14" x14ac:dyDescent="0.25">
      <c r="B688">
        <f t="shared" ca="1" si="116"/>
        <v>5.0242369145414845</v>
      </c>
      <c r="C688">
        <f t="shared" ca="1" si="117"/>
        <v>11.511665253404546</v>
      </c>
      <c r="D688">
        <f t="shared" ca="1" si="118"/>
        <v>1.3279474079927378</v>
      </c>
      <c r="E688">
        <f t="shared" ca="1" si="119"/>
        <v>1.5076680558922622</v>
      </c>
      <c r="G688">
        <f t="shared" ca="1" si="120"/>
        <v>0.14277853106818961</v>
      </c>
      <c r="H688">
        <f t="shared" ca="1" si="121"/>
        <v>20.047980143869122</v>
      </c>
      <c r="I688">
        <f t="shared" ca="1" si="122"/>
        <v>13.769075037291767</v>
      </c>
      <c r="J688">
        <f t="shared" ca="1" si="123"/>
        <v>7.9062419558490538</v>
      </c>
      <c r="K688">
        <f t="shared" ca="1" si="124"/>
        <v>3.8929211660779606</v>
      </c>
      <c r="M688">
        <f t="shared" ca="1" si="114"/>
        <v>5.5278937431608099</v>
      </c>
      <c r="N688">
        <f t="shared" ca="1" si="115"/>
        <v>12.504949178733671</v>
      </c>
    </row>
    <row r="689" spans="2:14" x14ac:dyDescent="0.25">
      <c r="B689">
        <f t="shared" ca="1" si="116"/>
        <v>12.691348880535996</v>
      </c>
      <c r="C689">
        <f t="shared" ca="1" si="117"/>
        <v>5.9277868220876968</v>
      </c>
      <c r="D689">
        <f t="shared" ca="1" si="118"/>
        <v>2.9881615269554844</v>
      </c>
      <c r="E689">
        <f t="shared" ca="1" si="119"/>
        <v>0.66935004536721376</v>
      </c>
      <c r="G689">
        <f t="shared" ca="1" si="120"/>
        <v>0.88291434782390621</v>
      </c>
      <c r="H689">
        <f t="shared" ca="1" si="121"/>
        <v>1.2825928957825912</v>
      </c>
      <c r="I689">
        <f t="shared" ca="1" si="122"/>
        <v>0.88089262347601038</v>
      </c>
      <c r="J689">
        <f t="shared" ca="1" si="123"/>
        <v>0.50581104391263687</v>
      </c>
      <c r="K689">
        <f t="shared" ca="1" si="124"/>
        <v>0.24905416883008008</v>
      </c>
      <c r="M689">
        <f t="shared" ca="1" si="114"/>
        <v>6.3172430252516465</v>
      </c>
      <c r="N689">
        <f t="shared" ca="1" si="115"/>
        <v>0.80001869832612382</v>
      </c>
    </row>
    <row r="690" spans="2:14" x14ac:dyDescent="0.25">
      <c r="B690">
        <f t="shared" ca="1" si="116"/>
        <v>8.1768076076977962</v>
      </c>
      <c r="C690">
        <f t="shared" ca="1" si="117"/>
        <v>4.8921964134754372</v>
      </c>
      <c r="D690">
        <f t="shared" ca="1" si="118"/>
        <v>5.6396492568858161</v>
      </c>
      <c r="E690">
        <f t="shared" ca="1" si="119"/>
        <v>1.1142857543125093</v>
      </c>
      <c r="G690">
        <f t="shared" ca="1" si="120"/>
        <v>0.31786096807848629</v>
      </c>
      <c r="H690">
        <f t="shared" ca="1" si="121"/>
        <v>11.804922330283407</v>
      </c>
      <c r="I690">
        <f t="shared" ca="1" si="122"/>
        <v>8.1076926557501956</v>
      </c>
      <c r="J690">
        <f t="shared" ca="1" si="123"/>
        <v>4.6554601283246049</v>
      </c>
      <c r="K690">
        <f t="shared" ca="1" si="124"/>
        <v>2.2922823982105922</v>
      </c>
      <c r="M690">
        <f t="shared" ca="1" si="114"/>
        <v>5.2714882085916352</v>
      </c>
      <c r="N690">
        <f t="shared" ca="1" si="115"/>
        <v>7.3633330011171214</v>
      </c>
    </row>
    <row r="691" spans="2:14" x14ac:dyDescent="0.25">
      <c r="B691">
        <f t="shared" ca="1" si="116"/>
        <v>5.340645052429223</v>
      </c>
      <c r="C691">
        <f t="shared" ca="1" si="117"/>
        <v>1.4840366125932924</v>
      </c>
      <c r="D691">
        <f t="shared" ca="1" si="118"/>
        <v>2.19784523657589</v>
      </c>
      <c r="E691">
        <f t="shared" ca="1" si="119"/>
        <v>1.4778909463493157</v>
      </c>
      <c r="G691">
        <f t="shared" ca="1" si="120"/>
        <v>0.9798807673584381</v>
      </c>
      <c r="H691">
        <f t="shared" ca="1" si="121"/>
        <v>0.20933523332742082</v>
      </c>
      <c r="I691">
        <f t="shared" ca="1" si="122"/>
        <v>0.14377271500419408</v>
      </c>
      <c r="J691">
        <f t="shared" ca="1" si="123"/>
        <v>8.2554700907205278E-2</v>
      </c>
      <c r="K691">
        <f t="shared" ca="1" si="124"/>
        <v>4.0648761360400569E-2</v>
      </c>
      <c r="M691">
        <f t="shared" ca="1" si="114"/>
        <v>2.7825517360917957</v>
      </c>
      <c r="N691">
        <f t="shared" ca="1" si="115"/>
        <v>0.13057307695300566</v>
      </c>
    </row>
    <row r="692" spans="2:14" x14ac:dyDescent="0.25">
      <c r="B692">
        <f t="shared" ca="1" si="116"/>
        <v>24.04188241509403</v>
      </c>
      <c r="C692">
        <f t="shared" ca="1" si="117"/>
        <v>6.298822515636286</v>
      </c>
      <c r="D692">
        <f t="shared" ca="1" si="118"/>
        <v>6.3799442389299967</v>
      </c>
      <c r="E692">
        <f t="shared" ca="1" si="119"/>
        <v>3.3226758583294398</v>
      </c>
      <c r="G692">
        <f t="shared" ca="1" si="120"/>
        <v>0.75645337580009198</v>
      </c>
      <c r="H692">
        <f t="shared" ca="1" si="121"/>
        <v>2.8747972494777509</v>
      </c>
      <c r="I692">
        <f t="shared" ca="1" si="122"/>
        <v>1.9744282845952492</v>
      </c>
      <c r="J692">
        <f t="shared" ca="1" si="123"/>
        <v>1.1337223234097809</v>
      </c>
      <c r="K692">
        <f t="shared" ca="1" si="124"/>
        <v>0.55822875822715101</v>
      </c>
      <c r="M692">
        <f t="shared" ca="1" si="114"/>
        <v>11.04273549867098</v>
      </c>
      <c r="N692">
        <f t="shared" ca="1" si="115"/>
        <v>1.7931578765492864</v>
      </c>
    </row>
    <row r="693" spans="2:14" x14ac:dyDescent="0.25">
      <c r="B693">
        <f t="shared" ca="1" si="116"/>
        <v>23.871090791642285</v>
      </c>
      <c r="C693">
        <f t="shared" ca="1" si="117"/>
        <v>4.8261052412828613</v>
      </c>
      <c r="D693">
        <f t="shared" ca="1" si="118"/>
        <v>6.4113550765865845</v>
      </c>
      <c r="E693">
        <f t="shared" ca="1" si="119"/>
        <v>1.1487043135950212</v>
      </c>
      <c r="G693">
        <f t="shared" ca="1" si="120"/>
        <v>0.1848034312429514</v>
      </c>
      <c r="H693">
        <f t="shared" ca="1" si="121"/>
        <v>17.390675168793241</v>
      </c>
      <c r="I693">
        <f t="shared" ca="1" si="122"/>
        <v>11.944021773261188</v>
      </c>
      <c r="J693">
        <f t="shared" ca="1" si="123"/>
        <v>6.8582911930957193</v>
      </c>
      <c r="K693">
        <f t="shared" ca="1" si="124"/>
        <v>3.3769251052298719</v>
      </c>
      <c r="M693">
        <f t="shared" ca="1" si="114"/>
        <v>10.121170687913864</v>
      </c>
      <c r="N693">
        <f t="shared" ca="1" si="115"/>
        <v>10.847452342281446</v>
      </c>
    </row>
    <row r="694" spans="2:14" x14ac:dyDescent="0.25">
      <c r="B694">
        <f t="shared" ca="1" si="116"/>
        <v>13.554445666708627</v>
      </c>
      <c r="C694">
        <f t="shared" ca="1" si="117"/>
        <v>4.3636285701796362</v>
      </c>
      <c r="D694">
        <f t="shared" ca="1" si="118"/>
        <v>10.011999424551004</v>
      </c>
      <c r="E694">
        <f t="shared" ca="1" si="119"/>
        <v>0.71324866872552162</v>
      </c>
      <c r="G694">
        <f t="shared" ca="1" si="120"/>
        <v>7.558020967258372E-2</v>
      </c>
      <c r="H694">
        <f t="shared" ca="1" si="121"/>
        <v>26.599628180451745</v>
      </c>
      <c r="I694">
        <f t="shared" ca="1" si="122"/>
        <v>18.268786867923168</v>
      </c>
      <c r="J694">
        <f t="shared" ca="1" si="123"/>
        <v>10.489989256827215</v>
      </c>
      <c r="K694">
        <f t="shared" ca="1" si="124"/>
        <v>5.1651216137677149</v>
      </c>
      <c r="M694">
        <f t="shared" ca="1" si="114"/>
        <v>7.520471889721783</v>
      </c>
      <c r="N694">
        <f t="shared" ca="1" si="115"/>
        <v>16.59154668863146</v>
      </c>
    </row>
    <row r="695" spans="2:14" x14ac:dyDescent="0.25">
      <c r="B695">
        <f t="shared" ca="1" si="116"/>
        <v>13.099434119923881</v>
      </c>
      <c r="C695">
        <f t="shared" ca="1" si="117"/>
        <v>7.825799401956429</v>
      </c>
      <c r="D695">
        <f t="shared" ca="1" si="118"/>
        <v>2.5654158900798074</v>
      </c>
      <c r="E695">
        <f t="shared" ca="1" si="119"/>
        <v>0.12225299062518695</v>
      </c>
      <c r="G695">
        <f t="shared" ca="1" si="120"/>
        <v>0.66390930332752462</v>
      </c>
      <c r="H695">
        <f t="shared" ca="1" si="121"/>
        <v>4.2188615631516608</v>
      </c>
      <c r="I695">
        <f t="shared" ca="1" si="122"/>
        <v>2.8975398527988725</v>
      </c>
      <c r="J695">
        <f t="shared" ca="1" si="123"/>
        <v>1.663775605180305</v>
      </c>
      <c r="K695">
        <f t="shared" ca="1" si="124"/>
        <v>0.81921946041872884</v>
      </c>
      <c r="M695">
        <f t="shared" ca="1" si="114"/>
        <v>6.8151038327050912</v>
      </c>
      <c r="N695">
        <f t="shared" ca="1" si="115"/>
        <v>2.6315194379049669</v>
      </c>
    </row>
    <row r="696" spans="2:14" x14ac:dyDescent="0.25">
      <c r="B696">
        <f t="shared" ca="1" si="116"/>
        <v>7.0019959206529334</v>
      </c>
      <c r="C696">
        <f t="shared" ca="1" si="117"/>
        <v>7.8189858882978687</v>
      </c>
      <c r="D696">
        <f t="shared" ca="1" si="118"/>
        <v>4.1685142238753503</v>
      </c>
      <c r="E696">
        <f t="shared" ca="1" si="119"/>
        <v>0.35225602032437381</v>
      </c>
      <c r="G696">
        <f t="shared" ca="1" si="120"/>
        <v>0.52201472555793238</v>
      </c>
      <c r="H696">
        <f t="shared" ca="1" si="121"/>
        <v>6.695424347833459</v>
      </c>
      <c r="I696">
        <f t="shared" ca="1" si="122"/>
        <v>4.5984582781034806</v>
      </c>
      <c r="J696">
        <f t="shared" ca="1" si="123"/>
        <v>2.6404477913074169</v>
      </c>
      <c r="K696">
        <f t="shared" ca="1" si="124"/>
        <v>1.300118963232586</v>
      </c>
      <c r="M696">
        <f t="shared" ca="1" si="114"/>
        <v>5.3504485915251854</v>
      </c>
      <c r="N696">
        <f t="shared" ca="1" si="115"/>
        <v>4.1762781386890824</v>
      </c>
    </row>
    <row r="697" spans="2:14" x14ac:dyDescent="0.25">
      <c r="B697">
        <f t="shared" ca="1" si="116"/>
        <v>16.776391853389587</v>
      </c>
      <c r="C697">
        <f t="shared" ca="1" si="117"/>
        <v>5.6327597782734262</v>
      </c>
      <c r="D697">
        <f t="shared" ca="1" si="118"/>
        <v>1.2197440673430264</v>
      </c>
      <c r="E697">
        <f t="shared" ca="1" si="119"/>
        <v>0.27166605882729972</v>
      </c>
      <c r="G697">
        <f t="shared" ca="1" si="120"/>
        <v>0.60829546972006221</v>
      </c>
      <c r="H697">
        <f t="shared" ca="1" si="121"/>
        <v>5.1199298137177962</v>
      </c>
      <c r="I697">
        <f t="shared" ca="1" si="122"/>
        <v>3.5163990229861737</v>
      </c>
      <c r="J697">
        <f t="shared" ca="1" si="123"/>
        <v>2.0191262967006227</v>
      </c>
      <c r="K697">
        <f t="shared" ca="1" si="124"/>
        <v>0.99418909025360602</v>
      </c>
      <c r="M697">
        <f t="shared" ca="1" si="114"/>
        <v>7.0210275147329684</v>
      </c>
      <c r="N697">
        <f t="shared" ca="1" si="115"/>
        <v>3.1935617284020368</v>
      </c>
    </row>
    <row r="698" spans="2:14" x14ac:dyDescent="0.25">
      <c r="B698">
        <f t="shared" ca="1" si="116"/>
        <v>17.828050171300703</v>
      </c>
      <c r="C698">
        <f t="shared" ca="1" si="117"/>
        <v>6.1627624243927803</v>
      </c>
      <c r="D698">
        <f t="shared" ca="1" si="118"/>
        <v>4.1090470981119998</v>
      </c>
      <c r="E698">
        <f t="shared" ca="1" si="119"/>
        <v>2.0940321951355978</v>
      </c>
      <c r="G698">
        <f t="shared" ca="1" si="120"/>
        <v>0.35842184344356043</v>
      </c>
      <c r="H698">
        <f t="shared" ca="1" si="121"/>
        <v>10.567962691821773</v>
      </c>
      <c r="I698">
        <f t="shared" ca="1" si="122"/>
        <v>7.258141231723668</v>
      </c>
      <c r="J698">
        <f t="shared" ca="1" si="123"/>
        <v>4.1676452900657992</v>
      </c>
      <c r="K698">
        <f t="shared" ca="1" si="124"/>
        <v>2.0520893052608251</v>
      </c>
      <c r="M698">
        <f t="shared" ca="1" si="114"/>
        <v>8.4378596373575618</v>
      </c>
      <c r="N698">
        <f t="shared" ca="1" si="115"/>
        <v>6.5917780961289578</v>
      </c>
    </row>
    <row r="699" spans="2:14" x14ac:dyDescent="0.25">
      <c r="B699">
        <f t="shared" ca="1" si="116"/>
        <v>11.273838123782156</v>
      </c>
      <c r="C699">
        <f t="shared" ca="1" si="117"/>
        <v>16.687420078140423</v>
      </c>
      <c r="D699">
        <f t="shared" ca="1" si="118"/>
        <v>2.6116978100551975</v>
      </c>
      <c r="E699">
        <f t="shared" ca="1" si="119"/>
        <v>1.3741504453932072</v>
      </c>
      <c r="G699">
        <f t="shared" ca="1" si="120"/>
        <v>0.42361826173050399</v>
      </c>
      <c r="H699">
        <f t="shared" ca="1" si="121"/>
        <v>8.8466535031419173</v>
      </c>
      <c r="I699">
        <f t="shared" ca="1" si="122"/>
        <v>6.0759355825146271</v>
      </c>
      <c r="J699">
        <f t="shared" ca="1" si="123"/>
        <v>3.4888194518084239</v>
      </c>
      <c r="K699">
        <f t="shared" ca="1" si="124"/>
        <v>1.7178451107889192</v>
      </c>
      <c r="M699">
        <f t="shared" ca="1" si="114"/>
        <v>9.1855471116664535</v>
      </c>
      <c r="N699">
        <f t="shared" ca="1" si="115"/>
        <v>5.5181096382164316</v>
      </c>
    </row>
    <row r="700" spans="2:14" x14ac:dyDescent="0.25">
      <c r="B700">
        <f t="shared" ca="1" si="116"/>
        <v>11.409368362105099</v>
      </c>
      <c r="C700">
        <f t="shared" ca="1" si="117"/>
        <v>6.1012962585916881</v>
      </c>
      <c r="D700">
        <f t="shared" ca="1" si="118"/>
        <v>2.1118739863563931</v>
      </c>
      <c r="E700">
        <f t="shared" ca="1" si="119"/>
        <v>7.2650831667761668</v>
      </c>
      <c r="G700">
        <f t="shared" ca="1" si="120"/>
        <v>0.35937940899896792</v>
      </c>
      <c r="H700">
        <f t="shared" ca="1" si="121"/>
        <v>10.540482512190213</v>
      </c>
      <c r="I700">
        <f t="shared" ca="1" si="122"/>
        <v>7.2392676767485575</v>
      </c>
      <c r="J700">
        <f t="shared" ca="1" si="123"/>
        <v>4.1568080412458102</v>
      </c>
      <c r="K700">
        <f t="shared" ca="1" si="124"/>
        <v>2.0467531979738252</v>
      </c>
      <c r="M700">
        <f t="shared" ca="1" si="114"/>
        <v>7.1285908168355476</v>
      </c>
      <c r="N700">
        <f t="shared" ca="1" si="115"/>
        <v>6.5746373045255577</v>
      </c>
    </row>
    <row r="701" spans="2:14" x14ac:dyDescent="0.25">
      <c r="B701">
        <f t="shared" ca="1" si="116"/>
        <v>8.8213035789924277</v>
      </c>
      <c r="C701">
        <f t="shared" ca="1" si="117"/>
        <v>12.907426441330541</v>
      </c>
      <c r="D701">
        <f t="shared" ca="1" si="118"/>
        <v>1.5362716067483586</v>
      </c>
      <c r="E701">
        <f t="shared" ca="1" si="119"/>
        <v>2.540639726043052</v>
      </c>
      <c r="G701">
        <f t="shared" ca="1" si="120"/>
        <v>6.7440771211857431E-4</v>
      </c>
      <c r="H701">
        <f t="shared" ca="1" si="121"/>
        <v>75.205144683232476</v>
      </c>
      <c r="I701">
        <f t="shared" ca="1" si="122"/>
        <v>51.651352051567152</v>
      </c>
      <c r="J701">
        <f t="shared" ca="1" si="123"/>
        <v>29.658352907542298</v>
      </c>
      <c r="K701">
        <f t="shared" ca="1" si="124"/>
        <v>14.603351431632502</v>
      </c>
      <c r="M701">
        <f t="shared" ca="1" si="114"/>
        <v>7.334001272655172</v>
      </c>
      <c r="N701">
        <f t="shared" ca="1" si="115"/>
        <v>46.909289888274841</v>
      </c>
    </row>
    <row r="702" spans="2:14" x14ac:dyDescent="0.25">
      <c r="B702">
        <f t="shared" ca="1" si="116"/>
        <v>8.2852920400500221</v>
      </c>
      <c r="C702">
        <f t="shared" ca="1" si="117"/>
        <v>4.803397634072029</v>
      </c>
      <c r="D702">
        <f t="shared" ca="1" si="118"/>
        <v>1.0056949590354776</v>
      </c>
      <c r="E702">
        <f t="shared" ca="1" si="119"/>
        <v>0.29429295947838024</v>
      </c>
      <c r="G702">
        <f t="shared" ca="1" si="120"/>
        <v>0.60280968353959108</v>
      </c>
      <c r="H702">
        <f t="shared" ca="1" si="121"/>
        <v>5.2132369799471805</v>
      </c>
      <c r="I702">
        <f t="shared" ca="1" si="122"/>
        <v>3.580482953841539</v>
      </c>
      <c r="J702">
        <f t="shared" ca="1" si="123"/>
        <v>2.0559234716344643</v>
      </c>
      <c r="K702">
        <f t="shared" ca="1" si="124"/>
        <v>1.0123074961854976</v>
      </c>
      <c r="M702">
        <f t="shared" ca="1" si="114"/>
        <v>4.1866044859393865</v>
      </c>
      <c r="N702">
        <f t="shared" ca="1" si="115"/>
        <v>3.2517621737006079</v>
      </c>
    </row>
    <row r="703" spans="2:14" x14ac:dyDescent="0.25">
      <c r="B703">
        <f t="shared" ca="1" si="116"/>
        <v>3.9750294001333208</v>
      </c>
      <c r="C703">
        <f t="shared" ca="1" si="117"/>
        <v>3.2983825189529252</v>
      </c>
      <c r="D703">
        <f t="shared" ca="1" si="118"/>
        <v>3.167464350089678</v>
      </c>
      <c r="E703">
        <f t="shared" ca="1" si="119"/>
        <v>3.4982598274975545</v>
      </c>
      <c r="G703">
        <f t="shared" ca="1" si="120"/>
        <v>0.56630445893171177</v>
      </c>
      <c r="H703">
        <f t="shared" ca="1" si="121"/>
        <v>5.8566566286135266</v>
      </c>
      <c r="I703">
        <f t="shared" ca="1" si="122"/>
        <v>4.0223874928214469</v>
      </c>
      <c r="J703">
        <f t="shared" ca="1" si="123"/>
        <v>2.3096663118107696</v>
      </c>
      <c r="K703">
        <f t="shared" ca="1" si="124"/>
        <v>1.1372468641910896</v>
      </c>
      <c r="M703">
        <f t="shared" ca="1" si="114"/>
        <v>3.5151684112433204</v>
      </c>
      <c r="N703">
        <f t="shared" ca="1" si="115"/>
        <v>3.6530958716308639</v>
      </c>
    </row>
    <row r="704" spans="2:14" x14ac:dyDescent="0.25">
      <c r="B704">
        <f t="shared" ca="1" si="116"/>
        <v>9.5935953303496717</v>
      </c>
      <c r="C704">
        <f t="shared" ca="1" si="117"/>
        <v>2.4696106386911292</v>
      </c>
      <c r="D704">
        <f t="shared" ca="1" si="118"/>
        <v>4.8779474187451299</v>
      </c>
      <c r="E704">
        <f t="shared" ca="1" si="119"/>
        <v>1.1667425236437798</v>
      </c>
      <c r="G704">
        <f t="shared" ca="1" si="120"/>
        <v>0.14108397295208863</v>
      </c>
      <c r="H704">
        <f t="shared" ca="1" si="121"/>
        <v>20.170952814029739</v>
      </c>
      <c r="I704">
        <f t="shared" ca="1" si="122"/>
        <v>13.853533417179749</v>
      </c>
      <c r="J704">
        <f t="shared" ca="1" si="123"/>
        <v>7.9547381972294602</v>
      </c>
      <c r="K704">
        <f t="shared" ca="1" si="124"/>
        <v>3.9168000260469928</v>
      </c>
      <c r="M704">
        <f t="shared" ca="1" si="114"/>
        <v>4.8278997791900222</v>
      </c>
      <c r="N704">
        <f t="shared" ca="1" si="115"/>
        <v>12.581653514018138</v>
      </c>
    </row>
    <row r="705" spans="2:14" x14ac:dyDescent="0.25">
      <c r="B705">
        <f t="shared" ca="1" si="116"/>
        <v>10.229056805194434</v>
      </c>
      <c r="C705">
        <f t="shared" ca="1" si="117"/>
        <v>3.8393974229992902</v>
      </c>
      <c r="D705">
        <f t="shared" ca="1" si="118"/>
        <v>3.0703456590605467</v>
      </c>
      <c r="E705">
        <f t="shared" ca="1" si="119"/>
        <v>1.0594942140820554</v>
      </c>
      <c r="G705">
        <f t="shared" ca="1" si="120"/>
        <v>8.2056403963952196E-2</v>
      </c>
      <c r="H705">
        <f t="shared" ca="1" si="121"/>
        <v>25.752864359390923</v>
      </c>
      <c r="I705">
        <f t="shared" ca="1" si="122"/>
        <v>17.687224311127849</v>
      </c>
      <c r="J705">
        <f t="shared" ca="1" si="123"/>
        <v>10.156054386544861</v>
      </c>
      <c r="K705">
        <f t="shared" ca="1" si="124"/>
        <v>5.000696829923104</v>
      </c>
      <c r="M705">
        <f t="shared" ca="1" si="114"/>
        <v>5.0465042430866376</v>
      </c>
      <c r="N705">
        <f t="shared" ca="1" si="115"/>
        <v>16.063376844449223</v>
      </c>
    </row>
    <row r="706" spans="2:14" x14ac:dyDescent="0.25">
      <c r="B706">
        <f t="shared" ca="1" si="116"/>
        <v>17.513503793580526</v>
      </c>
      <c r="C706">
        <f t="shared" ca="1" si="117"/>
        <v>4.4821329306084081</v>
      </c>
      <c r="D706">
        <f t="shared" ca="1" si="118"/>
        <v>6.005833712790297</v>
      </c>
      <c r="E706">
        <f t="shared" ca="1" si="119"/>
        <v>4.7408393188018465</v>
      </c>
      <c r="G706">
        <f t="shared" ca="1" si="120"/>
        <v>0.87953289941635959</v>
      </c>
      <c r="H706">
        <f t="shared" ca="1" si="121"/>
        <v>1.3221151927822421</v>
      </c>
      <c r="I706">
        <f t="shared" ca="1" si="122"/>
        <v>0.90803677810551031</v>
      </c>
      <c r="J706">
        <f t="shared" ca="1" si="123"/>
        <v>0.52139729452181482</v>
      </c>
      <c r="K706">
        <f t="shared" ca="1" si="124"/>
        <v>0.25672861709957379</v>
      </c>
      <c r="M706">
        <f t="shared" ca="1" si="114"/>
        <v>8.7480256235751082</v>
      </c>
      <c r="N706">
        <f t="shared" ca="1" si="115"/>
        <v>0.82467077359060337</v>
      </c>
    </row>
    <row r="707" spans="2:14" x14ac:dyDescent="0.25">
      <c r="B707">
        <f t="shared" ca="1" si="116"/>
        <v>12.735303166175919</v>
      </c>
      <c r="C707">
        <f t="shared" ca="1" si="117"/>
        <v>2.7251489018775308</v>
      </c>
      <c r="D707">
        <f t="shared" ca="1" si="118"/>
        <v>1.6139278614409851</v>
      </c>
      <c r="E707">
        <f t="shared" ca="1" si="119"/>
        <v>0.17946828675336057</v>
      </c>
      <c r="G707">
        <f t="shared" ca="1" si="120"/>
        <v>0.88446147023903265</v>
      </c>
      <c r="H707">
        <f t="shared" ca="1" si="121"/>
        <v>1.2645606056445966</v>
      </c>
      <c r="I707">
        <f t="shared" ca="1" si="122"/>
        <v>0.86850793662863268</v>
      </c>
      <c r="J707">
        <f t="shared" ca="1" si="123"/>
        <v>0.49869972158360631</v>
      </c>
      <c r="K707">
        <f t="shared" ca="1" si="124"/>
        <v>0.24555265478989752</v>
      </c>
      <c r="M707">
        <f t="shared" ca="1" si="114"/>
        <v>4.9968148500549043</v>
      </c>
      <c r="N707">
        <f t="shared" ca="1" si="115"/>
        <v>0.78877103795666959</v>
      </c>
    </row>
    <row r="708" spans="2:14" x14ac:dyDescent="0.25">
      <c r="B708">
        <f t="shared" ca="1" si="116"/>
        <v>2.7749461400310893</v>
      </c>
      <c r="C708">
        <f t="shared" ca="1" si="117"/>
        <v>6.5061139755294368</v>
      </c>
      <c r="D708">
        <f t="shared" ca="1" si="118"/>
        <v>2.407371655849754</v>
      </c>
      <c r="E708">
        <f t="shared" ca="1" si="119"/>
        <v>3.2807776707654832</v>
      </c>
      <c r="G708">
        <f t="shared" ca="1" si="120"/>
        <v>0.39268775940259637</v>
      </c>
      <c r="H708">
        <f t="shared" ca="1" si="121"/>
        <v>9.627556248057342</v>
      </c>
      <c r="I708">
        <f t="shared" ca="1" si="122"/>
        <v>6.6122643505205048</v>
      </c>
      <c r="J708">
        <f t="shared" ca="1" si="123"/>
        <v>3.7967809522180351</v>
      </c>
      <c r="K708">
        <f t="shared" ca="1" si="124"/>
        <v>1.8694809764728395</v>
      </c>
      <c r="M708">
        <f t="shared" ca="1" si="114"/>
        <v>3.9219478999912054</v>
      </c>
      <c r="N708">
        <f t="shared" ca="1" si="115"/>
        <v>6.0051985653115292</v>
      </c>
    </row>
    <row r="709" spans="2:14" x14ac:dyDescent="0.25">
      <c r="B709">
        <f t="shared" ca="1" si="116"/>
        <v>10.917504278915905</v>
      </c>
      <c r="C709">
        <f t="shared" ca="1" si="117"/>
        <v>3.1038219328102659</v>
      </c>
      <c r="D709">
        <f t="shared" ca="1" si="118"/>
        <v>1.0052180604569927</v>
      </c>
      <c r="E709">
        <f t="shared" ca="1" si="119"/>
        <v>1.9094483360356187</v>
      </c>
      <c r="G709">
        <f t="shared" ca="1" si="120"/>
        <v>0.32473605915895509</v>
      </c>
      <c r="H709">
        <f t="shared" ca="1" si="121"/>
        <v>11.584522466756349</v>
      </c>
      <c r="I709">
        <f t="shared" ca="1" si="122"/>
        <v>7.9563206852406871</v>
      </c>
      <c r="J709">
        <f t="shared" ca="1" si="123"/>
        <v>4.5685419133435339</v>
      </c>
      <c r="K709">
        <f t="shared" ca="1" si="124"/>
        <v>2.2494851045397097</v>
      </c>
      <c r="M709">
        <f t="shared" ca="1" si="114"/>
        <v>4.7893311428163727</v>
      </c>
      <c r="N709">
        <f t="shared" ca="1" si="115"/>
        <v>7.22585834917576</v>
      </c>
    </row>
    <row r="710" spans="2:14" x14ac:dyDescent="0.25">
      <c r="B710">
        <f t="shared" ca="1" si="116"/>
        <v>8.9659780201034405</v>
      </c>
      <c r="C710">
        <f t="shared" ca="1" si="117"/>
        <v>0.7871718122372775</v>
      </c>
      <c r="D710">
        <f t="shared" ca="1" si="118"/>
        <v>2.8865349135430165</v>
      </c>
      <c r="E710">
        <f t="shared" ca="1" si="119"/>
        <v>4.438490146922649</v>
      </c>
      <c r="G710">
        <f t="shared" ca="1" si="120"/>
        <v>0.60261738871894788</v>
      </c>
      <c r="H710">
        <f t="shared" ca="1" si="121"/>
        <v>5.216523086605946</v>
      </c>
      <c r="I710">
        <f t="shared" ca="1" si="122"/>
        <v>3.5827398719370467</v>
      </c>
      <c r="J710">
        <f t="shared" ca="1" si="123"/>
        <v>2.0572194004088584</v>
      </c>
      <c r="K710">
        <f t="shared" ca="1" si="124"/>
        <v>1.0129455930947171</v>
      </c>
      <c r="M710">
        <f t="shared" ref="M710:M773" ca="1" si="125">SUMPRODUCT(M$1:P$1,B710:E710)</f>
        <v>4.3909499617953482</v>
      </c>
      <c r="N710">
        <f t="shared" ref="N710:N773" ca="1" si="126">SUMPRODUCT(M$1:P$1,H710:K710)</f>
        <v>3.2538118862636125</v>
      </c>
    </row>
    <row r="711" spans="2:14" x14ac:dyDescent="0.25">
      <c r="B711">
        <f t="shared" ref="B711:B774" ca="1" si="127">(-LN(RAND())/B$1)+(-LN(RAND())/C$1)+(-LN(RAND())/D$1)+(-LN(RAND())/E$1)</f>
        <v>7.2730297261832355</v>
      </c>
      <c r="C711">
        <f t="shared" ref="C711:C774" ca="1" si="128">(-LN(RAND())/C$1)+(-LN(RAND())/D$1)+(-LN(RAND())/E$1)</f>
        <v>6.7483118217979197</v>
      </c>
      <c r="D711">
        <f t="shared" ref="D711:D774" ca="1" si="129">(-LN(RAND())/D$1)+(-LN(RAND())/E$1)</f>
        <v>4.4822155235488097</v>
      </c>
      <c r="E711">
        <f t="shared" ref="E711:E774" ca="1" si="130">(-LN(RAND())/E$1)</f>
        <v>2.6225883052476111</v>
      </c>
      <c r="G711">
        <f t="shared" ref="G711:G774" ca="1" si="131">RAND()</f>
        <v>0.88904346136859413</v>
      </c>
      <c r="H711">
        <f t="shared" ref="H711:H774" ca="1" si="132">(-LN($G711)/H$1)+(-LN($G711)/I$1)+(-LN($G711)/J$1)+(-LN($G711)/K$1)</f>
        <v>1.2113402446967765</v>
      </c>
      <c r="I711">
        <f t="shared" ref="I711:I774" ca="1" si="133">(-LN(G711)/I$1)+(-LN(G711)/J$1)+(-LN(G711)/K$1)</f>
        <v>0.83195586813377331</v>
      </c>
      <c r="J711">
        <f t="shared" ref="J711:J774" ca="1" si="134">(-LN(G711)/J$1)+(-LN(G711)/K$1)</f>
        <v>0.47771142013819812</v>
      </c>
      <c r="K711">
        <f t="shared" ref="K711:K774" ca="1" si="135">(-LN(G711)/K$1)</f>
        <v>0.235218313469062</v>
      </c>
      <c r="M711">
        <f t="shared" ca="1" si="125"/>
        <v>5.6273632301536303</v>
      </c>
      <c r="N711">
        <f t="shared" ca="1" si="126"/>
        <v>0.755574780570617</v>
      </c>
    </row>
    <row r="712" spans="2:14" x14ac:dyDescent="0.25">
      <c r="B712">
        <f t="shared" ca="1" si="127"/>
        <v>3.8791862627617135</v>
      </c>
      <c r="C712">
        <f t="shared" ca="1" si="128"/>
        <v>7.6490602861913111</v>
      </c>
      <c r="D712">
        <f t="shared" ca="1" si="129"/>
        <v>3.0692742102210282</v>
      </c>
      <c r="E712">
        <f t="shared" ca="1" si="130"/>
        <v>2.5397195665972143</v>
      </c>
      <c r="G712">
        <f t="shared" ca="1" si="131"/>
        <v>0.89238506837539677</v>
      </c>
      <c r="H712">
        <f t="shared" ca="1" si="132"/>
        <v>1.1726997671834052</v>
      </c>
      <c r="I712">
        <f t="shared" ca="1" si="133"/>
        <v>0.80541735250574886</v>
      </c>
      <c r="J712">
        <f t="shared" ca="1" si="134"/>
        <v>0.4624729291621541</v>
      </c>
      <c r="K712">
        <f t="shared" ca="1" si="135"/>
        <v>0.22771509710014692</v>
      </c>
      <c r="M712">
        <f t="shared" ca="1" si="125"/>
        <v>4.5802727200495559</v>
      </c>
      <c r="N712">
        <f t="shared" ca="1" si="126"/>
        <v>0.73147274115920646</v>
      </c>
    </row>
    <row r="713" spans="2:14" x14ac:dyDescent="0.25">
      <c r="B713">
        <f t="shared" ca="1" si="127"/>
        <v>15.292464987993849</v>
      </c>
      <c r="C713">
        <f t="shared" ca="1" si="128"/>
        <v>3.9123535423621965</v>
      </c>
      <c r="D713">
        <f t="shared" ca="1" si="129"/>
        <v>3.295239659880707</v>
      </c>
      <c r="E713">
        <f t="shared" ca="1" si="130"/>
        <v>3.6129287142211686</v>
      </c>
      <c r="G713">
        <f t="shared" ca="1" si="131"/>
        <v>0.87811830227044907</v>
      </c>
      <c r="H713">
        <f t="shared" ca="1" si="132"/>
        <v>1.3386940725354466</v>
      </c>
      <c r="I713">
        <f t="shared" ca="1" si="133"/>
        <v>0.91942325383612977</v>
      </c>
      <c r="J713">
        <f t="shared" ca="1" si="134"/>
        <v>0.52793544119520153</v>
      </c>
      <c r="K713">
        <f t="shared" ca="1" si="135"/>
        <v>0.25994790759357639</v>
      </c>
      <c r="M713">
        <f t="shared" ca="1" si="125"/>
        <v>7.1430792339271889</v>
      </c>
      <c r="N713">
        <f t="shared" ca="1" si="126"/>
        <v>0.83501186766922841</v>
      </c>
    </row>
    <row r="714" spans="2:14" x14ac:dyDescent="0.25">
      <c r="B714">
        <f t="shared" ca="1" si="127"/>
        <v>12.730465038271689</v>
      </c>
      <c r="C714">
        <f t="shared" ca="1" si="128"/>
        <v>9.7488396270305397</v>
      </c>
      <c r="D714">
        <f t="shared" ca="1" si="129"/>
        <v>1.6619692241443633</v>
      </c>
      <c r="E714">
        <f t="shared" ca="1" si="130"/>
        <v>1.4103368911602272</v>
      </c>
      <c r="G714">
        <f t="shared" ca="1" si="131"/>
        <v>8.5406034446307455E-2</v>
      </c>
      <c r="H714">
        <f t="shared" ca="1" si="132"/>
        <v>25.340774028691953</v>
      </c>
      <c r="I714">
        <f t="shared" ca="1" si="133"/>
        <v>17.404198158626812</v>
      </c>
      <c r="J714">
        <f t="shared" ca="1" si="134"/>
        <v>9.9935399666985187</v>
      </c>
      <c r="K714">
        <f t="shared" ca="1" si="135"/>
        <v>4.9206770394403874</v>
      </c>
      <c r="M714">
        <f t="shared" ca="1" si="125"/>
        <v>7.3582526226515856</v>
      </c>
      <c r="N714">
        <f t="shared" ca="1" si="126"/>
        <v>15.806335057423409</v>
      </c>
    </row>
    <row r="715" spans="2:14" x14ac:dyDescent="0.25">
      <c r="B715">
        <f t="shared" ca="1" si="127"/>
        <v>9.0091082793519544</v>
      </c>
      <c r="C715">
        <f t="shared" ca="1" si="128"/>
        <v>5.4757868951245188</v>
      </c>
      <c r="D715">
        <f t="shared" ca="1" si="129"/>
        <v>7.374387118646526</v>
      </c>
      <c r="E715">
        <f t="shared" ca="1" si="130"/>
        <v>1.1891837437770765</v>
      </c>
      <c r="G715">
        <f t="shared" ca="1" si="131"/>
        <v>0.79969686494885817</v>
      </c>
      <c r="H715">
        <f t="shared" ca="1" si="132"/>
        <v>2.3022174306987031</v>
      </c>
      <c r="I715">
        <f t="shared" ca="1" si="133"/>
        <v>1.5811769728406031</v>
      </c>
      <c r="J715">
        <f t="shared" ca="1" si="134"/>
        <v>0.90791630435864246</v>
      </c>
      <c r="K715">
        <f t="shared" ca="1" si="135"/>
        <v>0.44704508387202191</v>
      </c>
      <c r="M715">
        <f t="shared" ca="1" si="125"/>
        <v>6.0581827248276623</v>
      </c>
      <c r="N715">
        <f t="shared" ca="1" si="126"/>
        <v>1.4360105987079246</v>
      </c>
    </row>
    <row r="716" spans="2:14" x14ac:dyDescent="0.25">
      <c r="B716">
        <f t="shared" ca="1" si="127"/>
        <v>3.3529891248138108</v>
      </c>
      <c r="C716">
        <f t="shared" ca="1" si="128"/>
        <v>5.8710765619685681</v>
      </c>
      <c r="D716">
        <f t="shared" ca="1" si="129"/>
        <v>4.8062319191212186</v>
      </c>
      <c r="E716">
        <f t="shared" ca="1" si="130"/>
        <v>1.463736109017272</v>
      </c>
      <c r="G716">
        <f t="shared" ca="1" si="131"/>
        <v>0.59815652322268453</v>
      </c>
      <c r="H716">
        <f t="shared" ca="1" si="132"/>
        <v>5.2930501218387054</v>
      </c>
      <c r="I716">
        <f t="shared" ca="1" si="133"/>
        <v>3.6352991064803621</v>
      </c>
      <c r="J716">
        <f t="shared" ca="1" si="134"/>
        <v>2.0873990620192586</v>
      </c>
      <c r="K716">
        <f t="shared" ca="1" si="135"/>
        <v>1.0278056295221729</v>
      </c>
      <c r="M716">
        <f t="shared" ca="1" si="125"/>
        <v>4.0212133116624118</v>
      </c>
      <c r="N716">
        <f t="shared" ca="1" si="126"/>
        <v>3.3015457068040068</v>
      </c>
    </row>
    <row r="717" spans="2:14" x14ac:dyDescent="0.25">
      <c r="B717">
        <f t="shared" ca="1" si="127"/>
        <v>9.6580244733099416</v>
      </c>
      <c r="C717">
        <f t="shared" ca="1" si="128"/>
        <v>5.9287405247956606</v>
      </c>
      <c r="D717">
        <f t="shared" ca="1" si="129"/>
        <v>2.2595300061943933</v>
      </c>
      <c r="E717">
        <f t="shared" ca="1" si="130"/>
        <v>0.69493038046379296</v>
      </c>
      <c r="G717">
        <f t="shared" ca="1" si="131"/>
        <v>0.55915231261983789</v>
      </c>
      <c r="H717">
        <f t="shared" ca="1" si="132"/>
        <v>5.987565302616991</v>
      </c>
      <c r="I717">
        <f t="shared" ca="1" si="133"/>
        <v>4.1122963685511191</v>
      </c>
      <c r="J717">
        <f t="shared" ca="1" si="134"/>
        <v>2.3612922433691299</v>
      </c>
      <c r="K717">
        <f t="shared" ca="1" si="135"/>
        <v>1.1626667391208407</v>
      </c>
      <c r="M717">
        <f t="shared" ca="1" si="125"/>
        <v>5.266921576763318</v>
      </c>
      <c r="N717">
        <f t="shared" ca="1" si="126"/>
        <v>3.7347502978484273</v>
      </c>
    </row>
    <row r="718" spans="2:14" x14ac:dyDescent="0.25">
      <c r="B718">
        <f t="shared" ca="1" si="127"/>
        <v>3.9520285441602736</v>
      </c>
      <c r="C718">
        <f t="shared" ca="1" si="128"/>
        <v>5.9486481321129974</v>
      </c>
      <c r="D718">
        <f t="shared" ca="1" si="129"/>
        <v>3.3104084040691122</v>
      </c>
      <c r="E718">
        <f t="shared" ca="1" si="130"/>
        <v>2.4942496783594508</v>
      </c>
      <c r="G718">
        <f t="shared" ca="1" si="131"/>
        <v>0.87449192322950642</v>
      </c>
      <c r="H718">
        <f t="shared" ca="1" si="132"/>
        <v>1.3813170201504446</v>
      </c>
      <c r="I718">
        <f t="shared" ca="1" si="133"/>
        <v>0.94869695421940459</v>
      </c>
      <c r="J718">
        <f t="shared" ca="1" si="134"/>
        <v>0.54474448301873446</v>
      </c>
      <c r="K718">
        <f t="shared" ca="1" si="135"/>
        <v>0.2682244408772449</v>
      </c>
      <c r="M718">
        <f t="shared" ca="1" si="125"/>
        <v>4.1311346193676934</v>
      </c>
      <c r="N718">
        <f t="shared" ca="1" si="126"/>
        <v>0.86159797709015051</v>
      </c>
    </row>
    <row r="719" spans="2:14" x14ac:dyDescent="0.25">
      <c r="B719">
        <f t="shared" ca="1" si="127"/>
        <v>8.8445189110736138</v>
      </c>
      <c r="C719">
        <f t="shared" ca="1" si="128"/>
        <v>1.913589550446962</v>
      </c>
      <c r="D719">
        <f t="shared" ca="1" si="129"/>
        <v>12.003199594350974</v>
      </c>
      <c r="E719">
        <f t="shared" ca="1" si="130"/>
        <v>1.0107475446588945</v>
      </c>
      <c r="G719">
        <f t="shared" ca="1" si="131"/>
        <v>0.81869493168576069</v>
      </c>
      <c r="H719">
        <f t="shared" ca="1" si="132"/>
        <v>2.0603927092582639</v>
      </c>
      <c r="I719">
        <f t="shared" ca="1" si="133"/>
        <v>1.4150902792439992</v>
      </c>
      <c r="J719">
        <f t="shared" ca="1" si="134"/>
        <v>0.81254885362827056</v>
      </c>
      <c r="K719">
        <f t="shared" ca="1" si="135"/>
        <v>0.4000875066088439</v>
      </c>
      <c r="M719">
        <f t="shared" ca="1" si="125"/>
        <v>5.8302219662581471</v>
      </c>
      <c r="N719">
        <f t="shared" ca="1" si="126"/>
        <v>1.2851721685981019</v>
      </c>
    </row>
    <row r="720" spans="2:14" x14ac:dyDescent="0.25">
      <c r="B720">
        <f t="shared" ca="1" si="127"/>
        <v>26.666959495770278</v>
      </c>
      <c r="C720">
        <f t="shared" ca="1" si="128"/>
        <v>11.331844857872699</v>
      </c>
      <c r="D720">
        <f t="shared" ca="1" si="129"/>
        <v>5.5064030342845216</v>
      </c>
      <c r="E720">
        <f t="shared" ca="1" si="130"/>
        <v>0.1554118671110023</v>
      </c>
      <c r="G720">
        <f t="shared" ca="1" si="131"/>
        <v>0.91068779611823392</v>
      </c>
      <c r="H720">
        <f t="shared" ca="1" si="132"/>
        <v>0.96359089243575446</v>
      </c>
      <c r="I720">
        <f t="shared" ca="1" si="133"/>
        <v>0.66180010195472272</v>
      </c>
      <c r="J720">
        <f t="shared" ca="1" si="134"/>
        <v>0.38000749638508469</v>
      </c>
      <c r="K720">
        <f t="shared" ca="1" si="135"/>
        <v>0.18711029009823965</v>
      </c>
      <c r="M720">
        <f t="shared" ca="1" si="125"/>
        <v>12.532004286371997</v>
      </c>
      <c r="N720">
        <f t="shared" ca="1" si="126"/>
        <v>0.60104085561380804</v>
      </c>
    </row>
    <row r="721" spans="2:14" x14ac:dyDescent="0.25">
      <c r="B721">
        <f t="shared" ca="1" si="127"/>
        <v>4.3688246665859083</v>
      </c>
      <c r="C721">
        <f t="shared" ca="1" si="128"/>
        <v>4.1680478292546894</v>
      </c>
      <c r="D721">
        <f t="shared" ca="1" si="129"/>
        <v>1.0494699581235007</v>
      </c>
      <c r="E721">
        <f t="shared" ca="1" si="130"/>
        <v>0.54569137601846218</v>
      </c>
      <c r="G721">
        <f t="shared" ca="1" si="131"/>
        <v>0.71376175062885272</v>
      </c>
      <c r="H721">
        <f t="shared" ca="1" si="132"/>
        <v>3.4731246819631059</v>
      </c>
      <c r="I721">
        <f t="shared" ca="1" si="133"/>
        <v>2.3853632144804608</v>
      </c>
      <c r="J721">
        <f t="shared" ca="1" si="134"/>
        <v>1.3696823261683528</v>
      </c>
      <c r="K721">
        <f t="shared" ca="1" si="135"/>
        <v>0.67441210983923972</v>
      </c>
      <c r="M721">
        <f t="shared" ca="1" si="125"/>
        <v>2.8800940155805717</v>
      </c>
      <c r="N721">
        <f t="shared" ca="1" si="126"/>
        <v>2.1663652561345885</v>
      </c>
    </row>
    <row r="722" spans="2:14" x14ac:dyDescent="0.25">
      <c r="B722">
        <f t="shared" ca="1" si="127"/>
        <v>9.8274989715243137</v>
      </c>
      <c r="C722">
        <f t="shared" ca="1" si="128"/>
        <v>3.7536093760546101</v>
      </c>
      <c r="D722">
        <f t="shared" ca="1" si="129"/>
        <v>0.52195555572603014</v>
      </c>
      <c r="E722">
        <f t="shared" ca="1" si="130"/>
        <v>0.60539255584592921</v>
      </c>
      <c r="G722">
        <f t="shared" ca="1" si="131"/>
        <v>0.34710393476108203</v>
      </c>
      <c r="H722">
        <f t="shared" ca="1" si="132"/>
        <v>10.898442981559894</v>
      </c>
      <c r="I722">
        <f t="shared" ca="1" si="133"/>
        <v>7.4851171103456187</v>
      </c>
      <c r="J722">
        <f t="shared" ca="1" si="134"/>
        <v>4.297975483609398</v>
      </c>
      <c r="K722">
        <f t="shared" ca="1" si="135"/>
        <v>2.1162620401528507</v>
      </c>
      <c r="M722">
        <f t="shared" ca="1" si="125"/>
        <v>4.2998021265880686</v>
      </c>
      <c r="N722">
        <f t="shared" ca="1" si="126"/>
        <v>6.7979155323241036</v>
      </c>
    </row>
    <row r="723" spans="2:14" x14ac:dyDescent="0.25">
      <c r="B723">
        <f t="shared" ca="1" si="127"/>
        <v>6.4458548867314596</v>
      </c>
      <c r="C723">
        <f t="shared" ca="1" si="128"/>
        <v>6.5538013801502366</v>
      </c>
      <c r="D723">
        <f t="shared" ca="1" si="129"/>
        <v>9.5075934544969112</v>
      </c>
      <c r="E723">
        <f t="shared" ca="1" si="130"/>
        <v>0.30925453361242938</v>
      </c>
      <c r="G723">
        <f t="shared" ca="1" si="131"/>
        <v>0.71960349335308937</v>
      </c>
      <c r="H723">
        <f t="shared" ca="1" si="132"/>
        <v>3.3891703776710709</v>
      </c>
      <c r="I723">
        <f t="shared" ca="1" si="133"/>
        <v>2.3277028862476357</v>
      </c>
      <c r="J723">
        <f t="shared" ca="1" si="134"/>
        <v>1.3365736020871994</v>
      </c>
      <c r="K723">
        <f t="shared" ca="1" si="135"/>
        <v>0.65810984468252964</v>
      </c>
      <c r="M723">
        <f t="shared" ca="1" si="125"/>
        <v>5.863266477686377</v>
      </c>
      <c r="N723">
        <f t="shared" ca="1" si="126"/>
        <v>2.113998668529558</v>
      </c>
    </row>
    <row r="724" spans="2:14" x14ac:dyDescent="0.25">
      <c r="B724">
        <f t="shared" ca="1" si="127"/>
        <v>4.2560782182675645</v>
      </c>
      <c r="C724">
        <f t="shared" ca="1" si="128"/>
        <v>6.3284593439039796</v>
      </c>
      <c r="D724">
        <f t="shared" ca="1" si="129"/>
        <v>1.60094844576424</v>
      </c>
      <c r="E724">
        <f t="shared" ca="1" si="130"/>
        <v>1.3124292688897596</v>
      </c>
      <c r="G724">
        <f t="shared" ca="1" si="131"/>
        <v>0.21097789285352342</v>
      </c>
      <c r="H724">
        <f t="shared" ca="1" si="132"/>
        <v>16.026369068057015</v>
      </c>
      <c r="I724">
        <f t="shared" ca="1" si="133"/>
        <v>11.007008022246637</v>
      </c>
      <c r="J724">
        <f t="shared" ca="1" si="134"/>
        <v>6.3202552385080342</v>
      </c>
      <c r="K724">
        <f t="shared" ca="1" si="135"/>
        <v>3.1120038484024328</v>
      </c>
      <c r="M724">
        <f t="shared" ca="1" si="125"/>
        <v>3.7580368115822629</v>
      </c>
      <c r="N724">
        <f t="shared" ca="1" si="126"/>
        <v>9.996464944473189</v>
      </c>
    </row>
    <row r="725" spans="2:14" x14ac:dyDescent="0.25">
      <c r="B725">
        <f t="shared" ca="1" si="127"/>
        <v>12.15259342182526</v>
      </c>
      <c r="C725">
        <f t="shared" ca="1" si="128"/>
        <v>10.908266786214016</v>
      </c>
      <c r="D725">
        <f t="shared" ca="1" si="129"/>
        <v>2.1760742687497894</v>
      </c>
      <c r="E725">
        <f t="shared" ca="1" si="130"/>
        <v>2.1339122882035517</v>
      </c>
      <c r="G725">
        <f t="shared" ca="1" si="131"/>
        <v>0.23391578753417408</v>
      </c>
      <c r="H725">
        <f t="shared" ca="1" si="132"/>
        <v>14.963358487114057</v>
      </c>
      <c r="I725">
        <f t="shared" ca="1" si="133"/>
        <v>10.276925871855306</v>
      </c>
      <c r="J725">
        <f t="shared" ca="1" si="134"/>
        <v>5.9010399961618951</v>
      </c>
      <c r="K725">
        <f t="shared" ca="1" si="135"/>
        <v>2.9055882214604254</v>
      </c>
      <c r="M725">
        <f t="shared" ca="1" si="125"/>
        <v>7.7802553738024507</v>
      </c>
      <c r="N725">
        <f t="shared" ca="1" si="126"/>
        <v>9.3334109512152743</v>
      </c>
    </row>
    <row r="726" spans="2:14" x14ac:dyDescent="0.25">
      <c r="B726">
        <f t="shared" ca="1" si="127"/>
        <v>7.9752677523350979</v>
      </c>
      <c r="C726">
        <f t="shared" ca="1" si="128"/>
        <v>4.1310143126516365</v>
      </c>
      <c r="D726">
        <f t="shared" ca="1" si="129"/>
        <v>2.596520117998022</v>
      </c>
      <c r="E726">
        <f t="shared" ca="1" si="130"/>
        <v>2.2507005845144636</v>
      </c>
      <c r="G726">
        <f t="shared" ca="1" si="131"/>
        <v>0.28753928527179284</v>
      </c>
      <c r="H726">
        <f t="shared" ca="1" si="132"/>
        <v>12.837515508855976</v>
      </c>
      <c r="I726">
        <f t="shared" ca="1" si="133"/>
        <v>8.816883948674997</v>
      </c>
      <c r="J726">
        <f t="shared" ca="1" si="134"/>
        <v>5.0626797810361319</v>
      </c>
      <c r="K726">
        <f t="shared" ca="1" si="135"/>
        <v>2.492791567312207</v>
      </c>
      <c r="M726">
        <f t="shared" ca="1" si="125"/>
        <v>4.6013287599985171</v>
      </c>
      <c r="N726">
        <f t="shared" ca="1" si="126"/>
        <v>8.0074141069289588</v>
      </c>
    </row>
    <row r="727" spans="2:14" x14ac:dyDescent="0.25">
      <c r="B727">
        <f t="shared" ca="1" si="127"/>
        <v>12.419275149313565</v>
      </c>
      <c r="C727">
        <f t="shared" ca="1" si="128"/>
        <v>4.2029637720109179</v>
      </c>
      <c r="D727">
        <f t="shared" ca="1" si="129"/>
        <v>0.67468478500055862</v>
      </c>
      <c r="E727">
        <f t="shared" ca="1" si="130"/>
        <v>0.90112937282114902</v>
      </c>
      <c r="G727">
        <f t="shared" ca="1" si="131"/>
        <v>0.54011165339756817</v>
      </c>
      <c r="H727">
        <f t="shared" ca="1" si="132"/>
        <v>6.3444093307248366</v>
      </c>
      <c r="I727">
        <f t="shared" ca="1" si="133"/>
        <v>4.3573790234802718</v>
      </c>
      <c r="J727">
        <f t="shared" ca="1" si="134"/>
        <v>2.5020193992458886</v>
      </c>
      <c r="K727">
        <f t="shared" ca="1" si="135"/>
        <v>1.2319587904916305</v>
      </c>
      <c r="M727">
        <f t="shared" ca="1" si="125"/>
        <v>5.3018345079616864</v>
      </c>
      <c r="N727">
        <f t="shared" ca="1" si="126"/>
        <v>3.9573321442090363</v>
      </c>
    </row>
    <row r="728" spans="2:14" x14ac:dyDescent="0.25">
      <c r="B728">
        <f t="shared" ca="1" si="127"/>
        <v>11.842371449586194</v>
      </c>
      <c r="C728">
        <f t="shared" ca="1" si="128"/>
        <v>6.651403914638399</v>
      </c>
      <c r="D728">
        <f t="shared" ca="1" si="129"/>
        <v>3.2718260990856631</v>
      </c>
      <c r="E728">
        <f t="shared" ca="1" si="130"/>
        <v>2.8948630297544775</v>
      </c>
      <c r="G728">
        <f t="shared" ca="1" si="131"/>
        <v>0.31055789313386617</v>
      </c>
      <c r="H728">
        <f t="shared" ca="1" si="132"/>
        <v>12.044326165941207</v>
      </c>
      <c r="I728">
        <f t="shared" ca="1" si="133"/>
        <v>8.272116670226076</v>
      </c>
      <c r="J728">
        <f t="shared" ca="1" si="134"/>
        <v>4.7498728639860435</v>
      </c>
      <c r="K728">
        <f t="shared" ca="1" si="135"/>
        <v>2.3387698873433815</v>
      </c>
      <c r="M728">
        <f t="shared" ca="1" si="125"/>
        <v>6.7814704350354056</v>
      </c>
      <c r="N728">
        <f t="shared" ca="1" si="126"/>
        <v>7.5126614011160697</v>
      </c>
    </row>
    <row r="729" spans="2:14" x14ac:dyDescent="0.25">
      <c r="B729">
        <f t="shared" ca="1" si="127"/>
        <v>28.533771632390202</v>
      </c>
      <c r="C729">
        <f t="shared" ca="1" si="128"/>
        <v>5.2500895341288158</v>
      </c>
      <c r="D729">
        <f t="shared" ca="1" si="129"/>
        <v>0.43217721473061071</v>
      </c>
      <c r="E729">
        <f t="shared" ca="1" si="130"/>
        <v>2.483159607495991</v>
      </c>
      <c r="G729">
        <f t="shared" ca="1" si="131"/>
        <v>0.20877348196397716</v>
      </c>
      <c r="H729">
        <f t="shared" ca="1" si="132"/>
        <v>16.134552167281651</v>
      </c>
      <c r="I729">
        <f t="shared" ca="1" si="133"/>
        <v>11.08130883461283</v>
      </c>
      <c r="J729">
        <f t="shared" ca="1" si="134"/>
        <v>6.3629189757955613</v>
      </c>
      <c r="K729">
        <f t="shared" ca="1" si="135"/>
        <v>3.1330108662546672</v>
      </c>
      <c r="M729">
        <f t="shared" ca="1" si="125"/>
        <v>10.718225714401024</v>
      </c>
      <c r="N729">
        <f t="shared" ca="1" si="126"/>
        <v>10.063944268978391</v>
      </c>
    </row>
    <row r="730" spans="2:14" x14ac:dyDescent="0.25">
      <c r="B730">
        <f t="shared" ca="1" si="127"/>
        <v>9.4672460777207377</v>
      </c>
      <c r="C730">
        <f t="shared" ca="1" si="128"/>
        <v>5.7403117651465445</v>
      </c>
      <c r="D730">
        <f t="shared" ca="1" si="129"/>
        <v>3.4987154920669328</v>
      </c>
      <c r="E730">
        <f t="shared" ca="1" si="130"/>
        <v>0.64987617822680765</v>
      </c>
      <c r="G730">
        <f t="shared" ca="1" si="131"/>
        <v>0.49942670025016345</v>
      </c>
      <c r="H730">
        <f t="shared" ca="1" si="132"/>
        <v>7.1510315834092735</v>
      </c>
      <c r="I730">
        <f t="shared" ca="1" si="133"/>
        <v>4.9113721062875584</v>
      </c>
      <c r="J730">
        <f t="shared" ca="1" si="134"/>
        <v>2.8201237993365598</v>
      </c>
      <c r="K730">
        <f t="shared" ca="1" si="135"/>
        <v>1.3885888758154634</v>
      </c>
      <c r="M730">
        <f t="shared" ca="1" si="125"/>
        <v>5.3919856869189324</v>
      </c>
      <c r="N730">
        <f t="shared" ca="1" si="126"/>
        <v>4.4604636419394543</v>
      </c>
    </row>
    <row r="731" spans="2:14" x14ac:dyDescent="0.25">
      <c r="B731">
        <f t="shared" ca="1" si="127"/>
        <v>5.0214324629472014</v>
      </c>
      <c r="C731">
        <f t="shared" ca="1" si="128"/>
        <v>9.1774727185135063</v>
      </c>
      <c r="D731">
        <f t="shared" ca="1" si="129"/>
        <v>10.134952967523965</v>
      </c>
      <c r="E731">
        <f t="shared" ca="1" si="130"/>
        <v>2.0188427307932386</v>
      </c>
      <c r="G731">
        <f t="shared" ca="1" si="131"/>
        <v>0.2175513499873184</v>
      </c>
      <c r="H731">
        <f t="shared" ca="1" si="132"/>
        <v>15.710357890344635</v>
      </c>
      <c r="I731">
        <f t="shared" ca="1" si="133"/>
        <v>10.789969618012417</v>
      </c>
      <c r="J731">
        <f t="shared" ca="1" si="134"/>
        <v>6.1956311709552274</v>
      </c>
      <c r="K731">
        <f t="shared" ca="1" si="135"/>
        <v>3.0506407288459747</v>
      </c>
      <c r="M731">
        <f t="shared" ca="1" si="125"/>
        <v>6.6904306941016527</v>
      </c>
      <c r="N731">
        <f t="shared" ca="1" si="126"/>
        <v>9.7993526324673557</v>
      </c>
    </row>
    <row r="732" spans="2:14" x14ac:dyDescent="0.25">
      <c r="B732">
        <f t="shared" ca="1" si="127"/>
        <v>16.6453345136715</v>
      </c>
      <c r="C732">
        <f t="shared" ca="1" si="128"/>
        <v>2.3574175116146296</v>
      </c>
      <c r="D732">
        <f t="shared" ca="1" si="129"/>
        <v>3.9999221696488316</v>
      </c>
      <c r="E732">
        <f t="shared" ca="1" si="130"/>
        <v>3.3268623191730464</v>
      </c>
      <c r="G732">
        <f t="shared" ca="1" si="131"/>
        <v>0.45512577151012334</v>
      </c>
      <c r="H732">
        <f t="shared" ca="1" si="132"/>
        <v>8.1077411813984419</v>
      </c>
      <c r="I732">
        <f t="shared" ca="1" si="133"/>
        <v>5.568446093246715</v>
      </c>
      <c r="J732">
        <f t="shared" ca="1" si="134"/>
        <v>3.1974175470809469</v>
      </c>
      <c r="K732">
        <f t="shared" ca="1" si="135"/>
        <v>1.5743629546540703</v>
      </c>
      <c r="M732">
        <f t="shared" ca="1" si="125"/>
        <v>7.1661825053502151</v>
      </c>
      <c r="N732">
        <f t="shared" ca="1" si="126"/>
        <v>5.0572122827405499</v>
      </c>
    </row>
    <row r="733" spans="2:14" x14ac:dyDescent="0.25">
      <c r="B733">
        <f t="shared" ca="1" si="127"/>
        <v>8.9715349503412796</v>
      </c>
      <c r="C733">
        <f t="shared" ca="1" si="128"/>
        <v>8.3965496584608896</v>
      </c>
      <c r="D733">
        <f t="shared" ca="1" si="129"/>
        <v>4.546524913648013</v>
      </c>
      <c r="E733">
        <f t="shared" ca="1" si="130"/>
        <v>3.1343191123729697</v>
      </c>
      <c r="G733">
        <f t="shared" ca="1" si="131"/>
        <v>0.53208114948284391</v>
      </c>
      <c r="H733">
        <f t="shared" ca="1" si="132"/>
        <v>6.4986976461484609</v>
      </c>
      <c r="I733">
        <f t="shared" ca="1" si="133"/>
        <v>4.4633451795319017</v>
      </c>
      <c r="J733">
        <f t="shared" ca="1" si="134"/>
        <v>2.5628654667272839</v>
      </c>
      <c r="K733">
        <f t="shared" ca="1" si="135"/>
        <v>1.2619185293022666</v>
      </c>
      <c r="M733">
        <f t="shared" ca="1" si="125"/>
        <v>6.7465941878448472</v>
      </c>
      <c r="N733">
        <f t="shared" ca="1" si="126"/>
        <v>4.0535696469100184</v>
      </c>
    </row>
    <row r="734" spans="2:14" x14ac:dyDescent="0.25">
      <c r="B734">
        <f t="shared" ca="1" si="127"/>
        <v>5.7014173825376417</v>
      </c>
      <c r="C734">
        <f t="shared" ca="1" si="128"/>
        <v>9.8259709535260029</v>
      </c>
      <c r="D734">
        <f t="shared" ca="1" si="129"/>
        <v>4.8222053600031192</v>
      </c>
      <c r="E734">
        <f t="shared" ca="1" si="130"/>
        <v>0.82291032536281039</v>
      </c>
      <c r="G734">
        <f t="shared" ca="1" si="131"/>
        <v>0.92390861466695196</v>
      </c>
      <c r="H734">
        <f t="shared" ca="1" si="132"/>
        <v>0.81514084897981898</v>
      </c>
      <c r="I734">
        <f t="shared" ca="1" si="133"/>
        <v>0.5598437066986609</v>
      </c>
      <c r="J734">
        <f t="shared" ca="1" si="134"/>
        <v>0.32146384493010977</v>
      </c>
      <c r="K734">
        <f t="shared" ca="1" si="135"/>
        <v>0.15828422821431801</v>
      </c>
      <c r="M734">
        <f t="shared" ca="1" si="125"/>
        <v>5.787239637892279</v>
      </c>
      <c r="N734">
        <f t="shared" ca="1" si="126"/>
        <v>0.50844498133242955</v>
      </c>
    </row>
    <row r="735" spans="2:14" x14ac:dyDescent="0.25">
      <c r="B735">
        <f t="shared" ca="1" si="127"/>
        <v>12.292456724002335</v>
      </c>
      <c r="C735">
        <f t="shared" ca="1" si="128"/>
        <v>4.7744623208470234</v>
      </c>
      <c r="D735">
        <f t="shared" ca="1" si="129"/>
        <v>1.5884581968527014</v>
      </c>
      <c r="E735">
        <f t="shared" ca="1" si="130"/>
        <v>1.1915570575517658</v>
      </c>
      <c r="G735">
        <f t="shared" ca="1" si="131"/>
        <v>7.904955723003193E-2</v>
      </c>
      <c r="H735">
        <f t="shared" ca="1" si="132"/>
        <v>26.137372130524618</v>
      </c>
      <c r="I735">
        <f t="shared" ca="1" si="133"/>
        <v>17.951306593490884</v>
      </c>
      <c r="J735">
        <f t="shared" ca="1" si="134"/>
        <v>10.307691182405161</v>
      </c>
      <c r="K735">
        <f t="shared" ca="1" si="135"/>
        <v>5.0753606329609173</v>
      </c>
      <c r="M735">
        <f t="shared" ca="1" si="125"/>
        <v>5.6760787643357009</v>
      </c>
      <c r="N735">
        <f t="shared" ca="1" si="126"/>
        <v>16.303213980277864</v>
      </c>
    </row>
    <row r="736" spans="2:14" x14ac:dyDescent="0.25">
      <c r="B736">
        <f t="shared" ca="1" si="127"/>
        <v>12.6923544859569</v>
      </c>
      <c r="C736">
        <f t="shared" ca="1" si="128"/>
        <v>6.0847564493076476</v>
      </c>
      <c r="D736">
        <f t="shared" ca="1" si="129"/>
        <v>7.6012252163253642</v>
      </c>
      <c r="E736">
        <f t="shared" ca="1" si="130"/>
        <v>1.5760368624140182</v>
      </c>
      <c r="G736">
        <f t="shared" ca="1" si="131"/>
        <v>0.43477871456092265</v>
      </c>
      <c r="H736">
        <f t="shared" ca="1" si="132"/>
        <v>8.5788149343953677</v>
      </c>
      <c r="I736">
        <f t="shared" ca="1" si="133"/>
        <v>5.8919824199273307</v>
      </c>
      <c r="J736">
        <f t="shared" ca="1" si="134"/>
        <v>3.3831930238878982</v>
      </c>
      <c r="K736">
        <f t="shared" ca="1" si="135"/>
        <v>1.6658361589701833</v>
      </c>
      <c r="M736">
        <f t="shared" ca="1" si="125"/>
        <v>7.4685856963272412</v>
      </c>
      <c r="N736">
        <f t="shared" ca="1" si="126"/>
        <v>5.3510450428684253</v>
      </c>
    </row>
    <row r="737" spans="2:14" x14ac:dyDescent="0.25">
      <c r="B737">
        <f t="shared" ca="1" si="127"/>
        <v>9.158277346223624</v>
      </c>
      <c r="C737">
        <f t="shared" ca="1" si="128"/>
        <v>3.0836244222752769</v>
      </c>
      <c r="D737">
        <f t="shared" ca="1" si="129"/>
        <v>5.2062840899992038</v>
      </c>
      <c r="E737">
        <f t="shared" ca="1" si="130"/>
        <v>5.2549964496117374</v>
      </c>
      <c r="G737">
        <f t="shared" ca="1" si="131"/>
        <v>0.44914053367945039</v>
      </c>
      <c r="H737">
        <f t="shared" ca="1" si="132"/>
        <v>8.2440884404367853</v>
      </c>
      <c r="I737">
        <f t="shared" ca="1" si="133"/>
        <v>5.662090222348775</v>
      </c>
      <c r="J737">
        <f t="shared" ca="1" si="134"/>
        <v>3.2511882717244287</v>
      </c>
      <c r="K737">
        <f t="shared" ca="1" si="135"/>
        <v>1.6008388952145662</v>
      </c>
      <c r="M737">
        <f t="shared" ca="1" si="125"/>
        <v>5.7648266384718587</v>
      </c>
      <c r="N737">
        <f t="shared" ca="1" si="126"/>
        <v>5.1422590322234667</v>
      </c>
    </row>
    <row r="738" spans="2:14" x14ac:dyDescent="0.25">
      <c r="B738">
        <f t="shared" ca="1" si="127"/>
        <v>16.327413092256556</v>
      </c>
      <c r="C738">
        <f t="shared" ca="1" si="128"/>
        <v>5.6668913517915804</v>
      </c>
      <c r="D738">
        <f t="shared" ca="1" si="129"/>
        <v>1.5378714898018857</v>
      </c>
      <c r="E738">
        <f t="shared" ca="1" si="130"/>
        <v>1.0406956329159984</v>
      </c>
      <c r="G738">
        <f t="shared" ca="1" si="131"/>
        <v>0.38286088360960546</v>
      </c>
      <c r="H738">
        <f t="shared" ca="1" si="132"/>
        <v>9.888582792463751</v>
      </c>
      <c r="I738">
        <f t="shared" ca="1" si="133"/>
        <v>6.7915389732438287</v>
      </c>
      <c r="J738">
        <f t="shared" ca="1" si="134"/>
        <v>3.8997209492734175</v>
      </c>
      <c r="K738">
        <f t="shared" ca="1" si="135"/>
        <v>1.9201671679163528</v>
      </c>
      <c r="M738">
        <f t="shared" ca="1" si="125"/>
        <v>7.1140047577580177</v>
      </c>
      <c r="N738">
        <f t="shared" ca="1" si="126"/>
        <v>6.1680141531502271</v>
      </c>
    </row>
    <row r="739" spans="2:14" x14ac:dyDescent="0.25">
      <c r="B739">
        <f t="shared" ca="1" si="127"/>
        <v>7.1901855002553328</v>
      </c>
      <c r="C739">
        <f t="shared" ca="1" si="128"/>
        <v>4.746527545274934</v>
      </c>
      <c r="D739">
        <f t="shared" ca="1" si="129"/>
        <v>5.2709992593428536</v>
      </c>
      <c r="E739">
        <f t="shared" ca="1" si="130"/>
        <v>2.6452888992839854</v>
      </c>
      <c r="G739">
        <f t="shared" ca="1" si="131"/>
        <v>0.14415986854671003</v>
      </c>
      <c r="H739">
        <f t="shared" ca="1" si="132"/>
        <v>19.948812616601664</v>
      </c>
      <c r="I739">
        <f t="shared" ca="1" si="133"/>
        <v>13.700966174732569</v>
      </c>
      <c r="J739">
        <f t="shared" ca="1" si="134"/>
        <v>7.867133653710221</v>
      </c>
      <c r="K739">
        <f t="shared" ca="1" si="135"/>
        <v>3.8736647939588398</v>
      </c>
      <c r="M739">
        <f t="shared" ca="1" si="125"/>
        <v>5.1642715453844472</v>
      </c>
      <c r="N739">
        <f t="shared" ca="1" si="126"/>
        <v>12.443093326934083</v>
      </c>
    </row>
    <row r="740" spans="2:14" x14ac:dyDescent="0.25">
      <c r="B740">
        <f t="shared" ca="1" si="127"/>
        <v>15.226380658713852</v>
      </c>
      <c r="C740">
        <f t="shared" ca="1" si="128"/>
        <v>3.8608364202649272</v>
      </c>
      <c r="D740">
        <f t="shared" ca="1" si="129"/>
        <v>1.7828902694007147</v>
      </c>
      <c r="E740">
        <f t="shared" ca="1" si="130"/>
        <v>0.93335570683112923</v>
      </c>
      <c r="G740">
        <f t="shared" ca="1" si="131"/>
        <v>0.10696625542307614</v>
      </c>
      <c r="H740">
        <f t="shared" ca="1" si="132"/>
        <v>23.022343683430972</v>
      </c>
      <c r="I740">
        <f t="shared" ca="1" si="133"/>
        <v>15.811886057180775</v>
      </c>
      <c r="J740">
        <f t="shared" ca="1" si="134"/>
        <v>9.0792298398989626</v>
      </c>
      <c r="K740">
        <f t="shared" ca="1" si="135"/>
        <v>4.4704837282751235</v>
      </c>
      <c r="M740">
        <f t="shared" ca="1" si="125"/>
        <v>6.2694143189400018</v>
      </c>
      <c r="N740">
        <f t="shared" ca="1" si="126"/>
        <v>14.360211635818343</v>
      </c>
    </row>
    <row r="741" spans="2:14" x14ac:dyDescent="0.25">
      <c r="B741">
        <f t="shared" ca="1" si="127"/>
        <v>10.463025724070087</v>
      </c>
      <c r="C741">
        <f t="shared" ca="1" si="128"/>
        <v>3.6028510790475541</v>
      </c>
      <c r="D741">
        <f t="shared" ca="1" si="129"/>
        <v>11.860628124794925</v>
      </c>
      <c r="E741">
        <f t="shared" ca="1" si="130"/>
        <v>0.45359454878649302</v>
      </c>
      <c r="G741">
        <f t="shared" ca="1" si="131"/>
        <v>7.5928909326371419E-2</v>
      </c>
      <c r="H741">
        <f t="shared" ca="1" si="132"/>
        <v>26.552218337587355</v>
      </c>
      <c r="I741">
        <f t="shared" ca="1" si="133"/>
        <v>18.236225498686899</v>
      </c>
      <c r="J741">
        <f t="shared" ca="1" si="134"/>
        <v>10.471292426219605</v>
      </c>
      <c r="K741">
        <f t="shared" ca="1" si="135"/>
        <v>5.1559155601182827</v>
      </c>
      <c r="M741">
        <f t="shared" ca="1" si="125"/>
        <v>6.6826075756515761</v>
      </c>
      <c r="N741">
        <f t="shared" ca="1" si="126"/>
        <v>16.561974748149854</v>
      </c>
    </row>
    <row r="742" spans="2:14" x14ac:dyDescent="0.25">
      <c r="B742">
        <f t="shared" ca="1" si="127"/>
        <v>11.71595768812417</v>
      </c>
      <c r="C742">
        <f t="shared" ca="1" si="128"/>
        <v>6.9954412804271122</v>
      </c>
      <c r="D742">
        <f t="shared" ca="1" si="129"/>
        <v>0.91081755312732371</v>
      </c>
      <c r="E742">
        <f t="shared" ca="1" si="130"/>
        <v>12.02909793477092</v>
      </c>
      <c r="G742">
        <f t="shared" ca="1" si="131"/>
        <v>5.8166292298041267E-2</v>
      </c>
      <c r="H742">
        <f t="shared" ca="1" si="132"/>
        <v>29.297003404559138</v>
      </c>
      <c r="I742">
        <f t="shared" ca="1" si="133"/>
        <v>20.121360623380742</v>
      </c>
      <c r="J742">
        <f t="shared" ca="1" si="134"/>
        <v>11.553742363846695</v>
      </c>
      <c r="K742">
        <f t="shared" ca="1" si="135"/>
        <v>5.6888985243306065</v>
      </c>
      <c r="M742">
        <f t="shared" ca="1" si="125"/>
        <v>8.2014027881450335</v>
      </c>
      <c r="N742">
        <f t="shared" ca="1" si="126"/>
        <v>18.274037386017426</v>
      </c>
    </row>
    <row r="743" spans="2:14" x14ac:dyDescent="0.25">
      <c r="B743">
        <f t="shared" ca="1" si="127"/>
        <v>12.141797972328995</v>
      </c>
      <c r="C743">
        <f t="shared" ca="1" si="128"/>
        <v>24.097074479701728</v>
      </c>
      <c r="D743">
        <f t="shared" ca="1" si="129"/>
        <v>4.5188739042110866</v>
      </c>
      <c r="E743">
        <f t="shared" ca="1" si="130"/>
        <v>0.81437064302051909</v>
      </c>
      <c r="G743">
        <f t="shared" ca="1" si="131"/>
        <v>3.2724300870425327E-2</v>
      </c>
      <c r="H743">
        <f t="shared" ca="1" si="132"/>
        <v>35.221273891868243</v>
      </c>
      <c r="I743">
        <f t="shared" ca="1" si="133"/>
        <v>24.190185726737482</v>
      </c>
      <c r="J743">
        <f t="shared" ca="1" si="134"/>
        <v>13.890073283392491</v>
      </c>
      <c r="K743">
        <f t="shared" ca="1" si="135"/>
        <v>6.8392746623810741</v>
      </c>
      <c r="M743">
        <f t="shared" ca="1" si="125"/>
        <v>11.938310645055537</v>
      </c>
      <c r="N743">
        <f t="shared" ca="1" si="126"/>
        <v>21.969307474736432</v>
      </c>
    </row>
    <row r="744" spans="2:14" x14ac:dyDescent="0.25">
      <c r="B744">
        <f t="shared" ca="1" si="127"/>
        <v>7.40885914974504</v>
      </c>
      <c r="C744">
        <f t="shared" ca="1" si="128"/>
        <v>13.788926056406849</v>
      </c>
      <c r="D744">
        <f t="shared" ca="1" si="129"/>
        <v>5.2888412642159057</v>
      </c>
      <c r="E744">
        <f t="shared" ca="1" si="130"/>
        <v>1.3059344691109394</v>
      </c>
      <c r="G744">
        <f t="shared" ca="1" si="131"/>
        <v>0.88080248483416346</v>
      </c>
      <c r="H744">
        <f t="shared" ca="1" si="132"/>
        <v>1.3072585189834693</v>
      </c>
      <c r="I744">
        <f t="shared" ca="1" si="133"/>
        <v>0.89783312392828751</v>
      </c>
      <c r="J744">
        <f t="shared" ca="1" si="134"/>
        <v>0.51553832734061766</v>
      </c>
      <c r="K744">
        <f t="shared" ca="1" si="135"/>
        <v>0.25384374493421274</v>
      </c>
      <c r="M744">
        <f t="shared" ca="1" si="125"/>
        <v>7.6782907085109358</v>
      </c>
      <c r="N744">
        <f t="shared" ca="1" si="126"/>
        <v>0.81540390732849322</v>
      </c>
    </row>
    <row r="745" spans="2:14" x14ac:dyDescent="0.25">
      <c r="B745">
        <f t="shared" ca="1" si="127"/>
        <v>3.4742969207723959</v>
      </c>
      <c r="C745">
        <f t="shared" ca="1" si="128"/>
        <v>4.7369290232193819</v>
      </c>
      <c r="D745">
        <f t="shared" ca="1" si="129"/>
        <v>2.8142227377363023</v>
      </c>
      <c r="E745">
        <f t="shared" ca="1" si="130"/>
        <v>2.8429951200898982</v>
      </c>
      <c r="G745">
        <f t="shared" ca="1" si="131"/>
        <v>0.65786203876421989</v>
      </c>
      <c r="H745">
        <f t="shared" ca="1" si="132"/>
        <v>4.313107074152458</v>
      </c>
      <c r="I745">
        <f t="shared" ca="1" si="133"/>
        <v>2.9622682445662951</v>
      </c>
      <c r="J745">
        <f t="shared" ca="1" si="134"/>
        <v>1.7009428313984933</v>
      </c>
      <c r="K745">
        <f t="shared" ca="1" si="135"/>
        <v>0.83752007434342057</v>
      </c>
      <c r="M745">
        <f t="shared" ca="1" si="125"/>
        <v>3.5948113547627738</v>
      </c>
      <c r="N745">
        <f t="shared" ca="1" si="126"/>
        <v>2.6903051767640087</v>
      </c>
    </row>
    <row r="746" spans="2:14" x14ac:dyDescent="0.25">
      <c r="B746">
        <f t="shared" ca="1" si="127"/>
        <v>18.233505002517401</v>
      </c>
      <c r="C746">
        <f t="shared" ca="1" si="128"/>
        <v>6.1593993504068818</v>
      </c>
      <c r="D746">
        <f t="shared" ca="1" si="129"/>
        <v>3.3847715399393481</v>
      </c>
      <c r="E746">
        <f t="shared" ca="1" si="130"/>
        <v>4.8354207928190327</v>
      </c>
      <c r="G746">
        <f t="shared" ca="1" si="131"/>
        <v>0.74392762053329298</v>
      </c>
      <c r="H746">
        <f t="shared" ca="1" si="132"/>
        <v>3.0467730987266521</v>
      </c>
      <c r="I746">
        <f t="shared" ca="1" si="133"/>
        <v>2.0925423467559825</v>
      </c>
      <c r="J746">
        <f t="shared" ca="1" si="134"/>
        <v>1.2015437530484292</v>
      </c>
      <c r="K746">
        <f t="shared" ca="1" si="135"/>
        <v>0.59162306622181537</v>
      </c>
      <c r="M746">
        <f t="shared" ca="1" si="125"/>
        <v>8.961909772428962</v>
      </c>
      <c r="N746">
        <f t="shared" ca="1" si="126"/>
        <v>1.9004279974988394</v>
      </c>
    </row>
    <row r="747" spans="2:14" x14ac:dyDescent="0.25">
      <c r="B747">
        <f t="shared" ca="1" si="127"/>
        <v>8.5937108610377599</v>
      </c>
      <c r="C747">
        <f t="shared" ca="1" si="128"/>
        <v>1.6271949070824581</v>
      </c>
      <c r="D747">
        <f t="shared" ca="1" si="129"/>
        <v>2.5140530396732022</v>
      </c>
      <c r="E747">
        <f t="shared" ca="1" si="130"/>
        <v>1.994342739943743</v>
      </c>
      <c r="G747">
        <f t="shared" ca="1" si="131"/>
        <v>0.21043725319760154</v>
      </c>
      <c r="H747">
        <f t="shared" ca="1" si="132"/>
        <v>16.05279638063784</v>
      </c>
      <c r="I747">
        <f t="shared" ca="1" si="133"/>
        <v>11.02515846170977</v>
      </c>
      <c r="J747">
        <f t="shared" ca="1" si="134"/>
        <v>6.330677272349222</v>
      </c>
      <c r="K747">
        <f t="shared" ca="1" si="135"/>
        <v>3.1171355097354039</v>
      </c>
      <c r="M747">
        <f t="shared" ca="1" si="125"/>
        <v>3.9679508863594544</v>
      </c>
      <c r="N747">
        <f t="shared" ca="1" si="126"/>
        <v>10.012949009121209</v>
      </c>
    </row>
    <row r="748" spans="2:14" x14ac:dyDescent="0.25">
      <c r="B748">
        <f t="shared" ca="1" si="127"/>
        <v>15.821627060208419</v>
      </c>
      <c r="C748">
        <f t="shared" ca="1" si="128"/>
        <v>6.3209272983182228</v>
      </c>
      <c r="D748">
        <f t="shared" ca="1" si="129"/>
        <v>4.5005697197068182</v>
      </c>
      <c r="E748">
        <f t="shared" ca="1" si="130"/>
        <v>1.7660850393820844</v>
      </c>
      <c r="G748">
        <f t="shared" ca="1" si="131"/>
        <v>0.77213419203663713</v>
      </c>
      <c r="H748">
        <f t="shared" ca="1" si="132"/>
        <v>2.663473366086206</v>
      </c>
      <c r="I748">
        <f t="shared" ca="1" si="133"/>
        <v>1.8292897525980543</v>
      </c>
      <c r="J748">
        <f t="shared" ca="1" si="134"/>
        <v>1.05038336650972</v>
      </c>
      <c r="K748">
        <f t="shared" ca="1" si="135"/>
        <v>0.51719384036265403</v>
      </c>
      <c r="M748">
        <f t="shared" ca="1" si="125"/>
        <v>7.8960972593757726</v>
      </c>
      <c r="N748">
        <f t="shared" ca="1" si="126"/>
        <v>1.6613443769797527</v>
      </c>
    </row>
    <row r="749" spans="2:14" x14ac:dyDescent="0.25">
      <c r="B749">
        <f t="shared" ca="1" si="127"/>
        <v>4.2958979451178063</v>
      </c>
      <c r="C749">
        <f t="shared" ca="1" si="128"/>
        <v>7.2285347665032971</v>
      </c>
      <c r="D749">
        <f t="shared" ca="1" si="129"/>
        <v>2.082348222331122</v>
      </c>
      <c r="E749">
        <f t="shared" ca="1" si="130"/>
        <v>0.46299643312924943</v>
      </c>
      <c r="G749">
        <f t="shared" ca="1" si="131"/>
        <v>0.4183898108228371</v>
      </c>
      <c r="H749">
        <f t="shared" ca="1" si="132"/>
        <v>8.974567293159291</v>
      </c>
      <c r="I749">
        <f t="shared" ca="1" si="133"/>
        <v>6.1637875536565794</v>
      </c>
      <c r="J749">
        <f t="shared" ca="1" si="134"/>
        <v>3.5392643029160951</v>
      </c>
      <c r="K749">
        <f t="shared" ca="1" si="135"/>
        <v>1.7426834384916814</v>
      </c>
      <c r="M749">
        <f t="shared" ca="1" si="125"/>
        <v>3.966398744578405</v>
      </c>
      <c r="N749">
        <f t="shared" ca="1" si="126"/>
        <v>5.5978960023263165</v>
      </c>
    </row>
    <row r="750" spans="2:14" x14ac:dyDescent="0.25">
      <c r="B750">
        <f t="shared" ca="1" si="127"/>
        <v>7.1388428908818389</v>
      </c>
      <c r="C750">
        <f t="shared" ca="1" si="128"/>
        <v>2.1363696513370716</v>
      </c>
      <c r="D750">
        <f t="shared" ca="1" si="129"/>
        <v>4.3417885596134109</v>
      </c>
      <c r="E750">
        <f t="shared" ca="1" si="130"/>
        <v>2.8752264319170902</v>
      </c>
      <c r="G750">
        <f t="shared" ca="1" si="131"/>
        <v>1.8849030958991819E-2</v>
      </c>
      <c r="H750">
        <f t="shared" ca="1" si="132"/>
        <v>40.903175450258168</v>
      </c>
      <c r="I750">
        <f t="shared" ca="1" si="133"/>
        <v>28.092550371482041</v>
      </c>
      <c r="J750">
        <f t="shared" ca="1" si="134"/>
        <v>16.13082213527542</v>
      </c>
      <c r="K750">
        <f t="shared" ca="1" si="135"/>
        <v>7.942587548841197</v>
      </c>
      <c r="M750">
        <f t="shared" ca="1" si="125"/>
        <v>4.2259667609717733</v>
      </c>
      <c r="N750">
        <f t="shared" ca="1" si="126"/>
        <v>25.513399683345391</v>
      </c>
    </row>
    <row r="751" spans="2:14" x14ac:dyDescent="0.25">
      <c r="B751">
        <f t="shared" ca="1" si="127"/>
        <v>19.438649271827224</v>
      </c>
      <c r="C751">
        <f t="shared" ca="1" si="128"/>
        <v>4.3167589633149976</v>
      </c>
      <c r="D751">
        <f t="shared" ca="1" si="129"/>
        <v>2.069310937367455</v>
      </c>
      <c r="E751">
        <f t="shared" ca="1" si="130"/>
        <v>2.5734475569578779</v>
      </c>
      <c r="G751">
        <f t="shared" ca="1" si="131"/>
        <v>0.80221203966853349</v>
      </c>
      <c r="H751">
        <f t="shared" ca="1" si="132"/>
        <v>2.2698740281291476</v>
      </c>
      <c r="I751">
        <f t="shared" ca="1" si="133"/>
        <v>1.5589633266904332</v>
      </c>
      <c r="J751">
        <f t="shared" ca="1" si="134"/>
        <v>0.89516116570850102</v>
      </c>
      <c r="K751">
        <f t="shared" ca="1" si="135"/>
        <v>0.44076463489200302</v>
      </c>
      <c r="M751">
        <f t="shared" ca="1" si="125"/>
        <v>8.0551741694077315</v>
      </c>
      <c r="N751">
        <f t="shared" ca="1" si="126"/>
        <v>1.415836366565975</v>
      </c>
    </row>
    <row r="752" spans="2:14" x14ac:dyDescent="0.25">
      <c r="B752">
        <f t="shared" ca="1" si="127"/>
        <v>9.4267896148650863</v>
      </c>
      <c r="C752">
        <f t="shared" ca="1" si="128"/>
        <v>7.5948260388839159</v>
      </c>
      <c r="D752">
        <f t="shared" ca="1" si="129"/>
        <v>3.4593223435021234</v>
      </c>
      <c r="E752">
        <f t="shared" ca="1" si="130"/>
        <v>8.1399984096243383E-2</v>
      </c>
      <c r="G752">
        <f t="shared" ca="1" si="131"/>
        <v>0.16554655083542746</v>
      </c>
      <c r="H752">
        <f t="shared" ca="1" si="132"/>
        <v>18.524058352565383</v>
      </c>
      <c r="I752">
        <f t="shared" ca="1" si="133"/>
        <v>12.72243625648461</v>
      </c>
      <c r="J752">
        <f t="shared" ca="1" si="134"/>
        <v>7.305258998095935</v>
      </c>
      <c r="K752">
        <f t="shared" ca="1" si="135"/>
        <v>3.5970056995700799</v>
      </c>
      <c r="M752">
        <f t="shared" ca="1" si="125"/>
        <v>5.8146291616443735</v>
      </c>
      <c r="N752">
        <f t="shared" ca="1" si="126"/>
        <v>11.5544013222482</v>
      </c>
    </row>
    <row r="753" spans="2:14" x14ac:dyDescent="0.25">
      <c r="B753">
        <f t="shared" ca="1" si="127"/>
        <v>8.182723850660711</v>
      </c>
      <c r="C753">
        <f t="shared" ca="1" si="128"/>
        <v>23.293548847700571</v>
      </c>
      <c r="D753">
        <f t="shared" ca="1" si="129"/>
        <v>8.1368245952515608</v>
      </c>
      <c r="E753">
        <f t="shared" ca="1" si="130"/>
        <v>8.948242863603344</v>
      </c>
      <c r="G753">
        <f t="shared" ca="1" si="131"/>
        <v>0.30650723834012916</v>
      </c>
      <c r="H753">
        <f t="shared" ca="1" si="132"/>
        <v>12.179550692850654</v>
      </c>
      <c r="I753">
        <f t="shared" ca="1" si="133"/>
        <v>8.3649897000543625</v>
      </c>
      <c r="J753">
        <f t="shared" ca="1" si="134"/>
        <v>4.8032008212385477</v>
      </c>
      <c r="K753">
        <f t="shared" ca="1" si="135"/>
        <v>2.365027815533701</v>
      </c>
      <c r="M753">
        <f t="shared" ca="1" si="125"/>
        <v>12.859895301279366</v>
      </c>
      <c r="N753">
        <f t="shared" ca="1" si="126"/>
        <v>7.5970078452259537</v>
      </c>
    </row>
    <row r="754" spans="2:14" x14ac:dyDescent="0.25">
      <c r="B754">
        <f t="shared" ca="1" si="127"/>
        <v>12.270119192234416</v>
      </c>
      <c r="C754">
        <f t="shared" ca="1" si="128"/>
        <v>7.5838798911239671</v>
      </c>
      <c r="D754">
        <f t="shared" ca="1" si="129"/>
        <v>2.9870984793607347</v>
      </c>
      <c r="E754">
        <f t="shared" ca="1" si="130"/>
        <v>0.24490644003188988</v>
      </c>
      <c r="G754">
        <f t="shared" ca="1" si="131"/>
        <v>0.23056165354478142</v>
      </c>
      <c r="H754">
        <f t="shared" ca="1" si="132"/>
        <v>15.112115804106724</v>
      </c>
      <c r="I754">
        <f t="shared" ca="1" si="133"/>
        <v>10.379093304450484</v>
      </c>
      <c r="J754">
        <f t="shared" ca="1" si="134"/>
        <v>5.9597048258558036</v>
      </c>
      <c r="K754">
        <f t="shared" ca="1" si="135"/>
        <v>2.9344739497868679</v>
      </c>
      <c r="M754">
        <f t="shared" ca="1" si="125"/>
        <v>6.6026007088860403</v>
      </c>
      <c r="N754">
        <f t="shared" ca="1" si="126"/>
        <v>9.4261984876956966</v>
      </c>
    </row>
    <row r="755" spans="2:14" x14ac:dyDescent="0.25">
      <c r="B755">
        <f t="shared" ca="1" si="127"/>
        <v>2.8668180732842794</v>
      </c>
      <c r="C755">
        <f t="shared" ca="1" si="128"/>
        <v>3.6480084475862853</v>
      </c>
      <c r="D755">
        <f t="shared" ca="1" si="129"/>
        <v>1.1258810099474617</v>
      </c>
      <c r="E755">
        <f t="shared" ca="1" si="130"/>
        <v>3.2461513928203427</v>
      </c>
      <c r="G755">
        <f t="shared" ca="1" si="131"/>
        <v>0.86545898210451488</v>
      </c>
      <c r="H755">
        <f t="shared" ca="1" si="132"/>
        <v>1.4882597073633757</v>
      </c>
      <c r="I755">
        <f t="shared" ca="1" si="133"/>
        <v>1.0221458440505717</v>
      </c>
      <c r="J755">
        <f t="shared" ca="1" si="134"/>
        <v>0.58691904396933903</v>
      </c>
      <c r="K755">
        <f t="shared" ca="1" si="135"/>
        <v>0.2889905952539385</v>
      </c>
      <c r="M755">
        <f t="shared" ca="1" si="125"/>
        <v>2.8288544368147304</v>
      </c>
      <c r="N755">
        <f t="shared" ca="1" si="126"/>
        <v>0.9283035932688396</v>
      </c>
    </row>
    <row r="756" spans="2:14" x14ac:dyDescent="0.25">
      <c r="B756">
        <f t="shared" ca="1" si="127"/>
        <v>12.148024036333602</v>
      </c>
      <c r="C756">
        <f t="shared" ca="1" si="128"/>
        <v>5.8986971027864792</v>
      </c>
      <c r="D756">
        <f t="shared" ca="1" si="129"/>
        <v>1.6980302900304987</v>
      </c>
      <c r="E756">
        <f t="shared" ca="1" si="130"/>
        <v>1.7793913827828007</v>
      </c>
      <c r="G756">
        <f t="shared" ca="1" si="131"/>
        <v>0.37827585708535227</v>
      </c>
      <c r="H756">
        <f t="shared" ca="1" si="132"/>
        <v>10.012673546968834</v>
      </c>
      <c r="I756">
        <f t="shared" ca="1" si="133"/>
        <v>6.8767652602788907</v>
      </c>
      <c r="J756">
        <f t="shared" ca="1" si="134"/>
        <v>3.9486581251165949</v>
      </c>
      <c r="K756">
        <f t="shared" ca="1" si="135"/>
        <v>1.944263137747765</v>
      </c>
      <c r="M756">
        <f t="shared" ca="1" si="125"/>
        <v>6.1095006762986843</v>
      </c>
      <c r="N756">
        <f t="shared" ca="1" si="126"/>
        <v>6.2454158947471887</v>
      </c>
    </row>
    <row r="757" spans="2:14" x14ac:dyDescent="0.25">
      <c r="B757">
        <f t="shared" ca="1" si="127"/>
        <v>12.311799232179052</v>
      </c>
      <c r="C757">
        <f t="shared" ca="1" si="128"/>
        <v>4.8375845678608034</v>
      </c>
      <c r="D757">
        <f t="shared" ca="1" si="129"/>
        <v>2.040230434924005</v>
      </c>
      <c r="E757">
        <f t="shared" ca="1" si="130"/>
        <v>0.42703946114424007</v>
      </c>
      <c r="G757">
        <f t="shared" ca="1" si="131"/>
        <v>0.4471842167361878</v>
      </c>
      <c r="H757">
        <f t="shared" ca="1" si="132"/>
        <v>8.2890487738099345</v>
      </c>
      <c r="I757">
        <f t="shared" ca="1" si="133"/>
        <v>5.6929692535266803</v>
      </c>
      <c r="J757">
        <f t="shared" ca="1" si="134"/>
        <v>3.2689190990453278</v>
      </c>
      <c r="K757">
        <f t="shared" ca="1" si="135"/>
        <v>1.6095693025756181</v>
      </c>
      <c r="M757">
        <f t="shared" ca="1" si="125"/>
        <v>5.6382691192256056</v>
      </c>
      <c r="N757">
        <f t="shared" ca="1" si="126"/>
        <v>5.1703030885251735</v>
      </c>
    </row>
    <row r="758" spans="2:14" x14ac:dyDescent="0.25">
      <c r="B758">
        <f t="shared" ca="1" si="127"/>
        <v>11.14918099325743</v>
      </c>
      <c r="C758">
        <f t="shared" ca="1" si="128"/>
        <v>13.095151218804219</v>
      </c>
      <c r="D758">
        <f t="shared" ca="1" si="129"/>
        <v>3.9565375507212233</v>
      </c>
      <c r="E758">
        <f t="shared" ca="1" si="130"/>
        <v>0.59408652126579331</v>
      </c>
      <c r="G758">
        <f t="shared" ca="1" si="131"/>
        <v>0.73316613813003317</v>
      </c>
      <c r="H758">
        <f t="shared" ca="1" si="132"/>
        <v>3.1968544484572305</v>
      </c>
      <c r="I758">
        <f t="shared" ca="1" si="133"/>
        <v>2.1956191331109567</v>
      </c>
      <c r="J758">
        <f t="shared" ca="1" si="134"/>
        <v>1.2607307362514839</v>
      </c>
      <c r="K758">
        <f t="shared" ca="1" si="135"/>
        <v>0.62076589551468997</v>
      </c>
      <c r="M758">
        <f t="shared" ca="1" si="125"/>
        <v>8.1834244780158976</v>
      </c>
      <c r="N758">
        <f t="shared" ca="1" si="126"/>
        <v>1.9940414008236909</v>
      </c>
    </row>
    <row r="759" spans="2:14" x14ac:dyDescent="0.25">
      <c r="B759">
        <f t="shared" ca="1" si="127"/>
        <v>1.5925438852673388</v>
      </c>
      <c r="C759">
        <f t="shared" ca="1" si="128"/>
        <v>5.4325686477817952</v>
      </c>
      <c r="D759">
        <f t="shared" ca="1" si="129"/>
        <v>9.0956754298547633</v>
      </c>
      <c r="E759">
        <f t="shared" ca="1" si="130"/>
        <v>0.13216237113858381</v>
      </c>
      <c r="G759">
        <f t="shared" ca="1" si="131"/>
        <v>0.92721723163984426</v>
      </c>
      <c r="H759">
        <f t="shared" ca="1" si="132"/>
        <v>0.77832235528406191</v>
      </c>
      <c r="I759">
        <f t="shared" ca="1" si="133"/>
        <v>0.53455654066902147</v>
      </c>
      <c r="J759">
        <f t="shared" ca="1" si="134"/>
        <v>0.3069438824441344</v>
      </c>
      <c r="K759">
        <f t="shared" ca="1" si="135"/>
        <v>0.15113480506132504</v>
      </c>
      <c r="M759">
        <f t="shared" ca="1" si="125"/>
        <v>3.9531013201134098</v>
      </c>
      <c r="N759">
        <f t="shared" ca="1" si="126"/>
        <v>0.48547940628701691</v>
      </c>
    </row>
    <row r="760" spans="2:14" x14ac:dyDescent="0.25">
      <c r="B760">
        <f t="shared" ca="1" si="127"/>
        <v>16.084719110821421</v>
      </c>
      <c r="C760">
        <f t="shared" ca="1" si="128"/>
        <v>11.113975989774069</v>
      </c>
      <c r="D760">
        <f t="shared" ca="1" si="129"/>
        <v>3.180794548044215</v>
      </c>
      <c r="E760">
        <f t="shared" ca="1" si="130"/>
        <v>2.8401185307046171</v>
      </c>
      <c r="G760">
        <f t="shared" ca="1" si="131"/>
        <v>0.43110107788748186</v>
      </c>
      <c r="H760">
        <f t="shared" ca="1" si="132"/>
        <v>8.6663070331379402</v>
      </c>
      <c r="I760">
        <f t="shared" ca="1" si="133"/>
        <v>5.9520725269661208</v>
      </c>
      <c r="J760">
        <f t="shared" ca="1" si="134"/>
        <v>3.4176969338538785</v>
      </c>
      <c r="K760">
        <f t="shared" ca="1" si="135"/>
        <v>1.682825393826529</v>
      </c>
      <c r="M760">
        <f t="shared" ca="1" si="125"/>
        <v>9.3637911459284133</v>
      </c>
      <c r="N760">
        <f t="shared" ca="1" si="126"/>
        <v>5.4056183335672996</v>
      </c>
    </row>
    <row r="761" spans="2:14" x14ac:dyDescent="0.25">
      <c r="B761">
        <f t="shared" ca="1" si="127"/>
        <v>1.4455988187866882</v>
      </c>
      <c r="C761">
        <f t="shared" ca="1" si="128"/>
        <v>2.7031527940002373</v>
      </c>
      <c r="D761">
        <f t="shared" ca="1" si="129"/>
        <v>0.3505524402513357</v>
      </c>
      <c r="E761">
        <f t="shared" ca="1" si="130"/>
        <v>1.0598600518647974</v>
      </c>
      <c r="G761">
        <f t="shared" ca="1" si="131"/>
        <v>0.18478282018745551</v>
      </c>
      <c r="H761">
        <f t="shared" ca="1" si="132"/>
        <v>17.391823955579987</v>
      </c>
      <c r="I761">
        <f t="shared" ca="1" si="133"/>
        <v>11.944810767032884</v>
      </c>
      <c r="J761">
        <f t="shared" ca="1" si="134"/>
        <v>6.8587442355581789</v>
      </c>
      <c r="K761">
        <f t="shared" ca="1" si="135"/>
        <v>3.3771481768992047</v>
      </c>
      <c r="M761">
        <f t="shared" ca="1" si="125"/>
        <v>1.5267079822593042</v>
      </c>
      <c r="N761">
        <f t="shared" ca="1" si="126"/>
        <v>10.848168899275338</v>
      </c>
    </row>
    <row r="762" spans="2:14" x14ac:dyDescent="0.25">
      <c r="B762">
        <f t="shared" ca="1" si="127"/>
        <v>4.3188937431284717</v>
      </c>
      <c r="C762">
        <f t="shared" ca="1" si="128"/>
        <v>5.1268621538042645</v>
      </c>
      <c r="D762">
        <f t="shared" ca="1" si="129"/>
        <v>4.1895039983389175</v>
      </c>
      <c r="E762">
        <f t="shared" ca="1" si="130"/>
        <v>2.7185326830409289</v>
      </c>
      <c r="G762">
        <f t="shared" ca="1" si="131"/>
        <v>0.70453187178068311</v>
      </c>
      <c r="H762">
        <f t="shared" ca="1" si="132"/>
        <v>3.6071821421778685</v>
      </c>
      <c r="I762">
        <f t="shared" ca="1" si="133"/>
        <v>2.4774346957847913</v>
      </c>
      <c r="J762">
        <f t="shared" ca="1" si="134"/>
        <v>1.4225500319840259</v>
      </c>
      <c r="K762">
        <f t="shared" ca="1" si="135"/>
        <v>0.70044341676370814</v>
      </c>
      <c r="M762">
        <f t="shared" ca="1" si="125"/>
        <v>4.2153341053557902</v>
      </c>
      <c r="N762">
        <f t="shared" ca="1" si="126"/>
        <v>2.2499837411383448</v>
      </c>
    </row>
    <row r="763" spans="2:14" x14ac:dyDescent="0.25">
      <c r="B763">
        <f t="shared" ca="1" si="127"/>
        <v>14.656429041773807</v>
      </c>
      <c r="C763">
        <f t="shared" ca="1" si="128"/>
        <v>4.6451515763420375</v>
      </c>
      <c r="D763">
        <f t="shared" ca="1" si="129"/>
        <v>5.183910498504213</v>
      </c>
      <c r="E763">
        <f t="shared" ca="1" si="130"/>
        <v>3.7521364750765525</v>
      </c>
      <c r="G763">
        <f t="shared" ca="1" si="131"/>
        <v>0.67786310675277428</v>
      </c>
      <c r="H763">
        <f t="shared" ca="1" si="132"/>
        <v>4.0046295317816405</v>
      </c>
      <c r="I763">
        <f t="shared" ca="1" si="133"/>
        <v>2.7504039870329975</v>
      </c>
      <c r="J763">
        <f t="shared" ca="1" si="134"/>
        <v>1.5792897735628788</v>
      </c>
      <c r="K763">
        <f t="shared" ca="1" si="135"/>
        <v>0.77761983774415866</v>
      </c>
      <c r="M763">
        <f t="shared" ca="1" si="125"/>
        <v>7.5776835801509055</v>
      </c>
      <c r="N763">
        <f t="shared" ca="1" si="126"/>
        <v>2.4978919779057991</v>
      </c>
    </row>
    <row r="764" spans="2:14" x14ac:dyDescent="0.25">
      <c r="B764">
        <f t="shared" ca="1" si="127"/>
        <v>4.7905914575548145</v>
      </c>
      <c r="C764">
        <f t="shared" ca="1" si="128"/>
        <v>6.622007693256446</v>
      </c>
      <c r="D764">
        <f t="shared" ca="1" si="129"/>
        <v>5.624334236110994</v>
      </c>
      <c r="E764">
        <f t="shared" ca="1" si="130"/>
        <v>0.39514666283174577</v>
      </c>
      <c r="G764">
        <f t="shared" ca="1" si="131"/>
        <v>0.75911365033001721</v>
      </c>
      <c r="H764">
        <f t="shared" ca="1" si="132"/>
        <v>2.83863905299624</v>
      </c>
      <c r="I764">
        <f t="shared" ca="1" si="133"/>
        <v>1.9495946147195675</v>
      </c>
      <c r="J764">
        <f t="shared" ca="1" si="134"/>
        <v>1.1194627597021931</v>
      </c>
      <c r="K764">
        <f t="shared" ca="1" si="135"/>
        <v>0.55120755173153668</v>
      </c>
      <c r="M764">
        <f t="shared" ca="1" si="125"/>
        <v>4.6276759250319257</v>
      </c>
      <c r="N764">
        <f t="shared" ca="1" si="126"/>
        <v>1.7706041626014881</v>
      </c>
    </row>
    <row r="765" spans="2:14" x14ac:dyDescent="0.25">
      <c r="B765">
        <f t="shared" ca="1" si="127"/>
        <v>6.7738879844559543</v>
      </c>
      <c r="C765">
        <f t="shared" ca="1" si="128"/>
        <v>11.167146334888026</v>
      </c>
      <c r="D765">
        <f t="shared" ca="1" si="129"/>
        <v>11.933793847601091</v>
      </c>
      <c r="E765">
        <f t="shared" ca="1" si="130"/>
        <v>0.44192730995592611</v>
      </c>
      <c r="G765">
        <f t="shared" ca="1" si="131"/>
        <v>0.18316032906543145</v>
      </c>
      <c r="H765">
        <f t="shared" ca="1" si="132"/>
        <v>17.482660254041015</v>
      </c>
      <c r="I765">
        <f t="shared" ca="1" si="133"/>
        <v>12.007197690834889</v>
      </c>
      <c r="J765">
        <f t="shared" ca="1" si="134"/>
        <v>6.8945669842267625</v>
      </c>
      <c r="K765">
        <f t="shared" ca="1" si="135"/>
        <v>3.3947867891877967</v>
      </c>
      <c r="M765">
        <f t="shared" ca="1" si="125"/>
        <v>7.8574545273145979</v>
      </c>
      <c r="N765">
        <f t="shared" ca="1" si="126"/>
        <v>10.904828138145682</v>
      </c>
    </row>
    <row r="766" spans="2:14" x14ac:dyDescent="0.25">
      <c r="B766">
        <f t="shared" ca="1" si="127"/>
        <v>12.399698081058133</v>
      </c>
      <c r="C766">
        <f t="shared" ca="1" si="128"/>
        <v>4.5485844791841581</v>
      </c>
      <c r="D766">
        <f t="shared" ca="1" si="129"/>
        <v>2.1110756086172291</v>
      </c>
      <c r="E766">
        <f t="shared" ca="1" si="130"/>
        <v>1.3546199099164555</v>
      </c>
      <c r="G766">
        <f t="shared" ca="1" si="131"/>
        <v>0.47065273525696194</v>
      </c>
      <c r="H766">
        <f t="shared" ca="1" si="132"/>
        <v>7.7622196012106564</v>
      </c>
      <c r="I766">
        <f t="shared" ca="1" si="133"/>
        <v>5.331139764605715</v>
      </c>
      <c r="J766">
        <f t="shared" ca="1" si="134"/>
        <v>3.061155579823994</v>
      </c>
      <c r="K766">
        <f t="shared" ca="1" si="135"/>
        <v>1.507269498695063</v>
      </c>
      <c r="M766">
        <f t="shared" ca="1" si="125"/>
        <v>5.7776238717794239</v>
      </c>
      <c r="N766">
        <f t="shared" ca="1" si="126"/>
        <v>4.8416928254487228</v>
      </c>
    </row>
    <row r="767" spans="2:14" x14ac:dyDescent="0.25">
      <c r="B767">
        <f t="shared" ca="1" si="127"/>
        <v>17.281624298236807</v>
      </c>
      <c r="C767">
        <f t="shared" ca="1" si="128"/>
        <v>2.4726351186981912</v>
      </c>
      <c r="D767">
        <f t="shared" ca="1" si="129"/>
        <v>4.8264826381288133</v>
      </c>
      <c r="E767">
        <f t="shared" ca="1" si="130"/>
        <v>2.0197778489351252</v>
      </c>
      <c r="G767">
        <f t="shared" ca="1" si="131"/>
        <v>0.2319699800257502</v>
      </c>
      <c r="H767">
        <f t="shared" ca="1" si="132"/>
        <v>15.04939404172014</v>
      </c>
      <c r="I767">
        <f t="shared" ca="1" si="133"/>
        <v>10.336015615497558</v>
      </c>
      <c r="J767">
        <f t="shared" ca="1" si="134"/>
        <v>5.9349694946270741</v>
      </c>
      <c r="K767">
        <f t="shared" ca="1" si="135"/>
        <v>2.9222946242580012</v>
      </c>
      <c r="M767">
        <f t="shared" ca="1" si="125"/>
        <v>7.2955299224932872</v>
      </c>
      <c r="N767">
        <f t="shared" ca="1" si="126"/>
        <v>9.3870757209423239</v>
      </c>
    </row>
    <row r="768" spans="2:14" x14ac:dyDescent="0.25">
      <c r="B768">
        <f t="shared" ca="1" si="127"/>
        <v>8.597695454248905</v>
      </c>
      <c r="C768">
        <f t="shared" ca="1" si="128"/>
        <v>1.8463723240214525</v>
      </c>
      <c r="D768">
        <f t="shared" ca="1" si="129"/>
        <v>1.0868603809490021</v>
      </c>
      <c r="E768">
        <f t="shared" ca="1" si="130"/>
        <v>7.0530879477309044E-2</v>
      </c>
      <c r="G768">
        <f t="shared" ca="1" si="131"/>
        <v>0.20861464248996131</v>
      </c>
      <c r="H768">
        <f t="shared" ca="1" si="132"/>
        <v>16.142391396775711</v>
      </c>
      <c r="I768">
        <f t="shared" ca="1" si="133"/>
        <v>11.086692865241536</v>
      </c>
      <c r="J768">
        <f t="shared" ca="1" si="134"/>
        <v>6.3660105014596287</v>
      </c>
      <c r="K768">
        <f t="shared" ca="1" si="135"/>
        <v>3.1345330895511876</v>
      </c>
      <c r="M768">
        <f t="shared" ca="1" si="125"/>
        <v>3.3646985855663694</v>
      </c>
      <c r="N768">
        <f t="shared" ca="1" si="126"/>
        <v>10.068833996807335</v>
      </c>
    </row>
    <row r="769" spans="2:14" x14ac:dyDescent="0.25">
      <c r="B769">
        <f t="shared" ca="1" si="127"/>
        <v>5.8227565208659637</v>
      </c>
      <c r="C769">
        <f t="shared" ca="1" si="128"/>
        <v>4.1271466034154844</v>
      </c>
      <c r="D769">
        <f t="shared" ca="1" si="129"/>
        <v>12.364767980571351</v>
      </c>
      <c r="E769">
        <f t="shared" ca="1" si="130"/>
        <v>1.0203463432671163</v>
      </c>
      <c r="G769">
        <f t="shared" ca="1" si="131"/>
        <v>0.6978502880859343</v>
      </c>
      <c r="H769">
        <f t="shared" ca="1" si="132"/>
        <v>3.7053278533833227</v>
      </c>
      <c r="I769">
        <f t="shared" ca="1" si="133"/>
        <v>2.5448417688404539</v>
      </c>
      <c r="J769">
        <f t="shared" ca="1" si="134"/>
        <v>1.4612553645986184</v>
      </c>
      <c r="K769">
        <f t="shared" ca="1" si="135"/>
        <v>0.71950137241657863</v>
      </c>
      <c r="M769">
        <f t="shared" ca="1" si="125"/>
        <v>5.6619938020521285</v>
      </c>
      <c r="N769">
        <f t="shared" ca="1" si="126"/>
        <v>2.3112022340701723</v>
      </c>
    </row>
    <row r="770" spans="2:14" x14ac:dyDescent="0.25">
      <c r="B770">
        <f t="shared" ca="1" si="127"/>
        <v>18.443256377588565</v>
      </c>
      <c r="C770">
        <f t="shared" ca="1" si="128"/>
        <v>10.208565403620835</v>
      </c>
      <c r="D770">
        <f t="shared" ca="1" si="129"/>
        <v>0.76405359793116256</v>
      </c>
      <c r="E770">
        <f t="shared" ca="1" si="130"/>
        <v>0.42874405151817396</v>
      </c>
      <c r="G770">
        <f t="shared" ca="1" si="131"/>
        <v>0.47379827825876075</v>
      </c>
      <c r="H770">
        <f t="shared" ca="1" si="132"/>
        <v>7.6936119105405529</v>
      </c>
      <c r="I770">
        <f t="shared" ca="1" si="133"/>
        <v>5.2840195842088473</v>
      </c>
      <c r="J770">
        <f t="shared" ca="1" si="134"/>
        <v>3.034099038537676</v>
      </c>
      <c r="K770">
        <f t="shared" ca="1" si="135"/>
        <v>1.4939472423256577</v>
      </c>
      <c r="M770">
        <f t="shared" ca="1" si="125"/>
        <v>8.834106064252687</v>
      </c>
      <c r="N770">
        <f t="shared" ca="1" si="126"/>
        <v>4.7988987045974865</v>
      </c>
    </row>
    <row r="771" spans="2:14" x14ac:dyDescent="0.25">
      <c r="B771">
        <f t="shared" ca="1" si="127"/>
        <v>10.863921390737703</v>
      </c>
      <c r="C771">
        <f t="shared" ca="1" si="128"/>
        <v>5.673797213872108</v>
      </c>
      <c r="D771">
        <f t="shared" ca="1" si="129"/>
        <v>4.1103227357729519</v>
      </c>
      <c r="E771">
        <f t="shared" ca="1" si="130"/>
        <v>1.5314711764262059</v>
      </c>
      <c r="G771">
        <f t="shared" ca="1" si="131"/>
        <v>0.39540263688666066</v>
      </c>
      <c r="H771">
        <f t="shared" ca="1" si="132"/>
        <v>9.5565934184893813</v>
      </c>
      <c r="I771">
        <f t="shared" ca="1" si="133"/>
        <v>6.5635266463643767</v>
      </c>
      <c r="J771">
        <f t="shared" ca="1" si="134"/>
        <v>3.7687956241994636</v>
      </c>
      <c r="K771">
        <f t="shared" ca="1" si="135"/>
        <v>1.8557013987175024</v>
      </c>
      <c r="M771">
        <f t="shared" ca="1" si="125"/>
        <v>6.089674363822775</v>
      </c>
      <c r="N771">
        <f t="shared" ca="1" si="126"/>
        <v>5.9609354240395209</v>
      </c>
    </row>
    <row r="772" spans="2:14" x14ac:dyDescent="0.25">
      <c r="B772">
        <f t="shared" ca="1" si="127"/>
        <v>9.3370436360052427</v>
      </c>
      <c r="C772">
        <f t="shared" ca="1" si="128"/>
        <v>3.0701438242399708</v>
      </c>
      <c r="D772">
        <f t="shared" ca="1" si="129"/>
        <v>3.4032132383616864</v>
      </c>
      <c r="E772">
        <f t="shared" ca="1" si="130"/>
        <v>0.96162493946403427</v>
      </c>
      <c r="G772">
        <f t="shared" ca="1" si="131"/>
        <v>0.86423047448375012</v>
      </c>
      <c r="H772">
        <f t="shared" ca="1" si="132"/>
        <v>1.5028903969273042</v>
      </c>
      <c r="I772">
        <f t="shared" ca="1" si="133"/>
        <v>1.0321942908770048</v>
      </c>
      <c r="J772">
        <f t="shared" ca="1" si="134"/>
        <v>0.59268889064931529</v>
      </c>
      <c r="K772">
        <f t="shared" ca="1" si="135"/>
        <v>0.29183158575118573</v>
      </c>
      <c r="M772">
        <f t="shared" ca="1" si="125"/>
        <v>4.5951238736387081</v>
      </c>
      <c r="N772">
        <f t="shared" ca="1" si="126"/>
        <v>0.93742950162139282</v>
      </c>
    </row>
    <row r="773" spans="2:14" x14ac:dyDescent="0.25">
      <c r="B773">
        <f t="shared" ca="1" si="127"/>
        <v>9.9871950464518946</v>
      </c>
      <c r="C773">
        <f t="shared" ca="1" si="128"/>
        <v>11.941482126606676</v>
      </c>
      <c r="D773">
        <f t="shared" ca="1" si="129"/>
        <v>8.6995248262111673</v>
      </c>
      <c r="E773">
        <f t="shared" ca="1" si="130"/>
        <v>1.8729970094043553</v>
      </c>
      <c r="G773">
        <f t="shared" ca="1" si="131"/>
        <v>0.72375671101475925</v>
      </c>
      <c r="H773">
        <f t="shared" ca="1" si="132"/>
        <v>3.3298961137404604</v>
      </c>
      <c r="I773">
        <f t="shared" ca="1" si="133"/>
        <v>2.2869929602608825</v>
      </c>
      <c r="J773">
        <f t="shared" ca="1" si="134"/>
        <v>1.31319784707212</v>
      </c>
      <c r="K773">
        <f t="shared" ca="1" si="135"/>
        <v>0.64659995515733826</v>
      </c>
      <c r="M773">
        <f t="shared" ca="1" si="125"/>
        <v>8.6931075190406766</v>
      </c>
      <c r="N773">
        <f t="shared" ca="1" si="126"/>
        <v>2.0770262826462949</v>
      </c>
    </row>
    <row r="774" spans="2:14" x14ac:dyDescent="0.25">
      <c r="B774">
        <f t="shared" ca="1" si="127"/>
        <v>5.7269626219720458</v>
      </c>
      <c r="C774">
        <f t="shared" ca="1" si="128"/>
        <v>13.429270086086255</v>
      </c>
      <c r="D774">
        <f t="shared" ca="1" si="129"/>
        <v>3.6740870842803539</v>
      </c>
      <c r="E774">
        <f t="shared" ca="1" si="130"/>
        <v>0.25104067945309566</v>
      </c>
      <c r="G774">
        <f t="shared" ca="1" si="131"/>
        <v>0.12190545664929286</v>
      </c>
      <c r="H774">
        <f t="shared" ca="1" si="132"/>
        <v>21.675837999862992</v>
      </c>
      <c r="I774">
        <f t="shared" ca="1" si="133"/>
        <v>14.887097741243762</v>
      </c>
      <c r="J774">
        <f t="shared" ca="1" si="134"/>
        <v>8.5482137648221936</v>
      </c>
      <c r="K774">
        <f t="shared" ca="1" si="135"/>
        <v>4.2090189603439221</v>
      </c>
      <c r="M774">
        <f t="shared" ref="M774:M837" ca="1" si="136">SUMPRODUCT(M$1:P$1,B774:E774)</f>
        <v>6.5318953651641802</v>
      </c>
      <c r="N774">
        <f t="shared" ref="N774:N837" ca="1" si="137">SUMPRODUCT(M$1:P$1,H774:K774)</f>
        <v>13.52032726736525</v>
      </c>
    </row>
    <row r="775" spans="2:14" x14ac:dyDescent="0.25">
      <c r="B775">
        <f t="shared" ref="B775:B838" ca="1" si="138">(-LN(RAND())/B$1)+(-LN(RAND())/C$1)+(-LN(RAND())/D$1)+(-LN(RAND())/E$1)</f>
        <v>14.339465400670505</v>
      </c>
      <c r="C775">
        <f t="shared" ref="C775:C838" ca="1" si="139">(-LN(RAND())/C$1)+(-LN(RAND())/D$1)+(-LN(RAND())/E$1)</f>
        <v>7.6170439232111891</v>
      </c>
      <c r="D775">
        <f t="shared" ref="D775:D838" ca="1" si="140">(-LN(RAND())/D$1)+(-LN(RAND())/E$1)</f>
        <v>1.461037732944972</v>
      </c>
      <c r="E775">
        <f t="shared" ref="E775:E838" ca="1" si="141">(-LN(RAND())/E$1)</f>
        <v>1.2712997028019103E-2</v>
      </c>
      <c r="G775">
        <f t="shared" ref="G775:G838" ca="1" si="142">RAND()</f>
        <v>0.94834146638899242</v>
      </c>
      <c r="H775">
        <f t="shared" ref="H775:H838" ca="1" si="143">(-LN($G775)/H$1)+(-LN($G775)/I$1)+(-LN($G775)/J$1)+(-LN($G775)/K$1)</f>
        <v>0.54630327807920787</v>
      </c>
      <c r="I775">
        <f t="shared" ref="I775:I838" ca="1" si="144">(-LN(G775)/I$1)+(-LN(G775)/J$1)+(-LN(G775)/K$1)</f>
        <v>0.37520442333894743</v>
      </c>
      <c r="J775">
        <f t="shared" ref="J775:J838" ca="1" si="145">(-LN(G775)/J$1)+(-LN(G775)/K$1)</f>
        <v>0.21544344451521036</v>
      </c>
      <c r="K775">
        <f t="shared" ref="K775:K838" ca="1" si="146">(-LN(G775)/K$1)</f>
        <v>0.10608128993896145</v>
      </c>
      <c r="M775">
        <f t="shared" ca="1" si="136"/>
        <v>6.8817029431591061</v>
      </c>
      <c r="N775">
        <f t="shared" ca="1" si="137"/>
        <v>0.34075725731628098</v>
      </c>
    </row>
    <row r="776" spans="2:14" x14ac:dyDescent="0.25">
      <c r="B776">
        <f t="shared" ca="1" si="138"/>
        <v>7.8665635497225939</v>
      </c>
      <c r="C776">
        <f t="shared" ca="1" si="139"/>
        <v>5.2346949388465962</v>
      </c>
      <c r="D776">
        <f t="shared" ca="1" si="140"/>
        <v>1.7723545340632487</v>
      </c>
      <c r="E776">
        <f t="shared" ca="1" si="141"/>
        <v>0.43260616504727611</v>
      </c>
      <c r="G776">
        <f t="shared" ca="1" si="142"/>
        <v>0.80987189238057022</v>
      </c>
      <c r="H776">
        <f t="shared" ca="1" si="143"/>
        <v>2.1719946855512946</v>
      </c>
      <c r="I776">
        <f t="shared" ca="1" si="144"/>
        <v>1.4917391972328136</v>
      </c>
      <c r="J776">
        <f t="shared" ca="1" si="145"/>
        <v>0.8565608798270028</v>
      </c>
      <c r="K776">
        <f t="shared" ca="1" si="146"/>
        <v>0.42175840275745824</v>
      </c>
      <c r="M776">
        <f t="shared" ca="1" si="136"/>
        <v>4.3713696863928622</v>
      </c>
      <c r="N776">
        <f t="shared" ca="1" si="137"/>
        <v>1.3547840213521247</v>
      </c>
    </row>
    <row r="777" spans="2:14" x14ac:dyDescent="0.25">
      <c r="B777">
        <f t="shared" ca="1" si="138"/>
        <v>9.3631610915021</v>
      </c>
      <c r="C777">
        <f t="shared" ca="1" si="139"/>
        <v>6.3861832167458719</v>
      </c>
      <c r="D777">
        <f t="shared" ca="1" si="140"/>
        <v>9.0662945443995522</v>
      </c>
      <c r="E777">
        <f t="shared" ca="1" si="141"/>
        <v>0.91135729904971396</v>
      </c>
      <c r="G777">
        <f t="shared" ca="1" si="142"/>
        <v>0.57203614532803093</v>
      </c>
      <c r="H777">
        <f t="shared" ca="1" si="143"/>
        <v>5.7529351094578818</v>
      </c>
      <c r="I777">
        <f t="shared" ca="1" si="144"/>
        <v>3.9511509208582245</v>
      </c>
      <c r="J777">
        <f t="shared" ca="1" si="145"/>
        <v>2.268762070057341</v>
      </c>
      <c r="K777">
        <f t="shared" ca="1" si="146"/>
        <v>1.117106196931787</v>
      </c>
      <c r="M777">
        <f t="shared" ca="1" si="136"/>
        <v>6.7203336611642444</v>
      </c>
      <c r="N777">
        <f t="shared" ca="1" si="137"/>
        <v>3.5883994624926578</v>
      </c>
    </row>
    <row r="778" spans="2:14" x14ac:dyDescent="0.25">
      <c r="B778">
        <f t="shared" ca="1" si="138"/>
        <v>13.057949883269982</v>
      </c>
      <c r="C778">
        <f t="shared" ca="1" si="139"/>
        <v>8.1431562964570894</v>
      </c>
      <c r="D778">
        <f t="shared" ca="1" si="140"/>
        <v>13.572142738392282</v>
      </c>
      <c r="E778">
        <f t="shared" ca="1" si="141"/>
        <v>3.1919481361476301</v>
      </c>
      <c r="G778">
        <f t="shared" ca="1" si="142"/>
        <v>0.92104313567238039</v>
      </c>
      <c r="H778">
        <f t="shared" ca="1" si="143"/>
        <v>0.84713477758250844</v>
      </c>
      <c r="I778">
        <f t="shared" ca="1" si="144"/>
        <v>0.58181733199691332</v>
      </c>
      <c r="J778">
        <f t="shared" ca="1" si="145"/>
        <v>0.33408116292602652</v>
      </c>
      <c r="K778">
        <f t="shared" ca="1" si="146"/>
        <v>0.16449681626306889</v>
      </c>
      <c r="M778">
        <f t="shared" ca="1" si="136"/>
        <v>9.713150028826103</v>
      </c>
      <c r="N778">
        <f t="shared" ca="1" si="137"/>
        <v>0.52840122871164552</v>
      </c>
    </row>
    <row r="779" spans="2:14" x14ac:dyDescent="0.25">
      <c r="B779">
        <f t="shared" ca="1" si="138"/>
        <v>12.737290739191135</v>
      </c>
      <c r="C779">
        <f t="shared" ca="1" si="139"/>
        <v>8.7106981607377225</v>
      </c>
      <c r="D779">
        <f t="shared" ca="1" si="140"/>
        <v>1.6403445544093733</v>
      </c>
      <c r="E779">
        <f t="shared" ca="1" si="141"/>
        <v>5.3650717091520132E-2</v>
      </c>
      <c r="G779">
        <f t="shared" ca="1" si="142"/>
        <v>3.4102280881993852E-2</v>
      </c>
      <c r="H779">
        <f t="shared" ca="1" si="143"/>
        <v>34.796448720681717</v>
      </c>
      <c r="I779">
        <f t="shared" ca="1" si="144"/>
        <v>23.898413208118619</v>
      </c>
      <c r="J779">
        <f t="shared" ca="1" si="145"/>
        <v>13.722536675303679</v>
      </c>
      <c r="K779">
        <f t="shared" ca="1" si="146"/>
        <v>6.7567820177891207</v>
      </c>
      <c r="M779">
        <f t="shared" ca="1" si="136"/>
        <v>6.7731957242788354</v>
      </c>
      <c r="N779">
        <f t="shared" ca="1" si="137"/>
        <v>21.704322317258658</v>
      </c>
    </row>
    <row r="780" spans="2:14" x14ac:dyDescent="0.25">
      <c r="B780">
        <f t="shared" ca="1" si="138"/>
        <v>11.007423666461291</v>
      </c>
      <c r="C780">
        <f t="shared" ca="1" si="139"/>
        <v>9.6125007210263735</v>
      </c>
      <c r="D780">
        <f t="shared" ca="1" si="140"/>
        <v>7.8668674162637151</v>
      </c>
      <c r="E780">
        <f t="shared" ca="1" si="141"/>
        <v>0.96013232988399355</v>
      </c>
      <c r="G780">
        <f t="shared" ca="1" si="142"/>
        <v>0.65247825719372454</v>
      </c>
      <c r="H780">
        <f t="shared" ca="1" si="143"/>
        <v>4.3977441760989855</v>
      </c>
      <c r="I780">
        <f t="shared" ca="1" si="144"/>
        <v>3.0203975223926727</v>
      </c>
      <c r="J780">
        <f t="shared" ca="1" si="145"/>
        <v>1.734320827666898</v>
      </c>
      <c r="K780">
        <f t="shared" ca="1" si="146"/>
        <v>0.85395492529791428</v>
      </c>
      <c r="M780">
        <f t="shared" ca="1" si="136"/>
        <v>7.9513772654758412</v>
      </c>
      <c r="N780">
        <f t="shared" ca="1" si="137"/>
        <v>2.7430976601404602</v>
      </c>
    </row>
    <row r="781" spans="2:14" x14ac:dyDescent="0.25">
      <c r="B781">
        <f t="shared" ca="1" si="138"/>
        <v>8.4913780311475815</v>
      </c>
      <c r="C781">
        <f t="shared" ca="1" si="139"/>
        <v>7.1027097491298834</v>
      </c>
      <c r="D781">
        <f t="shared" ca="1" si="140"/>
        <v>4.8910202787051063</v>
      </c>
      <c r="E781">
        <f t="shared" ca="1" si="141"/>
        <v>0.81994655067349487</v>
      </c>
      <c r="G781">
        <f t="shared" ca="1" si="142"/>
        <v>0.51492092087202745</v>
      </c>
      <c r="H781">
        <f t="shared" ca="1" si="143"/>
        <v>6.8363497242539006</v>
      </c>
      <c r="I781">
        <f t="shared" ca="1" si="144"/>
        <v>4.6952466861459259</v>
      </c>
      <c r="J781">
        <f t="shared" ca="1" si="145"/>
        <v>2.6960239698402879</v>
      </c>
      <c r="K781">
        <f t="shared" ca="1" si="146"/>
        <v>1.3274838836269438</v>
      </c>
      <c r="M781">
        <f t="shared" ca="1" si="136"/>
        <v>5.8204196999589604</v>
      </c>
      <c r="N781">
        <f t="shared" ca="1" si="137"/>
        <v>4.2641804938133943</v>
      </c>
    </row>
    <row r="782" spans="2:14" x14ac:dyDescent="0.25">
      <c r="B782">
        <f t="shared" ca="1" si="138"/>
        <v>12.175978569980618</v>
      </c>
      <c r="C782">
        <f t="shared" ca="1" si="139"/>
        <v>2.6919352750601697</v>
      </c>
      <c r="D782">
        <f t="shared" ca="1" si="140"/>
        <v>3.4398376874201206</v>
      </c>
      <c r="E782">
        <f t="shared" ca="1" si="141"/>
        <v>0.81352308366289305</v>
      </c>
      <c r="G782">
        <f t="shared" ca="1" si="142"/>
        <v>0.81296849183267295</v>
      </c>
      <c r="H782">
        <f t="shared" ca="1" si="143"/>
        <v>2.1326881507428395</v>
      </c>
      <c r="I782">
        <f t="shared" ca="1" si="144"/>
        <v>1.4647432293921807</v>
      </c>
      <c r="J782">
        <f t="shared" ca="1" si="145"/>
        <v>0.84105971849246897</v>
      </c>
      <c r="K782">
        <f t="shared" ca="1" si="146"/>
        <v>0.41412585123740858</v>
      </c>
      <c r="M782">
        <f t="shared" ca="1" si="136"/>
        <v>5.3110463077288381</v>
      </c>
      <c r="N782">
        <f t="shared" ca="1" si="137"/>
        <v>1.3302665279864818</v>
      </c>
    </row>
    <row r="783" spans="2:14" x14ac:dyDescent="0.25">
      <c r="B783">
        <f t="shared" ca="1" si="138"/>
        <v>3.0898409027478557</v>
      </c>
      <c r="C783">
        <f t="shared" ca="1" si="139"/>
        <v>19.675289827888868</v>
      </c>
      <c r="D783">
        <f t="shared" ca="1" si="140"/>
        <v>3.8478552965436368</v>
      </c>
      <c r="E783">
        <f t="shared" ca="1" si="141"/>
        <v>1.0221619855669006</v>
      </c>
      <c r="G783">
        <f t="shared" ca="1" si="142"/>
        <v>0.31726806431727916</v>
      </c>
      <c r="H783">
        <f t="shared" ca="1" si="143"/>
        <v>11.82415224561473</v>
      </c>
      <c r="I783">
        <f t="shared" ca="1" si="144"/>
        <v>8.1208998788847762</v>
      </c>
      <c r="J783">
        <f t="shared" ca="1" si="145"/>
        <v>4.6630437533236755</v>
      </c>
      <c r="K783">
        <f t="shared" ca="1" si="146"/>
        <v>2.2960164673725711</v>
      </c>
      <c r="M783">
        <f t="shared" ca="1" si="136"/>
        <v>7.8035426756131248</v>
      </c>
      <c r="N783">
        <f t="shared" ca="1" si="137"/>
        <v>7.3753276814891011</v>
      </c>
    </row>
    <row r="784" spans="2:14" x14ac:dyDescent="0.25">
      <c r="B784">
        <f t="shared" ca="1" si="138"/>
        <v>15.309943448769459</v>
      </c>
      <c r="C784">
        <f t="shared" ca="1" si="139"/>
        <v>7.9710228721902885</v>
      </c>
      <c r="D784">
        <f t="shared" ca="1" si="140"/>
        <v>1.0918034896745059</v>
      </c>
      <c r="E784">
        <f t="shared" ca="1" si="141"/>
        <v>0.78602127204196848</v>
      </c>
      <c r="G784">
        <f t="shared" ca="1" si="142"/>
        <v>9.6372544660193404E-2</v>
      </c>
      <c r="H784">
        <f t="shared" ca="1" si="143"/>
        <v>24.096521691825391</v>
      </c>
      <c r="I784">
        <f t="shared" ca="1" si="144"/>
        <v>16.549638064856943</v>
      </c>
      <c r="J784">
        <f t="shared" ca="1" si="145"/>
        <v>9.5028491360610978</v>
      </c>
      <c r="K784">
        <f t="shared" ca="1" si="146"/>
        <v>4.6790678487204396</v>
      </c>
      <c r="M784">
        <f t="shared" ca="1" si="136"/>
        <v>7.3598548486312199</v>
      </c>
      <c r="N784">
        <f t="shared" ca="1" si="137"/>
        <v>15.030231323961008</v>
      </c>
    </row>
    <row r="785" spans="2:14" x14ac:dyDescent="0.25">
      <c r="B785">
        <f t="shared" ca="1" si="138"/>
        <v>8.2538363605697427</v>
      </c>
      <c r="C785">
        <f t="shared" ca="1" si="139"/>
        <v>1.2254533263452174</v>
      </c>
      <c r="D785">
        <f t="shared" ca="1" si="140"/>
        <v>3.3970149531082496</v>
      </c>
      <c r="E785">
        <f t="shared" ca="1" si="141"/>
        <v>2.3620783428276613</v>
      </c>
      <c r="G785">
        <f t="shared" ca="1" si="142"/>
        <v>0.37690737630399307</v>
      </c>
      <c r="H785">
        <f t="shared" ca="1" si="143"/>
        <v>10.050002159215456</v>
      </c>
      <c r="I785">
        <f t="shared" ca="1" si="144"/>
        <v>6.9024027788405258</v>
      </c>
      <c r="J785">
        <f t="shared" ca="1" si="145"/>
        <v>3.9633792610205587</v>
      </c>
      <c r="K785">
        <f t="shared" ca="1" si="146"/>
        <v>1.9515116158324579</v>
      </c>
      <c r="M785">
        <f t="shared" ca="1" si="136"/>
        <v>3.9956055652616698</v>
      </c>
      <c r="N785">
        <f t="shared" ca="1" si="137"/>
        <v>6.2686996567873976</v>
      </c>
    </row>
    <row r="786" spans="2:14" x14ac:dyDescent="0.25">
      <c r="B786">
        <f t="shared" ca="1" si="138"/>
        <v>7.4553274405729368</v>
      </c>
      <c r="C786">
        <f t="shared" ca="1" si="139"/>
        <v>5.2231109486309641</v>
      </c>
      <c r="D786">
        <f t="shared" ca="1" si="140"/>
        <v>1.4411879640658187</v>
      </c>
      <c r="E786">
        <f t="shared" ca="1" si="141"/>
        <v>2.0211160256050644</v>
      </c>
      <c r="G786">
        <f t="shared" ca="1" si="142"/>
        <v>8.9003789198938477E-2</v>
      </c>
      <c r="H786">
        <f t="shared" ca="1" si="143"/>
        <v>24.915785477970605</v>
      </c>
      <c r="I786">
        <f t="shared" ca="1" si="144"/>
        <v>17.112313429946969</v>
      </c>
      <c r="J786">
        <f t="shared" ca="1" si="145"/>
        <v>9.8259389272742972</v>
      </c>
      <c r="K786">
        <f t="shared" ca="1" si="146"/>
        <v>4.8381526697746535</v>
      </c>
      <c r="M786">
        <f t="shared" ca="1" si="136"/>
        <v>4.4959923146953464</v>
      </c>
      <c r="N786">
        <f t="shared" ca="1" si="137"/>
        <v>15.541247991785063</v>
      </c>
    </row>
    <row r="787" spans="2:14" x14ac:dyDescent="0.25">
      <c r="B787">
        <f t="shared" ca="1" si="138"/>
        <v>16.846828858424995</v>
      </c>
      <c r="C787">
        <f t="shared" ca="1" si="139"/>
        <v>4.0344802989384281</v>
      </c>
      <c r="D787">
        <f t="shared" ca="1" si="140"/>
        <v>2.3082403815687447</v>
      </c>
      <c r="E787">
        <f t="shared" ca="1" si="141"/>
        <v>4.581812372297879</v>
      </c>
      <c r="G787">
        <f t="shared" ca="1" si="142"/>
        <v>0.13787781895154994</v>
      </c>
      <c r="H787">
        <f t="shared" ca="1" si="143"/>
        <v>20.407715786688076</v>
      </c>
      <c r="I787">
        <f t="shared" ca="1" si="144"/>
        <v>14.016143670840734</v>
      </c>
      <c r="J787">
        <f t="shared" ca="1" si="145"/>
        <v>8.0481094662844797</v>
      </c>
      <c r="K787">
        <f t="shared" ca="1" si="146"/>
        <v>3.9627747118253529</v>
      </c>
      <c r="M787">
        <f t="shared" ca="1" si="136"/>
        <v>7.6424032979823506</v>
      </c>
      <c r="N787">
        <f t="shared" ca="1" si="137"/>
        <v>12.72933467288061</v>
      </c>
    </row>
    <row r="788" spans="2:14" x14ac:dyDescent="0.25">
      <c r="B788">
        <f t="shared" ca="1" si="138"/>
        <v>15.496503409629318</v>
      </c>
      <c r="C788">
        <f t="shared" ca="1" si="139"/>
        <v>7.9535975792093492</v>
      </c>
      <c r="D788">
        <f t="shared" ca="1" si="140"/>
        <v>1.3232379782960615</v>
      </c>
      <c r="E788">
        <f t="shared" ca="1" si="141"/>
        <v>1.6985483525404204</v>
      </c>
      <c r="G788">
        <f t="shared" ca="1" si="142"/>
        <v>0.55403747710010576</v>
      </c>
      <c r="H788">
        <f t="shared" ca="1" si="143"/>
        <v>6.0822152812332524</v>
      </c>
      <c r="I788">
        <f t="shared" ca="1" si="144"/>
        <v>4.1773025511437289</v>
      </c>
      <c r="J788">
        <f t="shared" ca="1" si="145"/>
        <v>2.3986189778673657</v>
      </c>
      <c r="K788">
        <f t="shared" ca="1" si="146"/>
        <v>1.181045892655505</v>
      </c>
      <c r="M788">
        <f t="shared" ca="1" si="136"/>
        <v>7.6393875628188965</v>
      </c>
      <c r="N788">
        <f t="shared" ca="1" si="137"/>
        <v>3.7937883238176688</v>
      </c>
    </row>
    <row r="789" spans="2:14" x14ac:dyDescent="0.25">
      <c r="B789">
        <f t="shared" ca="1" si="138"/>
        <v>9.7423642753315089</v>
      </c>
      <c r="C789">
        <f t="shared" ca="1" si="139"/>
        <v>17.428763991799368</v>
      </c>
      <c r="D789">
        <f t="shared" ca="1" si="140"/>
        <v>3.3230754354406842</v>
      </c>
      <c r="E789">
        <f t="shared" ca="1" si="141"/>
        <v>1.318572570203199</v>
      </c>
      <c r="G789">
        <f t="shared" ca="1" si="142"/>
        <v>0.34219490410499387</v>
      </c>
      <c r="H789">
        <f t="shared" ca="1" si="143"/>
        <v>11.045149883356615</v>
      </c>
      <c r="I789">
        <f t="shared" ca="1" si="144"/>
        <v>7.5858763052785489</v>
      </c>
      <c r="J789">
        <f t="shared" ca="1" si="145"/>
        <v>4.3558316992418025</v>
      </c>
      <c r="K789">
        <f t="shared" ca="1" si="146"/>
        <v>2.1447496184084001</v>
      </c>
      <c r="M789">
        <f t="shared" ca="1" si="136"/>
        <v>9.0796680812680393</v>
      </c>
      <c r="N789">
        <f t="shared" ca="1" si="137"/>
        <v>6.8894241201205899</v>
      </c>
    </row>
    <row r="790" spans="2:14" x14ac:dyDescent="0.25">
      <c r="B790">
        <f t="shared" ca="1" si="138"/>
        <v>4.5558128252719872</v>
      </c>
      <c r="C790">
        <f t="shared" ca="1" si="139"/>
        <v>6.5911370071360027</v>
      </c>
      <c r="D790">
        <f t="shared" ca="1" si="140"/>
        <v>2.6412057627697898</v>
      </c>
      <c r="E790">
        <f t="shared" ca="1" si="141"/>
        <v>4.1036578164825182</v>
      </c>
      <c r="G790">
        <f t="shared" ca="1" si="142"/>
        <v>0.19583511706644996</v>
      </c>
      <c r="H790">
        <f t="shared" ca="1" si="143"/>
        <v>16.793494469388335</v>
      </c>
      <c r="I790">
        <f t="shared" ca="1" si="144"/>
        <v>11.53387442664966</v>
      </c>
      <c r="J790">
        <f t="shared" ca="1" si="145"/>
        <v>6.6227834228876459</v>
      </c>
      <c r="K790">
        <f t="shared" ca="1" si="146"/>
        <v>3.2609644264979778</v>
      </c>
      <c r="M790">
        <f t="shared" ca="1" si="136"/>
        <v>4.6930576655728586</v>
      </c>
      <c r="N790">
        <f t="shared" ca="1" si="137"/>
        <v>10.474960238688521</v>
      </c>
    </row>
    <row r="791" spans="2:14" x14ac:dyDescent="0.25">
      <c r="B791">
        <f t="shared" ca="1" si="138"/>
        <v>16.081986614348839</v>
      </c>
      <c r="C791">
        <f t="shared" ca="1" si="139"/>
        <v>7.0323936697859022</v>
      </c>
      <c r="D791">
        <f t="shared" ca="1" si="140"/>
        <v>6.6263896223085119</v>
      </c>
      <c r="E791">
        <f t="shared" ca="1" si="141"/>
        <v>2.8102986874716112</v>
      </c>
      <c r="G791">
        <f t="shared" ca="1" si="142"/>
        <v>0.70753931530857539</v>
      </c>
      <c r="H791">
        <f t="shared" ca="1" si="143"/>
        <v>3.5633092209765009</v>
      </c>
      <c r="I791">
        <f t="shared" ca="1" si="144"/>
        <v>2.4473025059186932</v>
      </c>
      <c r="J791">
        <f t="shared" ca="1" si="145"/>
        <v>1.4052480430635117</v>
      </c>
      <c r="K791">
        <f t="shared" ca="1" si="146"/>
        <v>0.69192416333584073</v>
      </c>
      <c r="M791">
        <f t="shared" ca="1" si="136"/>
        <v>8.821651747196448</v>
      </c>
      <c r="N791">
        <f t="shared" ca="1" si="137"/>
        <v>2.2226179593484283</v>
      </c>
    </row>
    <row r="792" spans="2:14" x14ac:dyDescent="0.25">
      <c r="B792">
        <f t="shared" ca="1" si="138"/>
        <v>5.0121368824911077</v>
      </c>
      <c r="C792">
        <f t="shared" ca="1" si="139"/>
        <v>7.5268812207998153</v>
      </c>
      <c r="D792">
        <f t="shared" ca="1" si="140"/>
        <v>4.180920933491282</v>
      </c>
      <c r="E792">
        <f t="shared" ca="1" si="141"/>
        <v>0.31339657492766643</v>
      </c>
      <c r="G792">
        <f t="shared" ca="1" si="142"/>
        <v>0.98347987842732532</v>
      </c>
      <c r="H792">
        <f t="shared" ca="1" si="143"/>
        <v>0.17157360965230728</v>
      </c>
      <c r="I792">
        <f t="shared" ca="1" si="144"/>
        <v>0.11783780155249579</v>
      </c>
      <c r="J792">
        <f t="shared" ca="1" si="145"/>
        <v>6.7662800013515198E-2</v>
      </c>
      <c r="K792">
        <f t="shared" ca="1" si="146"/>
        <v>3.3316201021883117E-2</v>
      </c>
      <c r="M792">
        <f t="shared" ca="1" si="136"/>
        <v>4.6605689326710662</v>
      </c>
      <c r="N792">
        <f t="shared" ca="1" si="137"/>
        <v>0.10701922356852059</v>
      </c>
    </row>
    <row r="793" spans="2:14" x14ac:dyDescent="0.25">
      <c r="B793">
        <f t="shared" ca="1" si="138"/>
        <v>21.563146217387935</v>
      </c>
      <c r="C793">
        <f t="shared" ca="1" si="139"/>
        <v>16.031860958165485</v>
      </c>
      <c r="D793">
        <f t="shared" ca="1" si="140"/>
        <v>1.2493583728552169</v>
      </c>
      <c r="E793">
        <f t="shared" ca="1" si="141"/>
        <v>2.7825850226483562</v>
      </c>
      <c r="G793">
        <f t="shared" ca="1" si="142"/>
        <v>0.73759557441809265</v>
      </c>
      <c r="H793">
        <f t="shared" ca="1" si="143"/>
        <v>3.1348157807834172</v>
      </c>
      <c r="I793">
        <f t="shared" ca="1" si="144"/>
        <v>2.153010597773017</v>
      </c>
      <c r="J793">
        <f t="shared" ca="1" si="145"/>
        <v>1.2362647943596925</v>
      </c>
      <c r="K793">
        <f t="shared" ca="1" si="146"/>
        <v>0.60871921346644764</v>
      </c>
      <c r="M793">
        <f t="shared" ca="1" si="136"/>
        <v>12.084890831766739</v>
      </c>
      <c r="N793">
        <f t="shared" ca="1" si="137"/>
        <v>1.9553447151321581</v>
      </c>
    </row>
    <row r="794" spans="2:14" x14ac:dyDescent="0.25">
      <c r="B794">
        <f t="shared" ca="1" si="138"/>
        <v>20.925708246797313</v>
      </c>
      <c r="C794">
        <f t="shared" ca="1" si="139"/>
        <v>3.4847693526782315</v>
      </c>
      <c r="D794">
        <f t="shared" ca="1" si="140"/>
        <v>1.5244716584583369</v>
      </c>
      <c r="E794">
        <f t="shared" ca="1" si="141"/>
        <v>4.2377507637870027</v>
      </c>
      <c r="G794">
        <f t="shared" ca="1" si="142"/>
        <v>0.6976181546944783</v>
      </c>
      <c r="H794">
        <f t="shared" ca="1" si="143"/>
        <v>3.70875452594011</v>
      </c>
      <c r="I794">
        <f t="shared" ca="1" si="144"/>
        <v>2.5471952284520478</v>
      </c>
      <c r="J794">
        <f t="shared" ca="1" si="145"/>
        <v>1.462606727785484</v>
      </c>
      <c r="K794">
        <f t="shared" ca="1" si="146"/>
        <v>0.72016676444259864</v>
      </c>
      <c r="M794">
        <f t="shared" ca="1" si="136"/>
        <v>8.4755877642917312</v>
      </c>
      <c r="N794">
        <f t="shared" ca="1" si="137"/>
        <v>2.3133396247632638</v>
      </c>
    </row>
    <row r="795" spans="2:14" x14ac:dyDescent="0.25">
      <c r="B795">
        <f t="shared" ca="1" si="138"/>
        <v>12.238085608316759</v>
      </c>
      <c r="C795">
        <f t="shared" ca="1" si="139"/>
        <v>3.6435512083760582</v>
      </c>
      <c r="D795">
        <f t="shared" ca="1" si="140"/>
        <v>3.5597768983013354</v>
      </c>
      <c r="E795">
        <f t="shared" ca="1" si="141"/>
        <v>0.25402561559352727</v>
      </c>
      <c r="G795">
        <f t="shared" ca="1" si="142"/>
        <v>0.76128226521897369</v>
      </c>
      <c r="H795">
        <f t="shared" ca="1" si="143"/>
        <v>2.8092570741854455</v>
      </c>
      <c r="I795">
        <f t="shared" ca="1" si="144"/>
        <v>1.9294148924689118</v>
      </c>
      <c r="J795">
        <f t="shared" ca="1" si="145"/>
        <v>1.1078755059263652</v>
      </c>
      <c r="K795">
        <f t="shared" ca="1" si="146"/>
        <v>0.54550215266425095</v>
      </c>
      <c r="M795">
        <f t="shared" ca="1" si="136"/>
        <v>5.5272515477868183</v>
      </c>
      <c r="N795">
        <f t="shared" ca="1" si="137"/>
        <v>1.7522771217144306</v>
      </c>
    </row>
    <row r="796" spans="2:14" x14ac:dyDescent="0.25">
      <c r="B796">
        <f t="shared" ca="1" si="138"/>
        <v>14.09604812253426</v>
      </c>
      <c r="C796">
        <f t="shared" ca="1" si="139"/>
        <v>4.8214405935967157</v>
      </c>
      <c r="D796">
        <f t="shared" ca="1" si="140"/>
        <v>1.3109744890176098</v>
      </c>
      <c r="E796">
        <f t="shared" ca="1" si="141"/>
        <v>0.81824772851915506</v>
      </c>
      <c r="G796">
        <f t="shared" ca="1" si="142"/>
        <v>0.59622064982915735</v>
      </c>
      <c r="H796">
        <f t="shared" ca="1" si="143"/>
        <v>5.3264381554834381</v>
      </c>
      <c r="I796">
        <f t="shared" ca="1" si="144"/>
        <v>3.6582302116242653</v>
      </c>
      <c r="J796">
        <f t="shared" ca="1" si="145"/>
        <v>2.100566167659375</v>
      </c>
      <c r="K796">
        <f t="shared" ca="1" si="146"/>
        <v>1.0342889251926872</v>
      </c>
      <c r="M796">
        <f t="shared" ca="1" si="136"/>
        <v>6.1010910583466451</v>
      </c>
      <c r="N796">
        <f t="shared" ca="1" si="137"/>
        <v>3.3223715287027233</v>
      </c>
    </row>
    <row r="797" spans="2:14" x14ac:dyDescent="0.25">
      <c r="B797">
        <f t="shared" ca="1" si="138"/>
        <v>8.9853702074144621</v>
      </c>
      <c r="C797">
        <f t="shared" ca="1" si="139"/>
        <v>1.560691015358606</v>
      </c>
      <c r="D797">
        <f t="shared" ca="1" si="140"/>
        <v>2.4577897538188136</v>
      </c>
      <c r="E797">
        <f t="shared" ca="1" si="141"/>
        <v>0.14459185784977077</v>
      </c>
      <c r="G797">
        <f t="shared" ca="1" si="142"/>
        <v>7.5186329205795266E-3</v>
      </c>
      <c r="H797">
        <f t="shared" ca="1" si="143"/>
        <v>50.369404115617506</v>
      </c>
      <c r="I797">
        <f t="shared" ca="1" si="144"/>
        <v>34.594013954253732</v>
      </c>
      <c r="J797">
        <f t="shared" ca="1" si="145"/>
        <v>19.863980972257437</v>
      </c>
      <c r="K797">
        <f t="shared" ca="1" si="146"/>
        <v>9.7807419000455411</v>
      </c>
      <c r="M797">
        <f t="shared" ca="1" si="136"/>
        <v>3.6842946891656374</v>
      </c>
      <c r="N797">
        <f t="shared" ca="1" si="137"/>
        <v>31.417969995421963</v>
      </c>
    </row>
    <row r="798" spans="2:14" x14ac:dyDescent="0.25">
      <c r="B798">
        <f t="shared" ca="1" si="138"/>
        <v>11.758345905406216</v>
      </c>
      <c r="C798">
        <f t="shared" ca="1" si="139"/>
        <v>4.3924855434314711</v>
      </c>
      <c r="D798">
        <f t="shared" ca="1" si="140"/>
        <v>1.2923585463417719</v>
      </c>
      <c r="E798">
        <f t="shared" ca="1" si="141"/>
        <v>0.48213448741427528</v>
      </c>
      <c r="G798">
        <f t="shared" ca="1" si="142"/>
        <v>0.8040155407263142</v>
      </c>
      <c r="H798">
        <f t="shared" ca="1" si="143"/>
        <v>2.2467446204662109</v>
      </c>
      <c r="I798">
        <f t="shared" ca="1" si="144"/>
        <v>1.5430779084391348</v>
      </c>
      <c r="J798">
        <f t="shared" ca="1" si="145"/>
        <v>0.88603971347409372</v>
      </c>
      <c r="K798">
        <f t="shared" ca="1" si="146"/>
        <v>0.43627336145678725</v>
      </c>
      <c r="M798">
        <f t="shared" ca="1" si="136"/>
        <v>5.2001480414025156</v>
      </c>
      <c r="N798">
        <f t="shared" ca="1" si="137"/>
        <v>1.40140937365778</v>
      </c>
    </row>
    <row r="799" spans="2:14" x14ac:dyDescent="0.25">
      <c r="B799">
        <f t="shared" ca="1" si="138"/>
        <v>2.5730784349406921</v>
      </c>
      <c r="C799">
        <f t="shared" ca="1" si="139"/>
        <v>16.065820148710824</v>
      </c>
      <c r="D799">
        <f t="shared" ca="1" si="140"/>
        <v>4.3459076478288843</v>
      </c>
      <c r="E799">
        <f t="shared" ca="1" si="141"/>
        <v>4.0873501610860243</v>
      </c>
      <c r="G799">
        <f t="shared" ca="1" si="142"/>
        <v>1.3104155835531373E-2</v>
      </c>
      <c r="H799">
        <f t="shared" ca="1" si="143"/>
        <v>44.647450618979335</v>
      </c>
      <c r="I799">
        <f t="shared" ca="1" si="144"/>
        <v>30.664141394039802</v>
      </c>
      <c r="J799">
        <f t="shared" ca="1" si="145"/>
        <v>17.607436997258915</v>
      </c>
      <c r="K799">
        <f t="shared" ca="1" si="146"/>
        <v>8.6696517194625109</v>
      </c>
      <c r="M799">
        <f t="shared" ca="1" si="136"/>
        <v>7.2783211368784366</v>
      </c>
      <c r="N799">
        <f t="shared" ca="1" si="137"/>
        <v>27.848895347250025</v>
      </c>
    </row>
    <row r="800" spans="2:14" x14ac:dyDescent="0.25">
      <c r="B800">
        <f t="shared" ca="1" si="138"/>
        <v>14.482121133232472</v>
      </c>
      <c r="C800">
        <f t="shared" ca="1" si="139"/>
        <v>7.9072286321678327</v>
      </c>
      <c r="D800">
        <f t="shared" ca="1" si="140"/>
        <v>5.2190827488237552</v>
      </c>
      <c r="E800">
        <f t="shared" ca="1" si="141"/>
        <v>3.0533850722629019</v>
      </c>
      <c r="G800">
        <f t="shared" ca="1" si="142"/>
        <v>0.58891349736719623</v>
      </c>
      <c r="H800">
        <f t="shared" ca="1" si="143"/>
        <v>5.453449106074963</v>
      </c>
      <c r="I800">
        <f t="shared" ca="1" si="144"/>
        <v>3.7454621071420422</v>
      </c>
      <c r="J800">
        <f t="shared" ca="1" si="145"/>
        <v>2.1506549695841946</v>
      </c>
      <c r="K800">
        <f t="shared" ca="1" si="146"/>
        <v>1.0589519393384106</v>
      </c>
      <c r="M800">
        <f t="shared" ca="1" si="136"/>
        <v>8.371298493837422</v>
      </c>
      <c r="N800">
        <f t="shared" ca="1" si="137"/>
        <v>3.4015947457496227</v>
      </c>
    </row>
    <row r="801" spans="2:14" x14ac:dyDescent="0.25">
      <c r="B801">
        <f t="shared" ca="1" si="138"/>
        <v>4.6736256715918039</v>
      </c>
      <c r="C801">
        <f t="shared" ca="1" si="139"/>
        <v>4.7546975144395702</v>
      </c>
      <c r="D801">
        <f t="shared" ca="1" si="140"/>
        <v>5.8064390066890672</v>
      </c>
      <c r="E801">
        <f t="shared" ca="1" si="141"/>
        <v>0.36266310088751985</v>
      </c>
      <c r="G801">
        <f t="shared" ca="1" si="142"/>
        <v>0.76150813691057029</v>
      </c>
      <c r="H801">
        <f t="shared" ca="1" si="143"/>
        <v>2.8062016136237085</v>
      </c>
      <c r="I801">
        <f t="shared" ca="1" si="144"/>
        <v>1.9273163835195746</v>
      </c>
      <c r="J801">
        <f t="shared" ca="1" si="145"/>
        <v>1.1066705361331846</v>
      </c>
      <c r="K801">
        <f t="shared" ca="1" si="146"/>
        <v>0.54490884266456296</v>
      </c>
      <c r="M801">
        <f t="shared" ca="1" si="136"/>
        <v>4.062317377324729</v>
      </c>
      <c r="N801">
        <f t="shared" ca="1" si="137"/>
        <v>1.7503712749025346</v>
      </c>
    </row>
    <row r="802" spans="2:14" x14ac:dyDescent="0.25">
      <c r="B802">
        <f t="shared" ca="1" si="138"/>
        <v>4.8945232515538288</v>
      </c>
      <c r="C802">
        <f t="shared" ca="1" si="139"/>
        <v>3.3225477571507822</v>
      </c>
      <c r="D802">
        <f t="shared" ca="1" si="140"/>
        <v>3.3180463547643457</v>
      </c>
      <c r="E802">
        <f t="shared" ca="1" si="141"/>
        <v>3.5020799425217568</v>
      </c>
      <c r="G802">
        <f t="shared" ca="1" si="142"/>
        <v>0.20203285483410405</v>
      </c>
      <c r="H802">
        <f t="shared" ca="1" si="143"/>
        <v>16.472583653996786</v>
      </c>
      <c r="I802">
        <f t="shared" ca="1" si="144"/>
        <v>11.313470921374044</v>
      </c>
      <c r="J802">
        <f t="shared" ca="1" si="145"/>
        <v>6.4962271047684705</v>
      </c>
      <c r="K802">
        <f t="shared" ca="1" si="146"/>
        <v>3.1986498942260999</v>
      </c>
      <c r="M802">
        <f t="shared" ca="1" si="136"/>
        <v>3.8291465620686034</v>
      </c>
      <c r="N802">
        <f t="shared" ca="1" si="137"/>
        <v>10.274791772410161</v>
      </c>
    </row>
    <row r="803" spans="2:14" x14ac:dyDescent="0.25">
      <c r="B803">
        <f t="shared" ca="1" si="138"/>
        <v>3.5802038518158779</v>
      </c>
      <c r="C803">
        <f t="shared" ca="1" si="139"/>
        <v>14.743709632731896</v>
      </c>
      <c r="D803">
        <f t="shared" ca="1" si="140"/>
        <v>4.9723113448557514</v>
      </c>
      <c r="E803">
        <f t="shared" ca="1" si="141"/>
        <v>1.01540427175503</v>
      </c>
      <c r="G803">
        <f t="shared" ca="1" si="142"/>
        <v>0.12658678143614821</v>
      </c>
      <c r="H803">
        <f t="shared" ca="1" si="143"/>
        <v>21.28772129373554</v>
      </c>
      <c r="I803">
        <f t="shared" ca="1" si="144"/>
        <v>14.620536820315792</v>
      </c>
      <c r="J803">
        <f t="shared" ca="1" si="145"/>
        <v>8.3951537276648232</v>
      </c>
      <c r="K803">
        <f t="shared" ca="1" si="146"/>
        <v>4.1336543735202431</v>
      </c>
      <c r="M803">
        <f t="shared" ca="1" si="136"/>
        <v>6.6947171686864886</v>
      </c>
      <c r="N803">
        <f t="shared" ca="1" si="137"/>
        <v>13.278239054452413</v>
      </c>
    </row>
    <row r="804" spans="2:14" x14ac:dyDescent="0.25">
      <c r="B804">
        <f t="shared" ca="1" si="138"/>
        <v>6.5709272093264648</v>
      </c>
      <c r="C804">
        <f t="shared" ca="1" si="139"/>
        <v>3.6455257664121579</v>
      </c>
      <c r="D804">
        <f t="shared" ca="1" si="140"/>
        <v>0.36923586213321702</v>
      </c>
      <c r="E804">
        <f t="shared" ca="1" si="141"/>
        <v>1.7725793081687908</v>
      </c>
      <c r="G804">
        <f t="shared" ca="1" si="142"/>
        <v>5.8712986332710049E-2</v>
      </c>
      <c r="H804">
        <f t="shared" ca="1" si="143"/>
        <v>29.200650461277913</v>
      </c>
      <c r="I804">
        <f t="shared" ca="1" si="144"/>
        <v>20.055184834269696</v>
      </c>
      <c r="J804">
        <f t="shared" ca="1" si="145"/>
        <v>11.515744037966844</v>
      </c>
      <c r="K804">
        <f t="shared" ca="1" si="146"/>
        <v>5.6701886887450952</v>
      </c>
      <c r="M804">
        <f t="shared" ca="1" si="136"/>
        <v>3.4932989267819883</v>
      </c>
      <c r="N804">
        <f t="shared" ca="1" si="137"/>
        <v>18.21393713400667</v>
      </c>
    </row>
    <row r="805" spans="2:14" x14ac:dyDescent="0.25">
      <c r="B805">
        <f t="shared" ca="1" si="138"/>
        <v>7.1051213893275804</v>
      </c>
      <c r="C805">
        <f t="shared" ca="1" si="139"/>
        <v>19.849044750552974</v>
      </c>
      <c r="D805">
        <f t="shared" ca="1" si="140"/>
        <v>1.9260409081835275</v>
      </c>
      <c r="E805">
        <f t="shared" ca="1" si="141"/>
        <v>2.8452616194719189</v>
      </c>
      <c r="G805">
        <f t="shared" ca="1" si="142"/>
        <v>0.45692798731581286</v>
      </c>
      <c r="H805">
        <f t="shared" ca="1" si="143"/>
        <v>8.0670367279548572</v>
      </c>
      <c r="I805">
        <f t="shared" ca="1" si="144"/>
        <v>5.5404900263614403</v>
      </c>
      <c r="J805">
        <f t="shared" ca="1" si="145"/>
        <v>3.1813650941507206</v>
      </c>
      <c r="K805">
        <f t="shared" ca="1" si="146"/>
        <v>1.5664589549879182</v>
      </c>
      <c r="M805">
        <f t="shared" ca="1" si="136"/>
        <v>9.0405103474952568</v>
      </c>
      <c r="N805">
        <f t="shared" ca="1" si="137"/>
        <v>5.0318228361226165</v>
      </c>
    </row>
    <row r="806" spans="2:14" x14ac:dyDescent="0.25">
      <c r="B806">
        <f t="shared" ca="1" si="138"/>
        <v>11.694141789581176</v>
      </c>
      <c r="C806">
        <f t="shared" ca="1" si="139"/>
        <v>11.070143920826379</v>
      </c>
      <c r="D806">
        <f t="shared" ca="1" si="140"/>
        <v>1.0549991162543515</v>
      </c>
      <c r="E806">
        <f t="shared" ca="1" si="141"/>
        <v>0.15275560761732015</v>
      </c>
      <c r="G806">
        <f t="shared" ca="1" si="142"/>
        <v>0.52846259477292856</v>
      </c>
      <c r="H806">
        <f t="shared" ca="1" si="143"/>
        <v>6.568982743015054</v>
      </c>
      <c r="I806">
        <f t="shared" ca="1" si="144"/>
        <v>4.5116174127351751</v>
      </c>
      <c r="J806">
        <f t="shared" ca="1" si="145"/>
        <v>2.5905835200039631</v>
      </c>
      <c r="K806">
        <f t="shared" ca="1" si="146"/>
        <v>1.275566504773525</v>
      </c>
      <c r="M806">
        <f t="shared" ca="1" si="136"/>
        <v>7.0708366578966002</v>
      </c>
      <c r="N806">
        <f t="shared" ca="1" si="137"/>
        <v>4.0974100516805665</v>
      </c>
    </row>
    <row r="807" spans="2:14" x14ac:dyDescent="0.25">
      <c r="B807">
        <f t="shared" ca="1" si="138"/>
        <v>10.947980876538399</v>
      </c>
      <c r="C807">
        <f t="shared" ca="1" si="139"/>
        <v>17.612566687460941</v>
      </c>
      <c r="D807">
        <f t="shared" ca="1" si="140"/>
        <v>9.6318377260937442</v>
      </c>
      <c r="E807">
        <f t="shared" ca="1" si="141"/>
        <v>3.1935807259888151</v>
      </c>
      <c r="G807">
        <f t="shared" ca="1" si="142"/>
        <v>0.85277821019951927</v>
      </c>
      <c r="H807">
        <f t="shared" ca="1" si="143"/>
        <v>1.6402883668325579</v>
      </c>
      <c r="I807">
        <f t="shared" ca="1" si="144"/>
        <v>1.1265600546108407</v>
      </c>
      <c r="J807">
        <f t="shared" ca="1" si="145"/>
        <v>0.64687397994598461</v>
      </c>
      <c r="K807">
        <f t="shared" ca="1" si="146"/>
        <v>0.31851155357746452</v>
      </c>
      <c r="M807">
        <f t="shared" ca="1" si="136"/>
        <v>11.133247959616314</v>
      </c>
      <c r="N807">
        <f t="shared" ca="1" si="137"/>
        <v>1.0231316331377092</v>
      </c>
    </row>
    <row r="808" spans="2:14" x14ac:dyDescent="0.25">
      <c r="B808">
        <f t="shared" ca="1" si="138"/>
        <v>7.7163778273972605</v>
      </c>
      <c r="C808">
        <f t="shared" ca="1" si="139"/>
        <v>7.0214327559933736</v>
      </c>
      <c r="D808">
        <f t="shared" ca="1" si="140"/>
        <v>7.1777473821195894</v>
      </c>
      <c r="E808">
        <f t="shared" ca="1" si="141"/>
        <v>0.99151489073926091</v>
      </c>
      <c r="G808">
        <f t="shared" ca="1" si="142"/>
        <v>0.20871389331805423</v>
      </c>
      <c r="H808">
        <f t="shared" ca="1" si="143"/>
        <v>16.137492355807311</v>
      </c>
      <c r="I808">
        <f t="shared" ca="1" si="144"/>
        <v>11.083328174024736</v>
      </c>
      <c r="J808">
        <f t="shared" ca="1" si="145"/>
        <v>6.3640784862157069</v>
      </c>
      <c r="K808">
        <f t="shared" ca="1" si="146"/>
        <v>3.1335817927051957</v>
      </c>
      <c r="M808">
        <f t="shared" ca="1" si="136"/>
        <v>6.0551956295889608</v>
      </c>
      <c r="N808">
        <f t="shared" ca="1" si="137"/>
        <v>10.065778214733793</v>
      </c>
    </row>
    <row r="809" spans="2:14" x14ac:dyDescent="0.25">
      <c r="B809">
        <f t="shared" ca="1" si="138"/>
        <v>7.0739737577916131</v>
      </c>
      <c r="C809">
        <f t="shared" ca="1" si="139"/>
        <v>6.8304936623872869</v>
      </c>
      <c r="D809">
        <f t="shared" ca="1" si="140"/>
        <v>3.170706561287147</v>
      </c>
      <c r="E809">
        <f t="shared" ca="1" si="141"/>
        <v>0.33094816118812798</v>
      </c>
      <c r="G809">
        <f t="shared" ca="1" si="142"/>
        <v>0.54759444135122193</v>
      </c>
      <c r="H809">
        <f t="shared" ca="1" si="143"/>
        <v>6.2026950119421533</v>
      </c>
      <c r="I809">
        <f t="shared" ca="1" si="144"/>
        <v>4.2600487650116063</v>
      </c>
      <c r="J809">
        <f t="shared" ca="1" si="145"/>
        <v>2.4461320886607942</v>
      </c>
      <c r="K809">
        <f t="shared" ca="1" si="146"/>
        <v>1.2044406730969393</v>
      </c>
      <c r="M809">
        <f t="shared" ca="1" si="136"/>
        <v>4.8716711705487246</v>
      </c>
      <c r="N809">
        <f t="shared" ca="1" si="137"/>
        <v>3.8689376854376745</v>
      </c>
    </row>
    <row r="810" spans="2:14" x14ac:dyDescent="0.25">
      <c r="B810">
        <f t="shared" ca="1" si="138"/>
        <v>9.440725455788364</v>
      </c>
      <c r="C810">
        <f t="shared" ca="1" si="139"/>
        <v>7.6745292826152003</v>
      </c>
      <c r="D810">
        <f t="shared" ca="1" si="140"/>
        <v>1.8340574540535808</v>
      </c>
      <c r="E810">
        <f t="shared" ca="1" si="141"/>
        <v>1.1639092451577622</v>
      </c>
      <c r="G810">
        <f t="shared" ca="1" si="142"/>
        <v>0.12712041652808126</v>
      </c>
      <c r="H810">
        <f t="shared" ca="1" si="143"/>
        <v>21.244393433824417</v>
      </c>
      <c r="I810">
        <f t="shared" ca="1" si="144"/>
        <v>14.590778981868215</v>
      </c>
      <c r="J810">
        <f t="shared" ca="1" si="145"/>
        <v>8.3780666923910374</v>
      </c>
      <c r="K810">
        <f t="shared" ca="1" si="146"/>
        <v>4.1252409602128459</v>
      </c>
      <c r="M810">
        <f t="shared" ca="1" si="136"/>
        <v>5.7341697613633382</v>
      </c>
      <c r="N810">
        <f t="shared" ca="1" si="137"/>
        <v>13.251213255228567</v>
      </c>
    </row>
    <row r="811" spans="2:14" x14ac:dyDescent="0.25">
      <c r="B811">
        <f t="shared" ca="1" si="138"/>
        <v>6.773063352036929</v>
      </c>
      <c r="C811">
        <f t="shared" ca="1" si="139"/>
        <v>1.2164179113532194</v>
      </c>
      <c r="D811">
        <f t="shared" ca="1" si="140"/>
        <v>0.96394852949761434</v>
      </c>
      <c r="E811">
        <f t="shared" ca="1" si="141"/>
        <v>1.9797304802254561</v>
      </c>
      <c r="G811">
        <f t="shared" ca="1" si="142"/>
        <v>0.9051373574768915</v>
      </c>
      <c r="H811">
        <f t="shared" ca="1" si="143"/>
        <v>1.0265574044484185</v>
      </c>
      <c r="I811">
        <f t="shared" ca="1" si="144"/>
        <v>0.70504588644359245</v>
      </c>
      <c r="J811">
        <f t="shared" ca="1" si="145"/>
        <v>0.40483934854752007</v>
      </c>
      <c r="K811">
        <f t="shared" ca="1" si="146"/>
        <v>0.19933714116299212</v>
      </c>
      <c r="M811">
        <f t="shared" ca="1" si="136"/>
        <v>2.9855801809616582</v>
      </c>
      <c r="N811">
        <f t="shared" ca="1" si="137"/>
        <v>0.64031628520970574</v>
      </c>
    </row>
    <row r="812" spans="2:14" x14ac:dyDescent="0.25">
      <c r="B812">
        <f t="shared" ca="1" si="138"/>
        <v>11.722131905570825</v>
      </c>
      <c r="C812">
        <f t="shared" ca="1" si="139"/>
        <v>4.6208900924631822</v>
      </c>
      <c r="D812">
        <f t="shared" ca="1" si="140"/>
        <v>3.4822919085592297</v>
      </c>
      <c r="E812">
        <f t="shared" ca="1" si="141"/>
        <v>1.9463753021287939</v>
      </c>
      <c r="G812">
        <f t="shared" ca="1" si="142"/>
        <v>0.20526819565577381</v>
      </c>
      <c r="H812">
        <f t="shared" ca="1" si="143"/>
        <v>16.308951499938935</v>
      </c>
      <c r="I812">
        <f t="shared" ca="1" si="144"/>
        <v>11.201087359959493</v>
      </c>
      <c r="J812">
        <f t="shared" ca="1" si="145"/>
        <v>6.4316961449184458</v>
      </c>
      <c r="K812">
        <f t="shared" ca="1" si="146"/>
        <v>3.1668757667872551</v>
      </c>
      <c r="M812">
        <f t="shared" ca="1" si="136"/>
        <v>5.9886400415478072</v>
      </c>
      <c r="N812">
        <f t="shared" ca="1" si="137"/>
        <v>10.172726040310668</v>
      </c>
    </row>
    <row r="813" spans="2:14" x14ac:dyDescent="0.25">
      <c r="B813">
        <f t="shared" ca="1" si="138"/>
        <v>3.6706121297900003</v>
      </c>
      <c r="C813">
        <f t="shared" ca="1" si="139"/>
        <v>9.3934312943296909</v>
      </c>
      <c r="D813">
        <f t="shared" ca="1" si="140"/>
        <v>12.63546179123755</v>
      </c>
      <c r="E813">
        <f t="shared" ca="1" si="141"/>
        <v>2.2948172082873026</v>
      </c>
      <c r="G813">
        <f t="shared" ca="1" si="142"/>
        <v>0.93672281780924982</v>
      </c>
      <c r="H813">
        <f t="shared" ca="1" si="143"/>
        <v>0.67327001446419998</v>
      </c>
      <c r="I813">
        <f t="shared" ca="1" si="144"/>
        <v>0.46240595227001141</v>
      </c>
      <c r="J813">
        <f t="shared" ca="1" si="145"/>
        <v>0.26551480985977516</v>
      </c>
      <c r="K813">
        <f t="shared" ca="1" si="146"/>
        <v>0.1307357185603969</v>
      </c>
      <c r="M813">
        <f t="shared" ca="1" si="136"/>
        <v>6.905268827140878</v>
      </c>
      <c r="N813">
        <f t="shared" ca="1" si="137"/>
        <v>0.41995289570429778</v>
      </c>
    </row>
    <row r="814" spans="2:14" x14ac:dyDescent="0.25">
      <c r="B814">
        <f t="shared" ca="1" si="138"/>
        <v>21.595060805612846</v>
      </c>
      <c r="C814">
        <f t="shared" ca="1" si="139"/>
        <v>3.9701940497177257</v>
      </c>
      <c r="D814">
        <f t="shared" ca="1" si="140"/>
        <v>2.3081163601707462</v>
      </c>
      <c r="E814">
        <f t="shared" ca="1" si="141"/>
        <v>0.50830187733902243</v>
      </c>
      <c r="G814">
        <f t="shared" ca="1" si="142"/>
        <v>0.92680634535896722</v>
      </c>
      <c r="H814">
        <f t="shared" ca="1" si="143"/>
        <v>0.78288757202350145</v>
      </c>
      <c r="I814">
        <f t="shared" ca="1" si="144"/>
        <v>0.53769195936934711</v>
      </c>
      <c r="J814">
        <f t="shared" ca="1" si="145"/>
        <v>0.30874424875854034</v>
      </c>
      <c r="K814">
        <f t="shared" ca="1" si="146"/>
        <v>0.1520212798455757</v>
      </c>
      <c r="M814">
        <f t="shared" ca="1" si="136"/>
        <v>8.2328601041011247</v>
      </c>
      <c r="N814">
        <f t="shared" ca="1" si="137"/>
        <v>0.48832696513867779</v>
      </c>
    </row>
    <row r="815" spans="2:14" x14ac:dyDescent="0.25">
      <c r="B815">
        <f t="shared" ca="1" si="138"/>
        <v>4.5765970647878644</v>
      </c>
      <c r="C815">
        <f t="shared" ca="1" si="139"/>
        <v>4.778535192946415</v>
      </c>
      <c r="D815">
        <f t="shared" ca="1" si="140"/>
        <v>3.6022635382420405</v>
      </c>
      <c r="E815">
        <f t="shared" ca="1" si="141"/>
        <v>1.1134738191315028</v>
      </c>
      <c r="G815">
        <f t="shared" ca="1" si="142"/>
        <v>0.27187694396393591</v>
      </c>
      <c r="H815">
        <f t="shared" ca="1" si="143"/>
        <v>13.414401699540461</v>
      </c>
      <c r="I815">
        <f t="shared" ca="1" si="144"/>
        <v>9.2130929029192572</v>
      </c>
      <c r="J815">
        <f t="shared" ca="1" si="145"/>
        <v>5.2901840867970495</v>
      </c>
      <c r="K815">
        <f t="shared" ca="1" si="146"/>
        <v>2.6048114539051461</v>
      </c>
      <c r="M815">
        <f t="shared" ca="1" si="136"/>
        <v>3.7496871487949925</v>
      </c>
      <c r="N815">
        <f t="shared" ca="1" si="137"/>
        <v>8.3672474888783537</v>
      </c>
    </row>
    <row r="816" spans="2:14" x14ac:dyDescent="0.25">
      <c r="B816">
        <f t="shared" ca="1" si="138"/>
        <v>29.234071883171254</v>
      </c>
      <c r="C816">
        <f t="shared" ca="1" si="139"/>
        <v>9.8683211100488339</v>
      </c>
      <c r="D816">
        <f t="shared" ca="1" si="140"/>
        <v>3.7582438979232293</v>
      </c>
      <c r="E816">
        <f t="shared" ca="1" si="141"/>
        <v>0.92913207844827395</v>
      </c>
      <c r="G816">
        <f t="shared" ca="1" si="142"/>
        <v>0.6596257176508874</v>
      </c>
      <c r="H816">
        <f t="shared" ca="1" si="143"/>
        <v>4.285531269545551</v>
      </c>
      <c r="I816">
        <f t="shared" ca="1" si="144"/>
        <v>2.9433290137748922</v>
      </c>
      <c r="J816">
        <f t="shared" ca="1" si="145"/>
        <v>1.6900678713384347</v>
      </c>
      <c r="K816">
        <f t="shared" ca="1" si="146"/>
        <v>0.83216539857780791</v>
      </c>
      <c r="M816">
        <f t="shared" ca="1" si="136"/>
        <v>12.668193093240326</v>
      </c>
      <c r="N816">
        <f t="shared" ca="1" si="137"/>
        <v>2.6731047389793812</v>
      </c>
    </row>
    <row r="817" spans="2:14" x14ac:dyDescent="0.25">
      <c r="B817">
        <f t="shared" ca="1" si="138"/>
        <v>4.9077998489832746</v>
      </c>
      <c r="C817">
        <f t="shared" ca="1" si="139"/>
        <v>3.4163151183907932</v>
      </c>
      <c r="D817">
        <f t="shared" ca="1" si="140"/>
        <v>7.6240819278373735</v>
      </c>
      <c r="E817">
        <f t="shared" ca="1" si="141"/>
        <v>1.1475534040358466</v>
      </c>
      <c r="G817">
        <f t="shared" ca="1" si="142"/>
        <v>0.9653646865850245</v>
      </c>
      <c r="H817">
        <f t="shared" ca="1" si="143"/>
        <v>0.36305794416947373</v>
      </c>
      <c r="I817">
        <f t="shared" ca="1" si="144"/>
        <v>0.24935041037952671</v>
      </c>
      <c r="J817">
        <f t="shared" ca="1" si="145"/>
        <v>0.14317771316602196</v>
      </c>
      <c r="K817">
        <f t="shared" ca="1" si="146"/>
        <v>7.0498670949767153E-2</v>
      </c>
      <c r="M817">
        <f t="shared" ca="1" si="136"/>
        <v>4.2515615565868634</v>
      </c>
      <c r="N817">
        <f t="shared" ca="1" si="137"/>
        <v>0.22645778318785792</v>
      </c>
    </row>
    <row r="818" spans="2:14" x14ac:dyDescent="0.25">
      <c r="B818">
        <f t="shared" ca="1" si="138"/>
        <v>7.7952595416561579</v>
      </c>
      <c r="C818">
        <f t="shared" ca="1" si="139"/>
        <v>9.6457837608708559</v>
      </c>
      <c r="D818">
        <f t="shared" ca="1" si="140"/>
        <v>4.4797455600045231</v>
      </c>
      <c r="E818">
        <f t="shared" ca="1" si="141"/>
        <v>4.1982835509414489</v>
      </c>
      <c r="G818">
        <f t="shared" ca="1" si="142"/>
        <v>0.20836918188071352</v>
      </c>
      <c r="H818">
        <f t="shared" ca="1" si="143"/>
        <v>16.15451739933566</v>
      </c>
      <c r="I818">
        <f t="shared" ca="1" si="144"/>
        <v>11.095021077757321</v>
      </c>
      <c r="J818">
        <f t="shared" ca="1" si="145"/>
        <v>6.3707925847173037</v>
      </c>
      <c r="K818">
        <f t="shared" ca="1" si="146"/>
        <v>3.1368877193785711</v>
      </c>
      <c r="M818">
        <f t="shared" ca="1" si="136"/>
        <v>6.967918812947298</v>
      </c>
      <c r="N818">
        <f t="shared" ca="1" si="137"/>
        <v>10.076397603947068</v>
      </c>
    </row>
    <row r="819" spans="2:14" x14ac:dyDescent="0.25">
      <c r="B819">
        <f t="shared" ca="1" si="138"/>
        <v>15.552063437990466</v>
      </c>
      <c r="C819">
        <f t="shared" ca="1" si="139"/>
        <v>3.1681761609433297</v>
      </c>
      <c r="D819">
        <f t="shared" ca="1" si="140"/>
        <v>3.674748620343502</v>
      </c>
      <c r="E819">
        <f t="shared" ca="1" si="141"/>
        <v>2.9088558484395213</v>
      </c>
      <c r="G819">
        <f t="shared" ca="1" si="142"/>
        <v>0.67323862062107709</v>
      </c>
      <c r="H819">
        <f t="shared" ca="1" si="143"/>
        <v>4.0751365151543002</v>
      </c>
      <c r="I819">
        <f t="shared" ca="1" si="144"/>
        <v>2.7988286132419438</v>
      </c>
      <c r="J819">
        <f t="shared" ca="1" si="145"/>
        <v>1.6070953313358274</v>
      </c>
      <c r="K819">
        <f t="shared" ca="1" si="146"/>
        <v>0.79131089918566122</v>
      </c>
      <c r="M819">
        <f t="shared" ca="1" si="136"/>
        <v>6.9327927734367432</v>
      </c>
      <c r="N819">
        <f t="shared" ca="1" si="137"/>
        <v>2.5418707846231712</v>
      </c>
    </row>
    <row r="820" spans="2:14" x14ac:dyDescent="0.25">
      <c r="B820">
        <f t="shared" ca="1" si="138"/>
        <v>11.270192534711731</v>
      </c>
      <c r="C820">
        <f t="shared" ca="1" si="139"/>
        <v>8.3953438011179848</v>
      </c>
      <c r="D820">
        <f t="shared" ca="1" si="140"/>
        <v>7.9816231145851004</v>
      </c>
      <c r="E820">
        <f t="shared" ca="1" si="141"/>
        <v>3.4938439733837972</v>
      </c>
      <c r="G820">
        <f t="shared" ca="1" si="142"/>
        <v>0.65285461429498892</v>
      </c>
      <c r="H820">
        <f t="shared" ca="1" si="143"/>
        <v>4.3918048953072351</v>
      </c>
      <c r="I820">
        <f t="shared" ca="1" si="144"/>
        <v>3.0163183881206757</v>
      </c>
      <c r="J820">
        <f t="shared" ca="1" si="145"/>
        <v>1.7319785771934673</v>
      </c>
      <c r="K820">
        <f t="shared" ca="1" si="146"/>
        <v>0.85280163445566659</v>
      </c>
      <c r="M820">
        <f t="shared" ca="1" si="136"/>
        <v>8.1947543183426941</v>
      </c>
      <c r="N820">
        <f t="shared" ca="1" si="137"/>
        <v>2.7393930273581999</v>
      </c>
    </row>
    <row r="821" spans="2:14" x14ac:dyDescent="0.25">
      <c r="B821">
        <f t="shared" ca="1" si="138"/>
        <v>19.314048217890377</v>
      </c>
      <c r="C821">
        <f t="shared" ca="1" si="139"/>
        <v>13.072289977447012</v>
      </c>
      <c r="D821">
        <f t="shared" ca="1" si="140"/>
        <v>4.6689827918816995</v>
      </c>
      <c r="E821">
        <f t="shared" ca="1" si="141"/>
        <v>0.53984716495864915</v>
      </c>
      <c r="G821">
        <f t="shared" ca="1" si="142"/>
        <v>0.9493130747075893</v>
      </c>
      <c r="H821">
        <f t="shared" ca="1" si="143"/>
        <v>0.53575627399765624</v>
      </c>
      <c r="I821">
        <f t="shared" ca="1" si="144"/>
        <v>0.36796067660858578</v>
      </c>
      <c r="J821">
        <f t="shared" ca="1" si="145"/>
        <v>0.21128406458867072</v>
      </c>
      <c r="K821">
        <f t="shared" ca="1" si="146"/>
        <v>0.10403327038122365</v>
      </c>
      <c r="M821">
        <f t="shared" ca="1" si="136"/>
        <v>10.757667449969286</v>
      </c>
      <c r="N821">
        <f t="shared" ca="1" si="137"/>
        <v>0.33417855217585146</v>
      </c>
    </row>
    <row r="822" spans="2:14" x14ac:dyDescent="0.25">
      <c r="B822">
        <f t="shared" ca="1" si="138"/>
        <v>9.7823923989437986</v>
      </c>
      <c r="C822">
        <f t="shared" ca="1" si="139"/>
        <v>6.2610229991974151</v>
      </c>
      <c r="D822">
        <f t="shared" ca="1" si="140"/>
        <v>1.0895083639171079</v>
      </c>
      <c r="E822">
        <f t="shared" ca="1" si="141"/>
        <v>0.53185843023655688</v>
      </c>
      <c r="G822">
        <f t="shared" ca="1" si="142"/>
        <v>0.11144765924401279</v>
      </c>
      <c r="H822">
        <f t="shared" ca="1" si="143"/>
        <v>22.599626659781418</v>
      </c>
      <c r="I822">
        <f t="shared" ca="1" si="144"/>
        <v>15.521561427148091</v>
      </c>
      <c r="J822">
        <f t="shared" ca="1" si="145"/>
        <v>8.9125246135446847</v>
      </c>
      <c r="K822">
        <f t="shared" ca="1" si="146"/>
        <v>4.3884004442326621</v>
      </c>
      <c r="M822">
        <f t="shared" ca="1" si="136"/>
        <v>5.1372979782730965</v>
      </c>
      <c r="N822">
        <f t="shared" ca="1" si="137"/>
        <v>14.096541437634322</v>
      </c>
    </row>
    <row r="823" spans="2:14" x14ac:dyDescent="0.25">
      <c r="B823">
        <f t="shared" ca="1" si="138"/>
        <v>10.132586377717148</v>
      </c>
      <c r="C823">
        <f t="shared" ca="1" si="139"/>
        <v>1.969975186409247</v>
      </c>
      <c r="D823">
        <f t="shared" ca="1" si="140"/>
        <v>2.7092860052576251</v>
      </c>
      <c r="E823">
        <f t="shared" ca="1" si="141"/>
        <v>1.4421178015857872</v>
      </c>
      <c r="G823">
        <f t="shared" ca="1" si="142"/>
        <v>0.95412128471721624</v>
      </c>
      <c r="H823">
        <f t="shared" ca="1" si="143"/>
        <v>0.48372056777862493</v>
      </c>
      <c r="I823">
        <f t="shared" ca="1" si="144"/>
        <v>0.33222223620677716</v>
      </c>
      <c r="J823">
        <f t="shared" ca="1" si="145"/>
        <v>0.1907629507029433</v>
      </c>
      <c r="K823">
        <f t="shared" ca="1" si="146"/>
        <v>9.3928965574545678E-2</v>
      </c>
      <c r="M823">
        <f t="shared" ca="1" si="136"/>
        <v>4.4610492306066014</v>
      </c>
      <c r="N823">
        <f t="shared" ca="1" si="137"/>
        <v>0.30172122445111837</v>
      </c>
    </row>
    <row r="824" spans="2:14" x14ac:dyDescent="0.25">
      <c r="B824">
        <f t="shared" ca="1" si="138"/>
        <v>8.6058613603395901</v>
      </c>
      <c r="C824">
        <f t="shared" ca="1" si="139"/>
        <v>11.755752385989265</v>
      </c>
      <c r="D824">
        <f t="shared" ca="1" si="140"/>
        <v>3.6246811980012219</v>
      </c>
      <c r="E824">
        <f t="shared" ca="1" si="141"/>
        <v>1.7996036379577158</v>
      </c>
      <c r="G824">
        <f t="shared" ca="1" si="142"/>
        <v>0.65613735219836167</v>
      </c>
      <c r="H824">
        <f t="shared" ca="1" si="143"/>
        <v>4.340144806947225</v>
      </c>
      <c r="I824">
        <f t="shared" ca="1" si="144"/>
        <v>2.9808379243553711</v>
      </c>
      <c r="J824">
        <f t="shared" ca="1" si="145"/>
        <v>1.711605594224423</v>
      </c>
      <c r="K824">
        <f t="shared" ca="1" si="146"/>
        <v>0.84277026720694947</v>
      </c>
      <c r="M824">
        <f t="shared" ca="1" si="136"/>
        <v>7.1933410910904438</v>
      </c>
      <c r="N824">
        <f t="shared" ca="1" si="137"/>
        <v>2.7071699916770533</v>
      </c>
    </row>
    <row r="825" spans="2:14" x14ac:dyDescent="0.25">
      <c r="B825">
        <f t="shared" ca="1" si="138"/>
        <v>6.591825075911566</v>
      </c>
      <c r="C825">
        <f t="shared" ca="1" si="139"/>
        <v>5.9323430748830992</v>
      </c>
      <c r="D825">
        <f t="shared" ca="1" si="140"/>
        <v>3.2574928216359589</v>
      </c>
      <c r="E825">
        <f t="shared" ca="1" si="141"/>
        <v>0.12259998001811674</v>
      </c>
      <c r="G825">
        <f t="shared" ca="1" si="142"/>
        <v>0.4552662884133496</v>
      </c>
      <c r="H825">
        <f t="shared" ca="1" si="143"/>
        <v>8.1045617085697046</v>
      </c>
      <c r="I825">
        <f t="shared" ca="1" si="144"/>
        <v>5.5662624119160409</v>
      </c>
      <c r="J825">
        <f t="shared" ca="1" si="145"/>
        <v>3.1961636710647277</v>
      </c>
      <c r="K825">
        <f t="shared" ca="1" si="146"/>
        <v>1.573745563925272</v>
      </c>
      <c r="M825">
        <f t="shared" ca="1" si="136"/>
        <v>4.4332690055692145</v>
      </c>
      <c r="N825">
        <f t="shared" ca="1" si="137"/>
        <v>5.0552290831437237</v>
      </c>
    </row>
    <row r="826" spans="2:14" x14ac:dyDescent="0.25">
      <c r="B826">
        <f t="shared" ca="1" si="138"/>
        <v>15.715092671503719</v>
      </c>
      <c r="C826">
        <f t="shared" ca="1" si="139"/>
        <v>10.981229277270884</v>
      </c>
      <c r="D826">
        <f t="shared" ca="1" si="140"/>
        <v>3.8636571952444911</v>
      </c>
      <c r="E826">
        <f t="shared" ca="1" si="141"/>
        <v>11.143173631101085</v>
      </c>
      <c r="G826">
        <f t="shared" ca="1" si="142"/>
        <v>0.42412069739082014</v>
      </c>
      <c r="H826">
        <f t="shared" ca="1" si="143"/>
        <v>8.8344446921555342</v>
      </c>
      <c r="I826">
        <f t="shared" ca="1" si="144"/>
        <v>6.067550496666513</v>
      </c>
      <c r="J826">
        <f t="shared" ca="1" si="145"/>
        <v>3.4840047117219468</v>
      </c>
      <c r="K826">
        <f t="shared" ca="1" si="146"/>
        <v>1.7154744012031922</v>
      </c>
      <c r="M826">
        <f t="shared" ca="1" si="136"/>
        <v>11.010262749901498</v>
      </c>
      <c r="N826">
        <f t="shared" ca="1" si="137"/>
        <v>5.5104943792316421</v>
      </c>
    </row>
    <row r="827" spans="2:14" x14ac:dyDescent="0.25">
      <c r="B827">
        <f t="shared" ca="1" si="138"/>
        <v>1.3156243566120096</v>
      </c>
      <c r="C827">
        <f t="shared" ca="1" si="139"/>
        <v>1.2078771230073482</v>
      </c>
      <c r="D827">
        <f t="shared" ca="1" si="140"/>
        <v>1.2302458204122892</v>
      </c>
      <c r="E827">
        <f t="shared" ca="1" si="141"/>
        <v>0.53101073194975068</v>
      </c>
      <c r="G827">
        <f t="shared" ca="1" si="142"/>
        <v>0.73114200452957256</v>
      </c>
      <c r="H827">
        <f t="shared" ca="1" si="143"/>
        <v>3.2253293334816853</v>
      </c>
      <c r="I827">
        <f t="shared" ca="1" si="144"/>
        <v>2.215175857816706</v>
      </c>
      <c r="J827">
        <f t="shared" ca="1" si="145"/>
        <v>1.271960263069285</v>
      </c>
      <c r="K827">
        <f t="shared" ca="1" si="146"/>
        <v>0.62629515491228749</v>
      </c>
      <c r="M827">
        <f t="shared" ca="1" si="136"/>
        <v>1.1093017543582153</v>
      </c>
      <c r="N827">
        <f t="shared" ca="1" si="137"/>
        <v>2.0118026409858318</v>
      </c>
    </row>
    <row r="828" spans="2:14" x14ac:dyDescent="0.25">
      <c r="B828">
        <f t="shared" ca="1" si="138"/>
        <v>12.930943176013812</v>
      </c>
      <c r="C828">
        <f t="shared" ca="1" si="139"/>
        <v>9.2663047723329566</v>
      </c>
      <c r="D828">
        <f t="shared" ca="1" si="140"/>
        <v>1.0404258083387083</v>
      </c>
      <c r="E828">
        <f t="shared" ca="1" si="141"/>
        <v>11.658155424794883</v>
      </c>
      <c r="G828">
        <f t="shared" ca="1" si="142"/>
        <v>0.9385318001546521</v>
      </c>
      <c r="H828">
        <f t="shared" ca="1" si="143"/>
        <v>0.65339857970261561</v>
      </c>
      <c r="I828">
        <f t="shared" ca="1" si="144"/>
        <v>0.44875812967803941</v>
      </c>
      <c r="J828">
        <f t="shared" ca="1" si="145"/>
        <v>0.2576781914020797</v>
      </c>
      <c r="K828">
        <f t="shared" ca="1" si="146"/>
        <v>0.12687707901523723</v>
      </c>
      <c r="M828">
        <f t="shared" ca="1" si="136"/>
        <v>9.1988906311307481</v>
      </c>
      <c r="N828">
        <f t="shared" ca="1" si="137"/>
        <v>0.40755806689765994</v>
      </c>
    </row>
    <row r="829" spans="2:14" x14ac:dyDescent="0.25">
      <c r="B829">
        <f t="shared" ca="1" si="138"/>
        <v>17.888229021095132</v>
      </c>
      <c r="C829">
        <f t="shared" ca="1" si="139"/>
        <v>7.9866822168904896</v>
      </c>
      <c r="D829">
        <f t="shared" ca="1" si="140"/>
        <v>1.4257734934470461</v>
      </c>
      <c r="E829">
        <f t="shared" ca="1" si="141"/>
        <v>3.2845517900794454</v>
      </c>
      <c r="G829">
        <f t="shared" ca="1" si="142"/>
        <v>0.21616415818582391</v>
      </c>
      <c r="H829">
        <f t="shared" ca="1" si="143"/>
        <v>15.776243117672886</v>
      </c>
      <c r="I829">
        <f t="shared" ca="1" si="144"/>
        <v>10.835219993981546</v>
      </c>
      <c r="J829">
        <f t="shared" ca="1" si="145"/>
        <v>6.2216140652336103</v>
      </c>
      <c r="K829">
        <f t="shared" ca="1" si="146"/>
        <v>3.0634343366886303</v>
      </c>
      <c r="M829">
        <f t="shared" ca="1" si="136"/>
        <v>8.7045384281009834</v>
      </c>
      <c r="N829">
        <f t="shared" ca="1" si="137"/>
        <v>9.8404486138807776</v>
      </c>
    </row>
    <row r="830" spans="2:14" x14ac:dyDescent="0.25">
      <c r="B830">
        <f t="shared" ca="1" si="138"/>
        <v>14.352474291583123</v>
      </c>
      <c r="C830">
        <f t="shared" ca="1" si="139"/>
        <v>10.891201289681936</v>
      </c>
      <c r="D830">
        <f t="shared" ca="1" si="140"/>
        <v>14.839830592371545</v>
      </c>
      <c r="E830">
        <f t="shared" ca="1" si="141"/>
        <v>0.69292282736464861</v>
      </c>
      <c r="G830">
        <f t="shared" ca="1" si="142"/>
        <v>0.447796375076711</v>
      </c>
      <c r="H830">
        <f t="shared" ca="1" si="143"/>
        <v>8.2749589608800846</v>
      </c>
      <c r="I830">
        <f t="shared" ca="1" si="144"/>
        <v>5.6832922840713875</v>
      </c>
      <c r="J830">
        <f t="shared" ca="1" si="145"/>
        <v>3.2633625557259194</v>
      </c>
      <c r="K830">
        <f t="shared" ca="1" si="146"/>
        <v>1.6068333396213916</v>
      </c>
      <c r="M830">
        <f t="shared" ca="1" si="136"/>
        <v>10.679653358326759</v>
      </c>
      <c r="N830">
        <f t="shared" ca="1" si="137"/>
        <v>5.1615145525549035</v>
      </c>
    </row>
    <row r="831" spans="2:14" x14ac:dyDescent="0.25">
      <c r="B831">
        <f t="shared" ca="1" si="138"/>
        <v>15.082350749462034</v>
      </c>
      <c r="C831">
        <f t="shared" ca="1" si="139"/>
        <v>11.936380978131885</v>
      </c>
      <c r="D831">
        <f t="shared" ca="1" si="140"/>
        <v>7.75962416402455</v>
      </c>
      <c r="E831">
        <f t="shared" ca="1" si="141"/>
        <v>3.3177684076366902</v>
      </c>
      <c r="G831">
        <f t="shared" ca="1" si="142"/>
        <v>0.98109473680042547</v>
      </c>
      <c r="H831">
        <f t="shared" ca="1" si="143"/>
        <v>0.19658287088956458</v>
      </c>
      <c r="I831">
        <f t="shared" ca="1" si="144"/>
        <v>0.13501431470403816</v>
      </c>
      <c r="J831">
        <f t="shared" ca="1" si="145"/>
        <v>7.7525602603094823E-2</v>
      </c>
      <c r="K831">
        <f t="shared" ca="1" si="146"/>
        <v>3.8172504835026384E-2</v>
      </c>
      <c r="M831">
        <f t="shared" ca="1" si="136"/>
        <v>10.321098032610424</v>
      </c>
      <c r="N831">
        <f t="shared" ca="1" si="137"/>
        <v>0.12261877716570505</v>
      </c>
    </row>
    <row r="832" spans="2:14" x14ac:dyDescent="0.25">
      <c r="B832">
        <f t="shared" ca="1" si="138"/>
        <v>8.9592019598086434</v>
      </c>
      <c r="C832">
        <f t="shared" ca="1" si="139"/>
        <v>7.2234883364063425</v>
      </c>
      <c r="D832">
        <f t="shared" ca="1" si="140"/>
        <v>6.6972684573014547</v>
      </c>
      <c r="E832">
        <f t="shared" ca="1" si="141"/>
        <v>0.74833167410685919</v>
      </c>
      <c r="G832">
        <f t="shared" ca="1" si="142"/>
        <v>3.3309710846507246E-2</v>
      </c>
      <c r="H832">
        <f t="shared" ca="1" si="143"/>
        <v>35.038649484229907</v>
      </c>
      <c r="I832">
        <f t="shared" ca="1" si="144"/>
        <v>24.064758169728343</v>
      </c>
      <c r="J832">
        <f t="shared" ca="1" si="145"/>
        <v>13.818052424260014</v>
      </c>
      <c r="K832">
        <f t="shared" ca="1" si="146"/>
        <v>6.8038126149909708</v>
      </c>
      <c r="M832">
        <f t="shared" ca="1" si="136"/>
        <v>6.3439271151461583</v>
      </c>
      <c r="N832">
        <f t="shared" ca="1" si="137"/>
        <v>21.855395304037671</v>
      </c>
    </row>
    <row r="833" spans="2:14" x14ac:dyDescent="0.25">
      <c r="B833">
        <f t="shared" ca="1" si="138"/>
        <v>13.069824121498188</v>
      </c>
      <c r="C833">
        <f t="shared" ca="1" si="139"/>
        <v>2.238355059435043</v>
      </c>
      <c r="D833">
        <f t="shared" ca="1" si="140"/>
        <v>4.4367453021158134</v>
      </c>
      <c r="E833">
        <f t="shared" ca="1" si="141"/>
        <v>6.6919805444807823</v>
      </c>
      <c r="G833">
        <f t="shared" ca="1" si="142"/>
        <v>0.18951659380768704</v>
      </c>
      <c r="H833">
        <f t="shared" ca="1" si="143"/>
        <v>17.131288700125534</v>
      </c>
      <c r="I833">
        <f t="shared" ca="1" si="144"/>
        <v>11.765873564558181</v>
      </c>
      <c r="J833">
        <f t="shared" ca="1" si="145"/>
        <v>6.7559979861669763</v>
      </c>
      <c r="K833">
        <f t="shared" ca="1" si="146"/>
        <v>3.3265573840517599</v>
      </c>
      <c r="M833">
        <f t="shared" ca="1" si="136"/>
        <v>6.8181989235992884</v>
      </c>
      <c r="N833">
        <f t="shared" ca="1" si="137"/>
        <v>10.685659753448864</v>
      </c>
    </row>
    <row r="834" spans="2:14" x14ac:dyDescent="0.25">
      <c r="B834">
        <f t="shared" ca="1" si="138"/>
        <v>6.1596584788773381</v>
      </c>
      <c r="C834">
        <f t="shared" ca="1" si="139"/>
        <v>4.2056966430926312</v>
      </c>
      <c r="D834">
        <f t="shared" ca="1" si="140"/>
        <v>5.0222192311555407</v>
      </c>
      <c r="E834">
        <f t="shared" ca="1" si="141"/>
        <v>0.89935470195753153</v>
      </c>
      <c r="G834">
        <f t="shared" ca="1" si="142"/>
        <v>0.8416200954268438</v>
      </c>
      <c r="H834">
        <f t="shared" ca="1" si="143"/>
        <v>1.7759436147929033</v>
      </c>
      <c r="I834">
        <f t="shared" ca="1" si="144"/>
        <v>1.2197289062838921</v>
      </c>
      <c r="J834">
        <f t="shared" ca="1" si="145"/>
        <v>0.70037179894114066</v>
      </c>
      <c r="K834">
        <f t="shared" ca="1" si="146"/>
        <v>0.34485311927558698</v>
      </c>
      <c r="M834">
        <f t="shared" ca="1" si="136"/>
        <v>4.2939213232136053</v>
      </c>
      <c r="N834">
        <f t="shared" ca="1" si="137"/>
        <v>1.1077467399663841</v>
      </c>
    </row>
    <row r="835" spans="2:14" x14ac:dyDescent="0.25">
      <c r="B835">
        <f t="shared" ca="1" si="138"/>
        <v>12.281865233304941</v>
      </c>
      <c r="C835">
        <f t="shared" ca="1" si="139"/>
        <v>13.874315455559316</v>
      </c>
      <c r="D835">
        <f t="shared" ca="1" si="140"/>
        <v>2.4445660263638387</v>
      </c>
      <c r="E835">
        <f t="shared" ca="1" si="141"/>
        <v>5.0017746978460105</v>
      </c>
      <c r="G835">
        <f t="shared" ca="1" si="142"/>
        <v>6.9235058224992319E-3</v>
      </c>
      <c r="H835">
        <f t="shared" ca="1" si="143"/>
        <v>51.218739506021059</v>
      </c>
      <c r="I835">
        <f t="shared" ca="1" si="144"/>
        <v>35.177342680557878</v>
      </c>
      <c r="J835">
        <f t="shared" ca="1" si="145"/>
        <v>20.198929982083225</v>
      </c>
      <c r="K835">
        <f t="shared" ca="1" si="146"/>
        <v>9.9456660317871712</v>
      </c>
      <c r="M835">
        <f t="shared" ca="1" si="136"/>
        <v>9.3361223515012473</v>
      </c>
      <c r="N835">
        <f t="shared" ca="1" si="137"/>
        <v>31.94774385874776</v>
      </c>
    </row>
    <row r="836" spans="2:14" x14ac:dyDescent="0.25">
      <c r="B836">
        <f t="shared" ca="1" si="138"/>
        <v>12.596092717239681</v>
      </c>
      <c r="C836">
        <f t="shared" ca="1" si="139"/>
        <v>4.2769821567377688</v>
      </c>
      <c r="D836">
        <f t="shared" ca="1" si="140"/>
        <v>3.0379379450067376</v>
      </c>
      <c r="E836">
        <f t="shared" ca="1" si="141"/>
        <v>1.3056819924044087</v>
      </c>
      <c r="G836">
        <f t="shared" ca="1" si="142"/>
        <v>4.8764516310707329E-2</v>
      </c>
      <c r="H836">
        <f t="shared" ca="1" si="143"/>
        <v>31.112874192291269</v>
      </c>
      <c r="I836">
        <f t="shared" ca="1" si="144"/>
        <v>21.36851175555881</v>
      </c>
      <c r="J836">
        <f t="shared" ca="1" si="145"/>
        <v>12.269860082706213</v>
      </c>
      <c r="K836">
        <f t="shared" ca="1" si="146"/>
        <v>6.0415047107741247</v>
      </c>
      <c r="M836">
        <f t="shared" ca="1" si="136"/>
        <v>5.9306464496754643</v>
      </c>
      <c r="N836">
        <f t="shared" ca="1" si="137"/>
        <v>19.406688743051092</v>
      </c>
    </row>
    <row r="837" spans="2:14" x14ac:dyDescent="0.25">
      <c r="B837">
        <f t="shared" ca="1" si="138"/>
        <v>7.3247546392927632</v>
      </c>
      <c r="C837">
        <f t="shared" ca="1" si="139"/>
        <v>15.823452087572688</v>
      </c>
      <c r="D837">
        <f t="shared" ca="1" si="140"/>
        <v>1.4143434401287447</v>
      </c>
      <c r="E837">
        <f t="shared" ca="1" si="141"/>
        <v>0.59981539868745626</v>
      </c>
      <c r="G837">
        <f t="shared" ca="1" si="142"/>
        <v>0.53281496630768299</v>
      </c>
      <c r="H837">
        <f t="shared" ca="1" si="143"/>
        <v>6.4845026428913357</v>
      </c>
      <c r="I837">
        <f t="shared" ca="1" si="144"/>
        <v>4.4535959647182723</v>
      </c>
      <c r="J837">
        <f t="shared" ca="1" si="145"/>
        <v>2.5572674399181232</v>
      </c>
      <c r="K837">
        <f t="shared" ca="1" si="146"/>
        <v>1.2591621404672992</v>
      </c>
      <c r="M837">
        <f t="shared" ca="1" si="136"/>
        <v>7.3472937858228757</v>
      </c>
      <c r="N837">
        <f t="shared" ca="1" si="137"/>
        <v>4.0447154983599667</v>
      </c>
    </row>
    <row r="838" spans="2:14" x14ac:dyDescent="0.25">
      <c r="B838">
        <f t="shared" ca="1" si="138"/>
        <v>10.805891890631147</v>
      </c>
      <c r="C838">
        <f t="shared" ca="1" si="139"/>
        <v>7.6090539255655161</v>
      </c>
      <c r="D838">
        <f t="shared" ca="1" si="140"/>
        <v>0.99113758368989879</v>
      </c>
      <c r="E838">
        <f t="shared" ca="1" si="141"/>
        <v>3.9848152568926403</v>
      </c>
      <c r="G838">
        <f t="shared" ca="1" si="142"/>
        <v>0.41321441655376723</v>
      </c>
      <c r="H838">
        <f t="shared" ca="1" si="143"/>
        <v>9.1027670982437225</v>
      </c>
      <c r="I838">
        <f t="shared" ca="1" si="144"/>
        <v>6.2518359616910182</v>
      </c>
      <c r="J838">
        <f t="shared" ca="1" si="145"/>
        <v>3.5898219486448184</v>
      </c>
      <c r="K838">
        <f t="shared" ca="1" si="146"/>
        <v>1.767577304662677</v>
      </c>
      <c r="M838">
        <f t="shared" ref="M838:M901" ca="1" si="147">SUMPRODUCT(M$1:P$1,B838:E838)</f>
        <v>6.5196743129755061</v>
      </c>
      <c r="N838">
        <f t="shared" ref="N838:N901" ca="1" si="148">SUMPRODUCT(M$1:P$1,H838:K838)</f>
        <v>5.6778607686419216</v>
      </c>
    </row>
    <row r="839" spans="2:14" x14ac:dyDescent="0.25">
      <c r="B839">
        <f t="shared" ref="B839:B902" ca="1" si="149">(-LN(RAND())/B$1)+(-LN(RAND())/C$1)+(-LN(RAND())/D$1)+(-LN(RAND())/E$1)</f>
        <v>4.0970040430481198</v>
      </c>
      <c r="C839">
        <f t="shared" ref="C839:C902" ca="1" si="150">(-LN(RAND())/C$1)+(-LN(RAND())/D$1)+(-LN(RAND())/E$1)</f>
        <v>2.1554407626154246</v>
      </c>
      <c r="D839">
        <f t="shared" ref="D839:D902" ca="1" si="151">(-LN(RAND())/D$1)+(-LN(RAND())/E$1)</f>
        <v>4.3120546803069839</v>
      </c>
      <c r="E839">
        <f t="shared" ref="E839:E902" ca="1" si="152">(-LN(RAND())/E$1)</f>
        <v>1.8193588815047612</v>
      </c>
      <c r="G839">
        <f t="shared" ref="G839:G902" ca="1" si="153">RAND()</f>
        <v>0.12713927202811393</v>
      </c>
      <c r="H839">
        <f t="shared" ref="H839:H902" ca="1" si="154">(-LN($G839)/H$1)+(-LN($G839)/I$1)+(-LN($G839)/J$1)+(-LN($G839)/K$1)</f>
        <v>21.242865813070772</v>
      </c>
      <c r="I839">
        <f t="shared" ref="I839:I902" ca="1" si="155">(-LN(G839)/I$1)+(-LN(G839)/J$1)+(-LN(G839)/K$1)</f>
        <v>14.589729802617509</v>
      </c>
      <c r="J839">
        <f t="shared" ref="J839:J902" ca="1" si="156">(-LN(G839)/J$1)+(-LN(G839)/K$1)</f>
        <v>8.3774642506882611</v>
      </c>
      <c r="K839">
        <f t="shared" ref="K839:K902" ca="1" si="157">(-LN(G839)/K$1)</f>
        <v>4.1249443264810219</v>
      </c>
      <c r="M839">
        <f t="shared" ca="1" si="147"/>
        <v>3.1020161540614124</v>
      </c>
      <c r="N839">
        <f t="shared" ca="1" si="148"/>
        <v>13.250260400140341</v>
      </c>
    </row>
    <row r="840" spans="2:14" x14ac:dyDescent="0.25">
      <c r="B840">
        <f t="shared" ca="1" si="149"/>
        <v>7.2736882120236164</v>
      </c>
      <c r="C840">
        <f t="shared" ca="1" si="150"/>
        <v>6.6579627352039674</v>
      </c>
      <c r="D840">
        <f t="shared" ca="1" si="151"/>
        <v>0.72561501052285715</v>
      </c>
      <c r="E840">
        <f t="shared" ca="1" si="152"/>
        <v>0.95456720990493049</v>
      </c>
      <c r="G840">
        <f t="shared" ca="1" si="153"/>
        <v>0.38135704203110932</v>
      </c>
      <c r="H840">
        <f t="shared" ca="1" si="154"/>
        <v>9.9291187497886</v>
      </c>
      <c r="I840">
        <f t="shared" ca="1" si="155"/>
        <v>6.8193793159670806</v>
      </c>
      <c r="J840">
        <f t="shared" ca="1" si="156"/>
        <v>3.9157069530614463</v>
      </c>
      <c r="K840">
        <f t="shared" ca="1" si="157"/>
        <v>1.9280384489693416</v>
      </c>
      <c r="M840">
        <f t="shared" ca="1" si="147"/>
        <v>4.5155317282538325</v>
      </c>
      <c r="N840">
        <f t="shared" ca="1" si="148"/>
        <v>6.1932985001328618</v>
      </c>
    </row>
    <row r="841" spans="2:14" x14ac:dyDescent="0.25">
      <c r="B841">
        <f t="shared" ca="1" si="149"/>
        <v>10.592853307643212</v>
      </c>
      <c r="C841">
        <f t="shared" ca="1" si="150"/>
        <v>6.9674999130341861</v>
      </c>
      <c r="D841">
        <f t="shared" ca="1" si="151"/>
        <v>2.937869941569379</v>
      </c>
      <c r="E841">
        <f t="shared" ca="1" si="152"/>
        <v>1.1370317603695492</v>
      </c>
      <c r="G841">
        <f t="shared" ca="1" si="153"/>
        <v>0.31421024883927973</v>
      </c>
      <c r="H841">
        <f t="shared" ca="1" si="154"/>
        <v>11.923901862118273</v>
      </c>
      <c r="I841">
        <f t="shared" ca="1" si="155"/>
        <v>8.189408523881534</v>
      </c>
      <c r="J841">
        <f t="shared" ca="1" si="156"/>
        <v>4.7023816116725303</v>
      </c>
      <c r="K841">
        <f t="shared" ca="1" si="157"/>
        <v>2.3153858697067786</v>
      </c>
      <c r="M841">
        <f t="shared" ca="1" si="147"/>
        <v>6.0830863065910048</v>
      </c>
      <c r="N841">
        <f t="shared" ca="1" si="148"/>
        <v>7.4375466120758036</v>
      </c>
    </row>
    <row r="842" spans="2:14" x14ac:dyDescent="0.25">
      <c r="B842">
        <f t="shared" ca="1" si="149"/>
        <v>8.4195317882469407</v>
      </c>
      <c r="C842">
        <f t="shared" ca="1" si="150"/>
        <v>8.6281206386364566</v>
      </c>
      <c r="D842">
        <f t="shared" ca="1" si="151"/>
        <v>7.4097387602777243</v>
      </c>
      <c r="E842">
        <f t="shared" ca="1" si="152"/>
        <v>2.3018502789414881</v>
      </c>
      <c r="G842">
        <f t="shared" ca="1" si="153"/>
        <v>4.8353976202625382E-2</v>
      </c>
      <c r="H842">
        <f t="shared" ca="1" si="154"/>
        <v>31.199952755044801</v>
      </c>
      <c r="I842">
        <f t="shared" ca="1" si="155"/>
        <v>21.428317843558133</v>
      </c>
      <c r="J842">
        <f t="shared" ca="1" si="156"/>
        <v>12.304200908133833</v>
      </c>
      <c r="K842">
        <f t="shared" ca="1" si="157"/>
        <v>6.0584136451217354</v>
      </c>
      <c r="M842">
        <f t="shared" ca="1" si="147"/>
        <v>7.0566135359088618</v>
      </c>
      <c r="N842">
        <f t="shared" ca="1" si="148"/>
        <v>19.461004090231995</v>
      </c>
    </row>
    <row r="843" spans="2:14" x14ac:dyDescent="0.25">
      <c r="B843">
        <f t="shared" ca="1" si="149"/>
        <v>15.096636051758813</v>
      </c>
      <c r="C843">
        <f t="shared" ca="1" si="150"/>
        <v>9.3824718690754132</v>
      </c>
      <c r="D843">
        <f t="shared" ca="1" si="151"/>
        <v>2.40176480794557</v>
      </c>
      <c r="E843">
        <f t="shared" ca="1" si="152"/>
        <v>3.0228533895415994</v>
      </c>
      <c r="G843">
        <f t="shared" ca="1" si="153"/>
        <v>0.23990984112182712</v>
      </c>
      <c r="H843">
        <f t="shared" ca="1" si="154"/>
        <v>14.702754984797345</v>
      </c>
      <c r="I843">
        <f t="shared" ca="1" si="155"/>
        <v>10.097941797019359</v>
      </c>
      <c r="J843">
        <f t="shared" ca="1" si="156"/>
        <v>5.798266832527867</v>
      </c>
      <c r="K843">
        <f t="shared" ca="1" si="157"/>
        <v>2.8549841764223509</v>
      </c>
      <c r="M843">
        <f t="shared" ca="1" si="147"/>
        <v>8.428656015747702</v>
      </c>
      <c r="N843">
        <f t="shared" ca="1" si="148"/>
        <v>9.1708592363350547</v>
      </c>
    </row>
    <row r="844" spans="2:14" x14ac:dyDescent="0.25">
      <c r="B844">
        <f t="shared" ca="1" si="149"/>
        <v>8.2069364111614682</v>
      </c>
      <c r="C844">
        <f t="shared" ca="1" si="150"/>
        <v>5.8579001333690632</v>
      </c>
      <c r="D844">
        <f t="shared" ca="1" si="151"/>
        <v>2.4970030457879271</v>
      </c>
      <c r="E844">
        <f t="shared" ca="1" si="152"/>
        <v>0.55229799844324323</v>
      </c>
      <c r="G844">
        <f t="shared" ca="1" si="153"/>
        <v>0.85323104718043852</v>
      </c>
      <c r="H844">
        <f t="shared" ca="1" si="154"/>
        <v>1.6348205303451326</v>
      </c>
      <c r="I844">
        <f t="shared" ca="1" si="155"/>
        <v>1.1228047111624375</v>
      </c>
      <c r="J844">
        <f t="shared" ca="1" si="156"/>
        <v>0.64471765108221013</v>
      </c>
      <c r="K844">
        <f t="shared" ca="1" si="157"/>
        <v>0.31744980789327099</v>
      </c>
      <c r="M844">
        <f t="shared" ca="1" si="147"/>
        <v>4.8293111722053927</v>
      </c>
      <c r="N844">
        <f t="shared" ca="1" si="148"/>
        <v>1.0197210642473673</v>
      </c>
    </row>
    <row r="845" spans="2:14" x14ac:dyDescent="0.25">
      <c r="B845">
        <f t="shared" ca="1" si="149"/>
        <v>7.5511343081179465</v>
      </c>
      <c r="C845">
        <f t="shared" ca="1" si="150"/>
        <v>10.683838354178569</v>
      </c>
      <c r="D845">
        <f t="shared" ca="1" si="151"/>
        <v>3.7755028382791775</v>
      </c>
      <c r="E845">
        <f t="shared" ca="1" si="152"/>
        <v>1.3993248407652112</v>
      </c>
      <c r="G845">
        <f t="shared" ca="1" si="153"/>
        <v>0.1187664379530653</v>
      </c>
      <c r="H845">
        <f t="shared" ca="1" si="154"/>
        <v>21.944525931109872</v>
      </c>
      <c r="I845">
        <f t="shared" ca="1" si="155"/>
        <v>15.071634251176629</v>
      </c>
      <c r="J845">
        <f t="shared" ca="1" si="156"/>
        <v>8.6541751524437807</v>
      </c>
      <c r="K845">
        <f t="shared" ca="1" si="157"/>
        <v>4.2611928415586124</v>
      </c>
      <c r="M845">
        <f t="shared" ca="1" si="147"/>
        <v>6.5054573344978319</v>
      </c>
      <c r="N845">
        <f t="shared" ca="1" si="148"/>
        <v>13.687921653486427</v>
      </c>
    </row>
    <row r="846" spans="2:14" x14ac:dyDescent="0.25">
      <c r="B846">
        <f t="shared" ca="1" si="149"/>
        <v>9.7705645405446457</v>
      </c>
      <c r="C846">
        <f t="shared" ca="1" si="150"/>
        <v>3.2873336355689062</v>
      </c>
      <c r="D846">
        <f t="shared" ca="1" si="151"/>
        <v>6.5012471106182561</v>
      </c>
      <c r="E846">
        <f t="shared" ca="1" si="152"/>
        <v>1.1229757475152535</v>
      </c>
      <c r="G846">
        <f t="shared" ca="1" si="153"/>
        <v>0.13993706104237646</v>
      </c>
      <c r="H846">
        <f t="shared" ca="1" si="154"/>
        <v>20.255024286159724</v>
      </c>
      <c r="I846">
        <f t="shared" ca="1" si="155"/>
        <v>13.911274216998297</v>
      </c>
      <c r="J846">
        <f t="shared" ca="1" si="156"/>
        <v>7.9878931283234715</v>
      </c>
      <c r="K846">
        <f t="shared" ca="1" si="157"/>
        <v>3.9331250428800848</v>
      </c>
      <c r="M846">
        <f t="shared" ca="1" si="147"/>
        <v>5.4422140244607675</v>
      </c>
      <c r="N846">
        <f t="shared" ca="1" si="148"/>
        <v>12.634093185188117</v>
      </c>
    </row>
    <row r="847" spans="2:14" x14ac:dyDescent="0.25">
      <c r="B847">
        <f t="shared" ca="1" si="149"/>
        <v>11.570603105132102</v>
      </c>
      <c r="C847">
        <f t="shared" ca="1" si="150"/>
        <v>1.4720040700161265</v>
      </c>
      <c r="D847">
        <f t="shared" ca="1" si="151"/>
        <v>1.7733682713676802</v>
      </c>
      <c r="E847">
        <f t="shared" ca="1" si="152"/>
        <v>2.400009028968237</v>
      </c>
      <c r="G847">
        <f t="shared" ca="1" si="153"/>
        <v>0.80255485455659659</v>
      </c>
      <c r="H847">
        <f t="shared" ca="1" si="154"/>
        <v>2.2654735209838925</v>
      </c>
      <c r="I847">
        <f t="shared" ca="1" si="155"/>
        <v>1.5559410315439721</v>
      </c>
      <c r="J847">
        <f t="shared" ca="1" si="156"/>
        <v>0.89342575525970958</v>
      </c>
      <c r="K847">
        <f t="shared" ca="1" si="157"/>
        <v>0.43991014345275042</v>
      </c>
      <c r="M847">
        <f t="shared" ca="1" si="147"/>
        <v>4.7474576126116519</v>
      </c>
      <c r="N847">
        <f t="shared" ca="1" si="148"/>
        <v>1.4130915455008513</v>
      </c>
    </row>
    <row r="848" spans="2:14" x14ac:dyDescent="0.25">
      <c r="B848">
        <f t="shared" ca="1" si="149"/>
        <v>9.3011624358634055</v>
      </c>
      <c r="C848">
        <f t="shared" ca="1" si="150"/>
        <v>2.7915831498771504</v>
      </c>
      <c r="D848">
        <f t="shared" ca="1" si="151"/>
        <v>2.8507087798110677</v>
      </c>
      <c r="E848">
        <f t="shared" ca="1" si="152"/>
        <v>0.20103974263405266</v>
      </c>
      <c r="G848">
        <f t="shared" ca="1" si="153"/>
        <v>2.071884298087201E-2</v>
      </c>
      <c r="H848">
        <f t="shared" ca="1" si="154"/>
        <v>39.929007522349174</v>
      </c>
      <c r="I848">
        <f t="shared" ca="1" si="155"/>
        <v>27.423485897053986</v>
      </c>
      <c r="J848">
        <f t="shared" ca="1" si="156"/>
        <v>15.746643415603657</v>
      </c>
      <c r="K848">
        <f t="shared" ca="1" si="157"/>
        <v>7.7534234076830186</v>
      </c>
      <c r="M848">
        <f t="shared" ca="1" si="147"/>
        <v>4.2381733802111903</v>
      </c>
      <c r="N848">
        <f t="shared" ca="1" si="148"/>
        <v>24.905761390478283</v>
      </c>
    </row>
    <row r="849" spans="2:14" x14ac:dyDescent="0.25">
      <c r="B849">
        <f t="shared" ca="1" si="149"/>
        <v>8.8883867139557129</v>
      </c>
      <c r="C849">
        <f t="shared" ca="1" si="150"/>
        <v>7.2471115306767881</v>
      </c>
      <c r="D849">
        <f t="shared" ca="1" si="151"/>
        <v>4.2484368617873249</v>
      </c>
      <c r="E849">
        <f t="shared" ca="1" si="152"/>
        <v>2.4104956625806673</v>
      </c>
      <c r="G849">
        <f t="shared" ca="1" si="153"/>
        <v>0.74456503746884339</v>
      </c>
      <c r="H849">
        <f t="shared" ca="1" si="154"/>
        <v>3.0379518121025848</v>
      </c>
      <c r="I849">
        <f t="shared" ca="1" si="155"/>
        <v>2.086483833300731</v>
      </c>
      <c r="J849">
        <f t="shared" ca="1" si="156"/>
        <v>1.1980649374315302</v>
      </c>
      <c r="K849">
        <f t="shared" ca="1" si="157"/>
        <v>0.58991014685714938</v>
      </c>
      <c r="M849">
        <f t="shared" ca="1" si="147"/>
        <v>6.1724359782633478</v>
      </c>
      <c r="N849">
        <f t="shared" ca="1" si="148"/>
        <v>1.8949257104787307</v>
      </c>
    </row>
    <row r="850" spans="2:14" x14ac:dyDescent="0.25">
      <c r="B850">
        <f t="shared" ca="1" si="149"/>
        <v>15.868691790602334</v>
      </c>
      <c r="C850">
        <f t="shared" ca="1" si="150"/>
        <v>26.521607494586739</v>
      </c>
      <c r="D850">
        <f t="shared" ca="1" si="151"/>
        <v>4.6720660225592852</v>
      </c>
      <c r="E850">
        <f t="shared" ca="1" si="152"/>
        <v>0.55285036711616498</v>
      </c>
      <c r="G850">
        <f t="shared" ca="1" si="153"/>
        <v>0.46237499012155181</v>
      </c>
      <c r="H850">
        <f t="shared" ca="1" si="154"/>
        <v>7.944980759663423</v>
      </c>
      <c r="I850">
        <f t="shared" ca="1" si="155"/>
        <v>5.4566612429082602</v>
      </c>
      <c r="J850">
        <f t="shared" ca="1" si="156"/>
        <v>3.1332303688296448</v>
      </c>
      <c r="K850">
        <f t="shared" ca="1" si="157"/>
        <v>1.5427581003882007</v>
      </c>
      <c r="M850">
        <f t="shared" ca="1" si="147"/>
        <v>13.762073063491812</v>
      </c>
      <c r="N850">
        <f t="shared" ca="1" si="148"/>
        <v>4.9556902946150743</v>
      </c>
    </row>
    <row r="851" spans="2:14" x14ac:dyDescent="0.25">
      <c r="B851">
        <f t="shared" ca="1" si="149"/>
        <v>11.320350945656958</v>
      </c>
      <c r="C851">
        <f t="shared" ca="1" si="150"/>
        <v>5.9805041040501781</v>
      </c>
      <c r="D851">
        <f t="shared" ca="1" si="151"/>
        <v>1.8669347013337185</v>
      </c>
      <c r="E851">
        <f t="shared" ca="1" si="152"/>
        <v>4.1982955847757939</v>
      </c>
      <c r="G851">
        <f t="shared" ca="1" si="153"/>
        <v>0.50339841012989717</v>
      </c>
      <c r="H851">
        <f t="shared" ca="1" si="154"/>
        <v>7.0694467194469022</v>
      </c>
      <c r="I851">
        <f t="shared" ca="1" si="155"/>
        <v>4.8553391241245816</v>
      </c>
      <c r="J851">
        <f t="shared" ca="1" si="156"/>
        <v>2.7879495019862706</v>
      </c>
      <c r="K851">
        <f t="shared" ca="1" si="157"/>
        <v>1.3727467090998386</v>
      </c>
      <c r="M851">
        <f t="shared" ca="1" si="147"/>
        <v>6.4033025721340433</v>
      </c>
      <c r="N851">
        <f t="shared" ca="1" si="148"/>
        <v>4.4095749952886658</v>
      </c>
    </row>
    <row r="852" spans="2:14" x14ac:dyDescent="0.25">
      <c r="B852">
        <f t="shared" ca="1" si="149"/>
        <v>8.0716221844931262</v>
      </c>
      <c r="C852">
        <f t="shared" ca="1" si="150"/>
        <v>3.8645354554121845</v>
      </c>
      <c r="D852">
        <f t="shared" ca="1" si="151"/>
        <v>1.8130710798444851</v>
      </c>
      <c r="E852">
        <f t="shared" ca="1" si="152"/>
        <v>3.2735519742426704</v>
      </c>
      <c r="G852">
        <f t="shared" ca="1" si="153"/>
        <v>0.55109087764258158</v>
      </c>
      <c r="H852">
        <f t="shared" ca="1" si="154"/>
        <v>6.1371395669310225</v>
      </c>
      <c r="I852">
        <f t="shared" ca="1" si="155"/>
        <v>4.2150248855492478</v>
      </c>
      <c r="J852">
        <f t="shared" ca="1" si="156"/>
        <v>2.420279249319278</v>
      </c>
      <c r="K852">
        <f t="shared" ca="1" si="157"/>
        <v>1.1917111024567002</v>
      </c>
      <c r="M852">
        <f t="shared" ca="1" si="147"/>
        <v>4.5981719027890247</v>
      </c>
      <c r="N852">
        <f t="shared" ca="1" si="148"/>
        <v>3.8280474060992766</v>
      </c>
    </row>
    <row r="853" spans="2:14" x14ac:dyDescent="0.25">
      <c r="B853">
        <f t="shared" ca="1" si="149"/>
        <v>2.299490466089543</v>
      </c>
      <c r="C853">
        <f t="shared" ca="1" si="150"/>
        <v>4.1084997845014906</v>
      </c>
      <c r="D853">
        <f t="shared" ca="1" si="151"/>
        <v>1.7461794200200744</v>
      </c>
      <c r="E853">
        <f t="shared" ca="1" si="152"/>
        <v>0.18916874811228804</v>
      </c>
      <c r="G853">
        <f t="shared" ca="1" si="153"/>
        <v>0.53572166984209046</v>
      </c>
      <c r="H853">
        <f t="shared" ca="1" si="154"/>
        <v>6.4284666077980992</v>
      </c>
      <c r="I853">
        <f t="shared" ca="1" si="155"/>
        <v>4.4151100740472851</v>
      </c>
      <c r="J853">
        <f t="shared" ca="1" si="156"/>
        <v>2.5351687322920058</v>
      </c>
      <c r="K853">
        <f t="shared" ca="1" si="157"/>
        <v>1.2482810509255053</v>
      </c>
      <c r="M853">
        <f t="shared" ca="1" si="147"/>
        <v>2.3094667088037824</v>
      </c>
      <c r="N853">
        <f t="shared" ca="1" si="148"/>
        <v>4.0097629611971168</v>
      </c>
    </row>
    <row r="854" spans="2:14" x14ac:dyDescent="0.25">
      <c r="B854">
        <f t="shared" ca="1" si="149"/>
        <v>14.311791451790709</v>
      </c>
      <c r="C854">
        <f t="shared" ca="1" si="150"/>
        <v>12.152693748236334</v>
      </c>
      <c r="D854">
        <f t="shared" ca="1" si="151"/>
        <v>2.9268368297941554</v>
      </c>
      <c r="E854">
        <f t="shared" ca="1" si="152"/>
        <v>3.7639924054479668</v>
      </c>
      <c r="G854">
        <f t="shared" ca="1" si="153"/>
        <v>0.98189747347751011</v>
      </c>
      <c r="H854">
        <f t="shared" ca="1" si="154"/>
        <v>0.18815904154335128</v>
      </c>
      <c r="I854">
        <f t="shared" ca="1" si="155"/>
        <v>0.12922877733134569</v>
      </c>
      <c r="J854">
        <f t="shared" ca="1" si="156"/>
        <v>7.4203530627364567E-2</v>
      </c>
      <c r="K854">
        <f t="shared" ca="1" si="157"/>
        <v>3.6536763811443468E-2</v>
      </c>
      <c r="M854">
        <f t="shared" ca="1" si="147"/>
        <v>9.2775114070565365</v>
      </c>
      <c r="N854">
        <f t="shared" ca="1" si="148"/>
        <v>0.11736440455017069</v>
      </c>
    </row>
    <row r="855" spans="2:14" x14ac:dyDescent="0.25">
      <c r="B855">
        <f t="shared" ca="1" si="149"/>
        <v>6.6119083292165595</v>
      </c>
      <c r="C855">
        <f t="shared" ca="1" si="150"/>
        <v>1.7489548396156129</v>
      </c>
      <c r="D855">
        <f t="shared" ca="1" si="151"/>
        <v>2.1954709417136602</v>
      </c>
      <c r="E855">
        <f t="shared" ca="1" si="152"/>
        <v>7.6518685464510456</v>
      </c>
      <c r="G855">
        <f t="shared" ca="1" si="153"/>
        <v>0.74559030567690365</v>
      </c>
      <c r="H855">
        <f t="shared" ca="1" si="154"/>
        <v>3.023778837113706</v>
      </c>
      <c r="I855">
        <f t="shared" ca="1" si="155"/>
        <v>2.0767497476360854</v>
      </c>
      <c r="J855">
        <f t="shared" ca="1" si="156"/>
        <v>1.1924755978226449</v>
      </c>
      <c r="K855">
        <f t="shared" ca="1" si="157"/>
        <v>0.58715803547612466</v>
      </c>
      <c r="M855">
        <f t="shared" ca="1" si="147"/>
        <v>4.4777268482825932</v>
      </c>
      <c r="N855">
        <f t="shared" ca="1" si="148"/>
        <v>1.8860853020846911</v>
      </c>
    </row>
    <row r="856" spans="2:14" x14ac:dyDescent="0.25">
      <c r="B856">
        <f t="shared" ca="1" si="149"/>
        <v>6.6541402863170029</v>
      </c>
      <c r="C856">
        <f t="shared" ca="1" si="150"/>
        <v>2.0777312142323283</v>
      </c>
      <c r="D856">
        <f t="shared" ca="1" si="151"/>
        <v>4.6542211615581328</v>
      </c>
      <c r="E856">
        <f t="shared" ca="1" si="152"/>
        <v>5.7152615821198163</v>
      </c>
      <c r="G856">
        <f t="shared" ca="1" si="153"/>
        <v>0.20611844817888392</v>
      </c>
      <c r="H856">
        <f t="shared" ca="1" si="154"/>
        <v>16.266376626481481</v>
      </c>
      <c r="I856">
        <f t="shared" ca="1" si="155"/>
        <v>11.171846677200826</v>
      </c>
      <c r="J856">
        <f t="shared" ca="1" si="156"/>
        <v>6.41490606190865</v>
      </c>
      <c r="K856">
        <f t="shared" ca="1" si="157"/>
        <v>3.1586085685540053</v>
      </c>
      <c r="M856">
        <f t="shared" ca="1" si="147"/>
        <v>4.6934579989003895</v>
      </c>
      <c r="N856">
        <f t="shared" ca="1" si="148"/>
        <v>10.146169917197223</v>
      </c>
    </row>
    <row r="857" spans="2:14" x14ac:dyDescent="0.25">
      <c r="B857">
        <f t="shared" ca="1" si="149"/>
        <v>13.667643793657154</v>
      </c>
      <c r="C857">
        <f t="shared" ca="1" si="150"/>
        <v>8.9387770532101456</v>
      </c>
      <c r="D857">
        <f t="shared" ca="1" si="151"/>
        <v>0.75795953401101523</v>
      </c>
      <c r="E857">
        <f t="shared" ca="1" si="152"/>
        <v>3.7789435842921608</v>
      </c>
      <c r="G857">
        <f t="shared" ca="1" si="153"/>
        <v>4.3137559733707809E-2</v>
      </c>
      <c r="H857">
        <f t="shared" ca="1" si="154"/>
        <v>32.375709833854941</v>
      </c>
      <c r="I857">
        <f t="shared" ca="1" si="155"/>
        <v>22.235834976335951</v>
      </c>
      <c r="J857">
        <f t="shared" ca="1" si="156"/>
        <v>12.767879537086287</v>
      </c>
      <c r="K857">
        <f t="shared" ca="1" si="157"/>
        <v>6.2867224116617759</v>
      </c>
      <c r="M857">
        <f t="shared" ca="1" si="147"/>
        <v>7.6893068777208251</v>
      </c>
      <c r="N857">
        <f t="shared" ca="1" si="148"/>
        <v>20.194383832806878</v>
      </c>
    </row>
    <row r="858" spans="2:14" x14ac:dyDescent="0.25">
      <c r="B858">
        <f t="shared" ca="1" si="149"/>
        <v>20.737487190383966</v>
      </c>
      <c r="C858">
        <f t="shared" ca="1" si="150"/>
        <v>8.981748623110704</v>
      </c>
      <c r="D858">
        <f t="shared" ca="1" si="151"/>
        <v>1.7957396556121661</v>
      </c>
      <c r="E858">
        <f t="shared" ca="1" si="152"/>
        <v>0.50421271135028267</v>
      </c>
      <c r="G858">
        <f t="shared" ca="1" si="153"/>
        <v>0.8422735816567648</v>
      </c>
      <c r="H858">
        <f t="shared" ca="1" si="154"/>
        <v>1.7679493817932923</v>
      </c>
      <c r="I858">
        <f t="shared" ca="1" si="155"/>
        <v>1.2142384183021937</v>
      </c>
      <c r="J858">
        <f t="shared" ca="1" si="156"/>
        <v>0.69721914516291505</v>
      </c>
      <c r="K858">
        <f t="shared" ca="1" si="157"/>
        <v>0.34330079736448105</v>
      </c>
      <c r="M858">
        <f t="shared" ca="1" si="147"/>
        <v>9.3757612174408909</v>
      </c>
      <c r="N858">
        <f t="shared" ca="1" si="148"/>
        <v>1.102760328534125</v>
      </c>
    </row>
    <row r="859" spans="2:14" x14ac:dyDescent="0.25">
      <c r="B859">
        <f t="shared" ca="1" si="149"/>
        <v>8.8150215960213991</v>
      </c>
      <c r="C859">
        <f t="shared" ca="1" si="150"/>
        <v>12.217559398343518</v>
      </c>
      <c r="D859">
        <f t="shared" ca="1" si="151"/>
        <v>5.8999853696828355</v>
      </c>
      <c r="E859">
        <f t="shared" ca="1" si="152"/>
        <v>0.34739630838092933</v>
      </c>
      <c r="G859">
        <f t="shared" ca="1" si="153"/>
        <v>0.10277562324022127</v>
      </c>
      <c r="H859">
        <f t="shared" ca="1" si="154"/>
        <v>23.433973851035326</v>
      </c>
      <c r="I859">
        <f t="shared" ca="1" si="155"/>
        <v>16.094596166861852</v>
      </c>
      <c r="J859">
        <f t="shared" ca="1" si="156"/>
        <v>9.2415627870613193</v>
      </c>
      <c r="K859">
        <f t="shared" ca="1" si="157"/>
        <v>4.5504141641875533</v>
      </c>
      <c r="M859">
        <f t="shared" ca="1" si="147"/>
        <v>7.5592506339222281</v>
      </c>
      <c r="N859">
        <f t="shared" ca="1" si="148"/>
        <v>14.616966395618928</v>
      </c>
    </row>
    <row r="860" spans="2:14" x14ac:dyDescent="0.25">
      <c r="B860">
        <f t="shared" ca="1" si="149"/>
        <v>4.4814949701377422</v>
      </c>
      <c r="C860">
        <f t="shared" ca="1" si="150"/>
        <v>9.4607335095934868</v>
      </c>
      <c r="D860">
        <f t="shared" ca="1" si="151"/>
        <v>0.93227828519520861</v>
      </c>
      <c r="E860">
        <f t="shared" ca="1" si="152"/>
        <v>0.12945948705371976</v>
      </c>
      <c r="G860">
        <f t="shared" ca="1" si="153"/>
        <v>0.59958409162836868</v>
      </c>
      <c r="H860">
        <f t="shared" ca="1" si="154"/>
        <v>5.2684979812284363</v>
      </c>
      <c r="I860">
        <f t="shared" ca="1" si="155"/>
        <v>3.6184365465634558</v>
      </c>
      <c r="J860">
        <f t="shared" ca="1" si="156"/>
        <v>2.0777165322678419</v>
      </c>
      <c r="K860">
        <f t="shared" ca="1" si="157"/>
        <v>1.0230380894922877</v>
      </c>
      <c r="M860">
        <f t="shared" ca="1" si="147"/>
        <v>4.3950160983691537</v>
      </c>
      <c r="N860">
        <f t="shared" ca="1" si="148"/>
        <v>3.2862312826895934</v>
      </c>
    </row>
    <row r="861" spans="2:14" x14ac:dyDescent="0.25">
      <c r="B861">
        <f t="shared" ca="1" si="149"/>
        <v>1.1261626026083347</v>
      </c>
      <c r="C861">
        <f t="shared" ca="1" si="150"/>
        <v>4.1953050582843687</v>
      </c>
      <c r="D861">
        <f t="shared" ca="1" si="151"/>
        <v>4.196168346363911</v>
      </c>
      <c r="E861">
        <f t="shared" ca="1" si="152"/>
        <v>0.97461070830573582</v>
      </c>
      <c r="G861">
        <f t="shared" ca="1" si="153"/>
        <v>0.81476468376892552</v>
      </c>
      <c r="H861">
        <f t="shared" ca="1" si="154"/>
        <v>2.1099568279447771</v>
      </c>
      <c r="I861">
        <f t="shared" ca="1" si="155"/>
        <v>1.4491312182540346</v>
      </c>
      <c r="J861">
        <f t="shared" ca="1" si="156"/>
        <v>0.83209525739822021</v>
      </c>
      <c r="K861">
        <f t="shared" ca="1" si="157"/>
        <v>0.4097118780082607</v>
      </c>
      <c r="M861">
        <f t="shared" ca="1" si="147"/>
        <v>2.6305961092017403</v>
      </c>
      <c r="N861">
        <f t="shared" ca="1" si="148"/>
        <v>1.3160878409409396</v>
      </c>
    </row>
    <row r="862" spans="2:14" x14ac:dyDescent="0.25">
      <c r="B862">
        <f t="shared" ca="1" si="149"/>
        <v>8.5166333177655744</v>
      </c>
      <c r="C862">
        <f t="shared" ca="1" si="150"/>
        <v>8.4427584611470827</v>
      </c>
      <c r="D862">
        <f t="shared" ca="1" si="151"/>
        <v>6.6543402314771489</v>
      </c>
      <c r="E862">
        <f t="shared" ca="1" si="152"/>
        <v>7.0889152130048645</v>
      </c>
      <c r="G862">
        <f t="shared" ca="1" si="153"/>
        <v>0.50934452646322026</v>
      </c>
      <c r="H862">
        <f t="shared" ca="1" si="154"/>
        <v>6.9484999771686331</v>
      </c>
      <c r="I862">
        <f t="shared" ca="1" si="155"/>
        <v>4.7722721638625156</v>
      </c>
      <c r="J862">
        <f t="shared" ca="1" si="156"/>
        <v>2.7402522177031887</v>
      </c>
      <c r="K862">
        <f t="shared" ca="1" si="157"/>
        <v>1.3492612442497933</v>
      </c>
      <c r="M862">
        <f t="shared" ca="1" si="147"/>
        <v>7.8364686225701998</v>
      </c>
      <c r="N862">
        <f t="shared" ca="1" si="148"/>
        <v>4.3341343346999412</v>
      </c>
    </row>
    <row r="863" spans="2:14" x14ac:dyDescent="0.25">
      <c r="B863">
        <f t="shared" ca="1" si="149"/>
        <v>14.912709371229978</v>
      </c>
      <c r="C863">
        <f t="shared" ca="1" si="150"/>
        <v>2.3221373193647556</v>
      </c>
      <c r="D863">
        <f t="shared" ca="1" si="151"/>
        <v>6.2477911183758152</v>
      </c>
      <c r="E863">
        <f t="shared" ca="1" si="152"/>
        <v>3.5094056795303836</v>
      </c>
      <c r="G863">
        <f t="shared" ca="1" si="153"/>
        <v>0.25057836126748823</v>
      </c>
      <c r="H863">
        <f t="shared" ca="1" si="154"/>
        <v>14.254630035826867</v>
      </c>
      <c r="I863">
        <f t="shared" ca="1" si="155"/>
        <v>9.7901668489109852</v>
      </c>
      <c r="J863">
        <f t="shared" ca="1" si="156"/>
        <v>5.6215415840196492</v>
      </c>
      <c r="K863">
        <f t="shared" ca="1" si="157"/>
        <v>2.7679671758878475</v>
      </c>
      <c r="M863">
        <f t="shared" ca="1" si="147"/>
        <v>7.12189336675966</v>
      </c>
      <c r="N863">
        <f t="shared" ca="1" si="148"/>
        <v>8.8913408174028543</v>
      </c>
    </row>
    <row r="864" spans="2:14" x14ac:dyDescent="0.25">
      <c r="B864">
        <f t="shared" ca="1" si="149"/>
        <v>1.8988307581509409</v>
      </c>
      <c r="C864">
        <f t="shared" ca="1" si="150"/>
        <v>9.0432628902544856</v>
      </c>
      <c r="D864">
        <f t="shared" ca="1" si="151"/>
        <v>11.372549709934582</v>
      </c>
      <c r="E864">
        <f t="shared" ca="1" si="152"/>
        <v>2.0562950425055142</v>
      </c>
      <c r="G864">
        <f t="shared" ca="1" si="153"/>
        <v>0.31023032258765681</v>
      </c>
      <c r="H864">
        <f t="shared" ca="1" si="154"/>
        <v>12.055195837630215</v>
      </c>
      <c r="I864">
        <f t="shared" ca="1" si="155"/>
        <v>8.2795820270372182</v>
      </c>
      <c r="J864">
        <f t="shared" ca="1" si="156"/>
        <v>4.7541594930497801</v>
      </c>
      <c r="K864">
        <f t="shared" ca="1" si="157"/>
        <v>2.3408805625676585</v>
      </c>
      <c r="M864">
        <f t="shared" ca="1" si="147"/>
        <v>5.9683970450096471</v>
      </c>
      <c r="N864">
        <f t="shared" ca="1" si="148"/>
        <v>7.5194413705237171</v>
      </c>
    </row>
    <row r="865" spans="2:14" x14ac:dyDescent="0.25">
      <c r="B865">
        <f t="shared" ca="1" si="149"/>
        <v>7.568666634996406</v>
      </c>
      <c r="C865">
        <f t="shared" ca="1" si="150"/>
        <v>5.0930209533937818</v>
      </c>
      <c r="D865">
        <f t="shared" ca="1" si="151"/>
        <v>5.4874781828538266</v>
      </c>
      <c r="E865">
        <f t="shared" ca="1" si="152"/>
        <v>5.0436361276195365</v>
      </c>
      <c r="G865">
        <f t="shared" ca="1" si="153"/>
        <v>0.85289022265892389</v>
      </c>
      <c r="H865">
        <f t="shared" ca="1" si="154"/>
        <v>1.6389355882234045</v>
      </c>
      <c r="I865">
        <f t="shared" ca="1" si="155"/>
        <v>1.1256309580113526</v>
      </c>
      <c r="J865">
        <f t="shared" ca="1" si="156"/>
        <v>0.64634049004226812</v>
      </c>
      <c r="K865">
        <f t="shared" ca="1" si="157"/>
        <v>0.31824887073147212</v>
      </c>
      <c r="M865">
        <f t="shared" ca="1" si="147"/>
        <v>5.9047291386117289</v>
      </c>
      <c r="N865">
        <f t="shared" ca="1" si="148"/>
        <v>1.022287836025175</v>
      </c>
    </row>
    <row r="866" spans="2:14" x14ac:dyDescent="0.25">
      <c r="B866">
        <f t="shared" ca="1" si="149"/>
        <v>14.374161909583083</v>
      </c>
      <c r="C866">
        <f t="shared" ca="1" si="150"/>
        <v>6.4612570514275642</v>
      </c>
      <c r="D866">
        <f t="shared" ca="1" si="151"/>
        <v>3.4402390599683272</v>
      </c>
      <c r="E866">
        <f t="shared" ca="1" si="152"/>
        <v>1.0258867974802721</v>
      </c>
      <c r="G866">
        <f t="shared" ca="1" si="153"/>
        <v>0.66567882276581558</v>
      </c>
      <c r="H866">
        <f t="shared" ca="1" si="154"/>
        <v>4.1914462335271567</v>
      </c>
      <c r="I866">
        <f t="shared" ca="1" si="155"/>
        <v>2.8787108372041352</v>
      </c>
      <c r="J866">
        <f t="shared" ca="1" si="156"/>
        <v>1.652963930998905</v>
      </c>
      <c r="K866">
        <f t="shared" ca="1" si="157"/>
        <v>0.81389594572027302</v>
      </c>
      <c r="M866">
        <f t="shared" ca="1" si="147"/>
        <v>7.1438508597929129</v>
      </c>
      <c r="N866">
        <f t="shared" ca="1" si="148"/>
        <v>2.614419096563223</v>
      </c>
    </row>
    <row r="867" spans="2:14" x14ac:dyDescent="0.25">
      <c r="B867">
        <f t="shared" ca="1" si="149"/>
        <v>22.615987462620883</v>
      </c>
      <c r="C867">
        <f t="shared" ca="1" si="150"/>
        <v>3.6955261598756275</v>
      </c>
      <c r="D867">
        <f t="shared" ca="1" si="151"/>
        <v>2.978719956779746</v>
      </c>
      <c r="E867">
        <f t="shared" ca="1" si="152"/>
        <v>1.2738173022742905</v>
      </c>
      <c r="G867">
        <f t="shared" ca="1" si="153"/>
        <v>0.10285450870444224</v>
      </c>
      <c r="H867">
        <f t="shared" ca="1" si="154"/>
        <v>23.426071337316404</v>
      </c>
      <c r="I867">
        <f t="shared" ca="1" si="155"/>
        <v>16.089168672241534</v>
      </c>
      <c r="J867">
        <f t="shared" ca="1" si="156"/>
        <v>9.2384463042499423</v>
      </c>
      <c r="K867">
        <f t="shared" ca="1" si="157"/>
        <v>4.5488796523464181</v>
      </c>
      <c r="M867">
        <f t="shared" ca="1" si="147"/>
        <v>8.7439615385597609</v>
      </c>
      <c r="N867">
        <f t="shared" ca="1" si="148"/>
        <v>14.612037194186655</v>
      </c>
    </row>
    <row r="868" spans="2:14" x14ac:dyDescent="0.25">
      <c r="B868">
        <f t="shared" ca="1" si="149"/>
        <v>12.201553968134466</v>
      </c>
      <c r="C868">
        <f t="shared" ca="1" si="150"/>
        <v>4.5601175652528596</v>
      </c>
      <c r="D868">
        <f t="shared" ca="1" si="151"/>
        <v>3.1983624523742424</v>
      </c>
      <c r="E868">
        <f t="shared" ca="1" si="152"/>
        <v>7.4173571512878356</v>
      </c>
      <c r="G868">
        <f t="shared" ca="1" si="153"/>
        <v>0.41175723664273778</v>
      </c>
      <c r="H868">
        <f t="shared" ca="1" si="154"/>
        <v>9.1391527037617202</v>
      </c>
      <c r="I868">
        <f t="shared" ca="1" si="155"/>
        <v>6.2768258174799465</v>
      </c>
      <c r="J868">
        <f t="shared" ca="1" si="156"/>
        <v>3.6041711947469661</v>
      </c>
      <c r="K868">
        <f t="shared" ca="1" si="157"/>
        <v>1.7746426694946991</v>
      </c>
      <c r="M868">
        <f t="shared" ca="1" si="147"/>
        <v>7.1516453807486124</v>
      </c>
      <c r="N868">
        <f t="shared" ca="1" si="148"/>
        <v>5.7005563292208326</v>
      </c>
    </row>
    <row r="869" spans="2:14" x14ac:dyDescent="0.25">
      <c r="B869">
        <f t="shared" ca="1" si="149"/>
        <v>18.052549651431828</v>
      </c>
      <c r="C869">
        <f t="shared" ca="1" si="150"/>
        <v>13.806943615238879</v>
      </c>
      <c r="D869">
        <f t="shared" ca="1" si="151"/>
        <v>9.7994928932539729</v>
      </c>
      <c r="E869">
        <f t="shared" ca="1" si="152"/>
        <v>0.9952684907128807</v>
      </c>
      <c r="G869">
        <f t="shared" ca="1" si="153"/>
        <v>4.1206288369401767E-2</v>
      </c>
      <c r="H869">
        <f t="shared" ca="1" si="154"/>
        <v>32.847469505940253</v>
      </c>
      <c r="I869">
        <f t="shared" ca="1" si="155"/>
        <v>22.55984239642995</v>
      </c>
      <c r="J869">
        <f t="shared" ca="1" si="156"/>
        <v>12.953925517067923</v>
      </c>
      <c r="K869">
        <f t="shared" ca="1" si="157"/>
        <v>6.3783288078963878</v>
      </c>
      <c r="M869">
        <f t="shared" ca="1" si="147"/>
        <v>11.716800256794583</v>
      </c>
      <c r="N869">
        <f t="shared" ca="1" si="148"/>
        <v>20.488644435703922</v>
      </c>
    </row>
    <row r="870" spans="2:14" x14ac:dyDescent="0.25">
      <c r="B870">
        <f t="shared" ca="1" si="149"/>
        <v>5.5326048800984102</v>
      </c>
      <c r="C870">
        <f t="shared" ca="1" si="150"/>
        <v>3.4798993286459812</v>
      </c>
      <c r="D870">
        <f t="shared" ca="1" si="151"/>
        <v>4.5049575073916861</v>
      </c>
      <c r="E870">
        <f t="shared" ca="1" si="152"/>
        <v>3.6223697688714349</v>
      </c>
      <c r="G870">
        <f t="shared" ca="1" si="153"/>
        <v>0.53181258758296179</v>
      </c>
      <c r="H870">
        <f t="shared" ca="1" si="154"/>
        <v>6.5038976200418634</v>
      </c>
      <c r="I870">
        <f t="shared" ca="1" si="155"/>
        <v>4.4669165533170112</v>
      </c>
      <c r="J870">
        <f t="shared" ca="1" si="156"/>
        <v>2.5649161596883854</v>
      </c>
      <c r="K870">
        <f t="shared" ca="1" si="157"/>
        <v>1.2629282613694079</v>
      </c>
      <c r="M870">
        <f t="shared" ca="1" si="147"/>
        <v>4.3292167178759415</v>
      </c>
      <c r="N870">
        <f t="shared" ca="1" si="148"/>
        <v>4.0568131362192208</v>
      </c>
    </row>
    <row r="871" spans="2:14" x14ac:dyDescent="0.25">
      <c r="B871">
        <f t="shared" ca="1" si="149"/>
        <v>4.6131212172553493</v>
      </c>
      <c r="C871">
        <f t="shared" ca="1" si="150"/>
        <v>10.689699849928822</v>
      </c>
      <c r="D871">
        <f t="shared" ca="1" si="151"/>
        <v>5.1385903984068522</v>
      </c>
      <c r="E871">
        <f t="shared" ca="1" si="152"/>
        <v>3.0076302259877883</v>
      </c>
      <c r="G871">
        <f t="shared" ca="1" si="153"/>
        <v>0.58475196060895474</v>
      </c>
      <c r="H871">
        <f t="shared" ca="1" si="154"/>
        <v>5.5264900265723371</v>
      </c>
      <c r="I871">
        <f t="shared" ca="1" si="155"/>
        <v>3.7956270568229584</v>
      </c>
      <c r="J871">
        <f t="shared" ca="1" si="156"/>
        <v>2.1794598260328764</v>
      </c>
      <c r="K871">
        <f t="shared" ca="1" si="157"/>
        <v>1.0731350412446143</v>
      </c>
      <c r="M871">
        <f t="shared" ca="1" si="147"/>
        <v>6.2200904450341792</v>
      </c>
      <c r="N871">
        <f t="shared" ca="1" si="148"/>
        <v>3.4471540984740869</v>
      </c>
    </row>
    <row r="872" spans="2:14" x14ac:dyDescent="0.25">
      <c r="B872">
        <f t="shared" ca="1" si="149"/>
        <v>8.3751835075460619</v>
      </c>
      <c r="C872">
        <f t="shared" ca="1" si="150"/>
        <v>5.0139985986801134</v>
      </c>
      <c r="D872">
        <f t="shared" ca="1" si="151"/>
        <v>1.8751209476162545</v>
      </c>
      <c r="E872">
        <f t="shared" ca="1" si="152"/>
        <v>0.10973752110509594</v>
      </c>
      <c r="G872">
        <f t="shared" ca="1" si="153"/>
        <v>0.67097329924088234</v>
      </c>
      <c r="H872">
        <f t="shared" ca="1" si="154"/>
        <v>4.1098515414512278</v>
      </c>
      <c r="I872">
        <f t="shared" ca="1" si="155"/>
        <v>2.8226711050328253</v>
      </c>
      <c r="J872">
        <f t="shared" ca="1" si="156"/>
        <v>1.620785757774678</v>
      </c>
      <c r="K872">
        <f t="shared" ca="1" si="157"/>
        <v>0.79805187057940996</v>
      </c>
      <c r="M872">
        <f t="shared" ca="1" si="147"/>
        <v>4.4137263256121235</v>
      </c>
      <c r="N872">
        <f t="shared" ca="1" si="148"/>
        <v>2.5635243196160338</v>
      </c>
    </row>
    <row r="873" spans="2:14" x14ac:dyDescent="0.25">
      <c r="B873">
        <f t="shared" ca="1" si="149"/>
        <v>5.7175282742864724</v>
      </c>
      <c r="C873">
        <f t="shared" ca="1" si="150"/>
        <v>13.261025131005056</v>
      </c>
      <c r="D873">
        <f t="shared" ca="1" si="151"/>
        <v>3.048380972090138</v>
      </c>
      <c r="E873">
        <f t="shared" ca="1" si="152"/>
        <v>0.24940801754531441</v>
      </c>
      <c r="G873">
        <f t="shared" ca="1" si="153"/>
        <v>0.89984540211085029</v>
      </c>
      <c r="H873">
        <f t="shared" ca="1" si="154"/>
        <v>1.0869521790264847</v>
      </c>
      <c r="I873">
        <f t="shared" ca="1" si="155"/>
        <v>0.74652538597711637</v>
      </c>
      <c r="J873">
        <f t="shared" ca="1" si="156"/>
        <v>0.42865699487680253</v>
      </c>
      <c r="K873">
        <f t="shared" ca="1" si="157"/>
        <v>0.21106461169060836</v>
      </c>
      <c r="M873">
        <f t="shared" ca="1" si="147"/>
        <v>6.3531238195145487</v>
      </c>
      <c r="N873">
        <f t="shared" ca="1" si="148"/>
        <v>0.6779875908145625</v>
      </c>
    </row>
    <row r="874" spans="2:14" x14ac:dyDescent="0.25">
      <c r="B874">
        <f t="shared" ca="1" si="149"/>
        <v>22.481263981623592</v>
      </c>
      <c r="C874">
        <f t="shared" ca="1" si="150"/>
        <v>14.576063038552878</v>
      </c>
      <c r="D874">
        <f t="shared" ca="1" si="151"/>
        <v>4.3607086709866643</v>
      </c>
      <c r="E874">
        <f t="shared" ca="1" si="152"/>
        <v>3.2479577641481705</v>
      </c>
      <c r="G874">
        <f t="shared" ca="1" si="153"/>
        <v>0.96604643701387227</v>
      </c>
      <c r="H874">
        <f t="shared" ca="1" si="154"/>
        <v>0.35578675045028862</v>
      </c>
      <c r="I874">
        <f t="shared" ca="1" si="155"/>
        <v>0.2443565101855083</v>
      </c>
      <c r="J874">
        <f t="shared" ca="1" si="156"/>
        <v>0.14031020150453877</v>
      </c>
      <c r="K874">
        <f t="shared" ca="1" si="157"/>
        <v>6.9086748964163766E-2</v>
      </c>
      <c r="M874">
        <f t="shared" ca="1" si="147"/>
        <v>12.638931393079908</v>
      </c>
      <c r="N874">
        <f t="shared" ca="1" si="148"/>
        <v>0.22192236828447956</v>
      </c>
    </row>
    <row r="875" spans="2:14" x14ac:dyDescent="0.25">
      <c r="B875">
        <f t="shared" ca="1" si="149"/>
        <v>8.9791141345371877</v>
      </c>
      <c r="C875">
        <f t="shared" ca="1" si="150"/>
        <v>9.0380227902117074</v>
      </c>
      <c r="D875">
        <f t="shared" ca="1" si="151"/>
        <v>2.3153677970655417</v>
      </c>
      <c r="E875">
        <f t="shared" ca="1" si="152"/>
        <v>1.5281672352245668</v>
      </c>
      <c r="G875">
        <f t="shared" ca="1" si="153"/>
        <v>0.92970170926547613</v>
      </c>
      <c r="H875">
        <f t="shared" ca="1" si="154"/>
        <v>0.75076120058571594</v>
      </c>
      <c r="I875">
        <f t="shared" ca="1" si="155"/>
        <v>0.51562737152416949</v>
      </c>
      <c r="J875">
        <f t="shared" ca="1" si="156"/>
        <v>0.296074699810075</v>
      </c>
      <c r="K875">
        <f t="shared" ca="1" si="157"/>
        <v>0.14578297401815876</v>
      </c>
      <c r="M875">
        <f t="shared" ca="1" si="147"/>
        <v>6.1738480838826897</v>
      </c>
      <c r="N875">
        <f t="shared" ca="1" si="148"/>
        <v>0.46828810639861235</v>
      </c>
    </row>
    <row r="876" spans="2:14" x14ac:dyDescent="0.25">
      <c r="B876">
        <f t="shared" ca="1" si="149"/>
        <v>8.9217574889083089</v>
      </c>
      <c r="C876">
        <f t="shared" ca="1" si="150"/>
        <v>6.5901218447099934</v>
      </c>
      <c r="D876">
        <f t="shared" ca="1" si="151"/>
        <v>2.7444274892512266</v>
      </c>
      <c r="E876">
        <f t="shared" ca="1" si="152"/>
        <v>0.11173671042244709</v>
      </c>
      <c r="G876">
        <f t="shared" ca="1" si="153"/>
        <v>0.71598699971678004</v>
      </c>
      <c r="H876">
        <f t="shared" ca="1" si="154"/>
        <v>3.4410638887866267</v>
      </c>
      <c r="I876">
        <f t="shared" ca="1" si="155"/>
        <v>2.3633436661851164</v>
      </c>
      <c r="J876">
        <f t="shared" ca="1" si="156"/>
        <v>1.3570386390572005</v>
      </c>
      <c r="K876">
        <f t="shared" ca="1" si="157"/>
        <v>0.66818653801293626</v>
      </c>
      <c r="M876">
        <f t="shared" ca="1" si="147"/>
        <v>5.2247966400202257</v>
      </c>
      <c r="N876">
        <f t="shared" ca="1" si="148"/>
        <v>2.14636730190555</v>
      </c>
    </row>
    <row r="877" spans="2:14" x14ac:dyDescent="0.25">
      <c r="B877">
        <f t="shared" ca="1" si="149"/>
        <v>5.4817201961484479</v>
      </c>
      <c r="C877">
        <f t="shared" ca="1" si="150"/>
        <v>5.3207171853767523</v>
      </c>
      <c r="D877">
        <f t="shared" ca="1" si="151"/>
        <v>10.611846264056217</v>
      </c>
      <c r="E877">
        <f t="shared" ca="1" si="152"/>
        <v>0.19718981125297178</v>
      </c>
      <c r="G877">
        <f t="shared" ca="1" si="153"/>
        <v>0.63277504410624041</v>
      </c>
      <c r="H877">
        <f t="shared" ca="1" si="154"/>
        <v>4.713562523997223</v>
      </c>
      <c r="I877">
        <f t="shared" ca="1" si="155"/>
        <v>3.2373034899344528</v>
      </c>
      <c r="J877">
        <f t="shared" ca="1" si="156"/>
        <v>1.8588688496951202</v>
      </c>
      <c r="K877">
        <f t="shared" ca="1" si="157"/>
        <v>0.91528060111891707</v>
      </c>
      <c r="M877">
        <f t="shared" ca="1" si="147"/>
        <v>5.4025384295193977</v>
      </c>
      <c r="N877">
        <f t="shared" ca="1" si="148"/>
        <v>2.9400896943423103</v>
      </c>
    </row>
    <row r="878" spans="2:14" x14ac:dyDescent="0.25">
      <c r="B878">
        <f t="shared" ca="1" si="149"/>
        <v>19.637447337525689</v>
      </c>
      <c r="C878">
        <f t="shared" ca="1" si="150"/>
        <v>11.797466476541929</v>
      </c>
      <c r="D878">
        <f t="shared" ca="1" si="151"/>
        <v>3.2964002522492404</v>
      </c>
      <c r="E878">
        <f t="shared" ca="1" si="152"/>
        <v>0.23625197023305106</v>
      </c>
      <c r="G878">
        <f t="shared" ca="1" si="153"/>
        <v>0.99595382870362015</v>
      </c>
      <c r="H878">
        <f t="shared" ca="1" si="154"/>
        <v>4.175893121685726E-2</v>
      </c>
      <c r="I878">
        <f t="shared" ca="1" si="155"/>
        <v>2.868028865131575E-2</v>
      </c>
      <c r="J878">
        <f t="shared" ca="1" si="156"/>
        <v>1.646830312324989E-2</v>
      </c>
      <c r="K878">
        <f t="shared" ca="1" si="157"/>
        <v>8.1087583906357327E-3</v>
      </c>
      <c r="M878">
        <f t="shared" ca="1" si="147"/>
        <v>10.137004588716744</v>
      </c>
      <c r="N878">
        <f t="shared" ca="1" si="148"/>
        <v>2.6047178263229026E-2</v>
      </c>
    </row>
    <row r="879" spans="2:14" x14ac:dyDescent="0.25">
      <c r="B879">
        <f t="shared" ca="1" si="149"/>
        <v>13.059890486448813</v>
      </c>
      <c r="C879">
        <f t="shared" ca="1" si="150"/>
        <v>4.9172879528599465</v>
      </c>
      <c r="D879">
        <f t="shared" ca="1" si="151"/>
        <v>2.7876004335638389</v>
      </c>
      <c r="E879">
        <f t="shared" ca="1" si="152"/>
        <v>0.30255419389015625</v>
      </c>
      <c r="G879">
        <f t="shared" ca="1" si="153"/>
        <v>0.19434768662514756</v>
      </c>
      <c r="H879">
        <f t="shared" ca="1" si="154"/>
        <v>16.872022670665473</v>
      </c>
      <c r="I879">
        <f t="shared" ca="1" si="155"/>
        <v>11.587808074237554</v>
      </c>
      <c r="J879">
        <f t="shared" ca="1" si="156"/>
        <v>6.6537522763681078</v>
      </c>
      <c r="K879">
        <f t="shared" ca="1" si="157"/>
        <v>3.2762130497853117</v>
      </c>
      <c r="M879">
        <f t="shared" ca="1" si="147"/>
        <v>6.0111844572834263</v>
      </c>
      <c r="N879">
        <f t="shared" ca="1" si="148"/>
        <v>10.523942288701592</v>
      </c>
    </row>
    <row r="880" spans="2:14" x14ac:dyDescent="0.25">
      <c r="B880">
        <f t="shared" ca="1" si="149"/>
        <v>2.2901734643295906</v>
      </c>
      <c r="C880">
        <f t="shared" ca="1" si="150"/>
        <v>0.98259856573359072</v>
      </c>
      <c r="D880">
        <f t="shared" ca="1" si="151"/>
        <v>1.1640478726204337</v>
      </c>
      <c r="E880">
        <f t="shared" ca="1" si="152"/>
        <v>4.2085402835367427</v>
      </c>
      <c r="G880">
        <f t="shared" ca="1" si="153"/>
        <v>0.35108456396525223</v>
      </c>
      <c r="H880">
        <f t="shared" ca="1" si="154"/>
        <v>10.780996842038567</v>
      </c>
      <c r="I880">
        <f t="shared" ca="1" si="155"/>
        <v>7.4044543854075195</v>
      </c>
      <c r="J880">
        <f t="shared" ca="1" si="156"/>
        <v>4.251658718071301</v>
      </c>
      <c r="K880">
        <f t="shared" ca="1" si="157"/>
        <v>2.0934563231112495</v>
      </c>
      <c r="M880">
        <f t="shared" ca="1" si="147"/>
        <v>2.0563492402503898</v>
      </c>
      <c r="N880">
        <f t="shared" ca="1" si="148"/>
        <v>6.7246583764703365</v>
      </c>
    </row>
    <row r="881" spans="2:14" x14ac:dyDescent="0.25">
      <c r="B881">
        <f t="shared" ca="1" si="149"/>
        <v>7.2453971783649784</v>
      </c>
      <c r="C881">
        <f t="shared" ca="1" si="150"/>
        <v>7.8184001782142447</v>
      </c>
      <c r="D881">
        <f t="shared" ca="1" si="151"/>
        <v>2.1225531337717944</v>
      </c>
      <c r="E881">
        <f t="shared" ca="1" si="152"/>
        <v>0.29170765007042004</v>
      </c>
      <c r="G881">
        <f t="shared" ca="1" si="153"/>
        <v>0.14384537006350218</v>
      </c>
      <c r="H881">
        <f t="shared" ca="1" si="154"/>
        <v>19.97130696131951</v>
      </c>
      <c r="I881">
        <f t="shared" ca="1" si="155"/>
        <v>13.71641542787987</v>
      </c>
      <c r="J881">
        <f t="shared" ca="1" si="156"/>
        <v>7.8760046587043036</v>
      </c>
      <c r="K881">
        <f t="shared" ca="1" si="157"/>
        <v>3.8780327507325758</v>
      </c>
      <c r="M881">
        <f t="shared" ca="1" si="147"/>
        <v>5.00199136374221</v>
      </c>
      <c r="N881">
        <f t="shared" ca="1" si="148"/>
        <v>12.45712419864719</v>
      </c>
    </row>
    <row r="882" spans="2:14" x14ac:dyDescent="0.25">
      <c r="B882">
        <f t="shared" ca="1" si="149"/>
        <v>3.7353081552732768</v>
      </c>
      <c r="C882">
        <f t="shared" ca="1" si="150"/>
        <v>6.950649455859315</v>
      </c>
      <c r="D882">
        <f t="shared" ca="1" si="151"/>
        <v>1.0080803122088742</v>
      </c>
      <c r="E882">
        <f t="shared" ca="1" si="152"/>
        <v>2.5731068832135429</v>
      </c>
      <c r="G882">
        <f t="shared" ca="1" si="153"/>
        <v>0.65110027911667046</v>
      </c>
      <c r="H882">
        <f t="shared" ca="1" si="154"/>
        <v>4.4195192819394054</v>
      </c>
      <c r="I882">
        <f t="shared" ca="1" si="155"/>
        <v>3.0353527978922545</v>
      </c>
      <c r="J882">
        <f t="shared" ca="1" si="156"/>
        <v>1.7429081892940108</v>
      </c>
      <c r="K882">
        <f t="shared" ca="1" si="157"/>
        <v>0.85818322010923376</v>
      </c>
      <c r="M882">
        <f t="shared" ca="1" si="147"/>
        <v>3.9220247224242608</v>
      </c>
      <c r="N882">
        <f t="shared" ca="1" si="148"/>
        <v>2.7566799058301465</v>
      </c>
    </row>
    <row r="883" spans="2:14" x14ac:dyDescent="0.25">
      <c r="B883">
        <f t="shared" ca="1" si="149"/>
        <v>8.2870732998948302</v>
      </c>
      <c r="C883">
        <f t="shared" ca="1" si="150"/>
        <v>2.2132539418572201</v>
      </c>
      <c r="D883">
        <f t="shared" ca="1" si="151"/>
        <v>4.8230435188594853</v>
      </c>
      <c r="E883">
        <f t="shared" ca="1" si="152"/>
        <v>4.0873292469884435</v>
      </c>
      <c r="G883">
        <f t="shared" ca="1" si="153"/>
        <v>0.78138980156271398</v>
      </c>
      <c r="H883">
        <f t="shared" ca="1" si="154"/>
        <v>2.5407443638289609</v>
      </c>
      <c r="I883">
        <f t="shared" ca="1" si="155"/>
        <v>1.7449987253122587</v>
      </c>
      <c r="J883">
        <f t="shared" ca="1" si="156"/>
        <v>1.0019832194683505</v>
      </c>
      <c r="K883">
        <f t="shared" ca="1" si="157"/>
        <v>0.49336229588035524</v>
      </c>
      <c r="M883">
        <f t="shared" ca="1" si="147"/>
        <v>4.9321727256952004</v>
      </c>
      <c r="N883">
        <f t="shared" ca="1" si="148"/>
        <v>1.584792029812107</v>
      </c>
    </row>
    <row r="884" spans="2:14" x14ac:dyDescent="0.25">
      <c r="B884">
        <f t="shared" ca="1" si="149"/>
        <v>9.5756489870682984</v>
      </c>
      <c r="C884">
        <f t="shared" ca="1" si="150"/>
        <v>7.224950948756284</v>
      </c>
      <c r="D884">
        <f t="shared" ca="1" si="151"/>
        <v>8.5801119959945638</v>
      </c>
      <c r="E884">
        <f t="shared" ca="1" si="152"/>
        <v>1.6929160401122532</v>
      </c>
      <c r="G884">
        <f t="shared" ca="1" si="153"/>
        <v>0.48433349488127331</v>
      </c>
      <c r="H884">
        <f t="shared" ca="1" si="154"/>
        <v>7.4671001598317783</v>
      </c>
      <c r="I884">
        <f t="shared" ca="1" si="155"/>
        <v>5.1284499323059736</v>
      </c>
      <c r="J884">
        <f t="shared" ca="1" si="156"/>
        <v>2.9447705029897095</v>
      </c>
      <c r="K884">
        <f t="shared" ca="1" si="157"/>
        <v>1.4499631410659992</v>
      </c>
      <c r="M884">
        <f t="shared" ca="1" si="147"/>
        <v>7.0947855879687385</v>
      </c>
      <c r="N884">
        <f t="shared" ca="1" si="148"/>
        <v>4.6576117564524671</v>
      </c>
    </row>
    <row r="885" spans="2:14" x14ac:dyDescent="0.25">
      <c r="B885">
        <f t="shared" ca="1" si="149"/>
        <v>4.9009808406858522</v>
      </c>
      <c r="C885">
        <f t="shared" ca="1" si="150"/>
        <v>12.248022762060138</v>
      </c>
      <c r="D885">
        <f t="shared" ca="1" si="151"/>
        <v>3.6214015382281235</v>
      </c>
      <c r="E885">
        <f t="shared" ca="1" si="152"/>
        <v>8.2507001677321931E-2</v>
      </c>
      <c r="G885">
        <f t="shared" ca="1" si="153"/>
        <v>0.30036194491657242</v>
      </c>
      <c r="H885">
        <f t="shared" ca="1" si="154"/>
        <v>12.38815217522178</v>
      </c>
      <c r="I885">
        <f t="shared" ca="1" si="155"/>
        <v>8.5082584704265578</v>
      </c>
      <c r="J885">
        <f t="shared" ca="1" si="156"/>
        <v>4.8854661557081283</v>
      </c>
      <c r="K885">
        <f t="shared" ca="1" si="157"/>
        <v>2.4055340969730379</v>
      </c>
      <c r="M885">
        <f t="shared" ca="1" si="147"/>
        <v>5.885482788804886</v>
      </c>
      <c r="N885">
        <f t="shared" ca="1" si="148"/>
        <v>7.7271232442307349</v>
      </c>
    </row>
    <row r="886" spans="2:14" x14ac:dyDescent="0.25">
      <c r="B886">
        <f t="shared" ca="1" si="149"/>
        <v>20.256384562958786</v>
      </c>
      <c r="C886">
        <f t="shared" ca="1" si="150"/>
        <v>1.0844923795599928</v>
      </c>
      <c r="D886">
        <f t="shared" ca="1" si="151"/>
        <v>5.4698682132133865</v>
      </c>
      <c r="E886">
        <f t="shared" ca="1" si="152"/>
        <v>0.5342182701913325</v>
      </c>
      <c r="G886">
        <f t="shared" ca="1" si="153"/>
        <v>0.33047244678903909</v>
      </c>
      <c r="H886">
        <f t="shared" ca="1" si="154"/>
        <v>11.404168762649714</v>
      </c>
      <c r="I886">
        <f t="shared" ca="1" si="155"/>
        <v>7.8324526612663545</v>
      </c>
      <c r="J886">
        <f t="shared" ca="1" si="156"/>
        <v>4.4974165425047818</v>
      </c>
      <c r="K886">
        <f t="shared" ca="1" si="157"/>
        <v>2.2144639828576844</v>
      </c>
      <c r="M886">
        <f t="shared" ca="1" si="147"/>
        <v>7.6030803794365767</v>
      </c>
      <c r="N886">
        <f t="shared" ca="1" si="148"/>
        <v>7.1133625322473142</v>
      </c>
    </row>
    <row r="887" spans="2:14" x14ac:dyDescent="0.25">
      <c r="B887">
        <f t="shared" ca="1" si="149"/>
        <v>12.765518930575942</v>
      </c>
      <c r="C887">
        <f t="shared" ca="1" si="150"/>
        <v>5.3846605486489443</v>
      </c>
      <c r="D887">
        <f t="shared" ca="1" si="151"/>
        <v>4.4002789505596143</v>
      </c>
      <c r="E887">
        <f t="shared" ca="1" si="152"/>
        <v>0.34041057897661814</v>
      </c>
      <c r="G887">
        <f t="shared" ca="1" si="153"/>
        <v>0.8165608017563285</v>
      </c>
      <c r="H887">
        <f t="shared" ca="1" si="154"/>
        <v>2.0872764951720533</v>
      </c>
      <c r="I887">
        <f t="shared" ca="1" si="155"/>
        <v>1.4335542273762831</v>
      </c>
      <c r="J887">
        <f t="shared" ca="1" si="156"/>
        <v>0.82315090503685939</v>
      </c>
      <c r="K887">
        <f t="shared" ca="1" si="157"/>
        <v>0.40530780603337746</v>
      </c>
      <c r="M887">
        <f t="shared" ca="1" si="147"/>
        <v>6.3931917496747124</v>
      </c>
      <c r="N887">
        <f t="shared" ca="1" si="148"/>
        <v>1.301940958978548</v>
      </c>
    </row>
    <row r="888" spans="2:14" x14ac:dyDescent="0.25">
      <c r="B888">
        <f t="shared" ca="1" si="149"/>
        <v>18.397297254001572</v>
      </c>
      <c r="C888">
        <f t="shared" ca="1" si="150"/>
        <v>11.047436699277997</v>
      </c>
      <c r="D888">
        <f t="shared" ca="1" si="151"/>
        <v>5.7572760901609161</v>
      </c>
      <c r="E888">
        <f t="shared" ca="1" si="152"/>
        <v>0.23734713330258922</v>
      </c>
      <c r="G888">
        <f t="shared" ca="1" si="153"/>
        <v>0.51278895412291303</v>
      </c>
      <c r="H888">
        <f t="shared" ca="1" si="154"/>
        <v>6.879082935152959</v>
      </c>
      <c r="I888">
        <f t="shared" ca="1" si="155"/>
        <v>4.7245961160251992</v>
      </c>
      <c r="J888">
        <f t="shared" ca="1" si="156"/>
        <v>2.712876495755304</v>
      </c>
      <c r="K888">
        <f t="shared" ca="1" si="157"/>
        <v>1.3357818278592106</v>
      </c>
      <c r="M888">
        <f t="shared" ca="1" si="147"/>
        <v>10.032344830676571</v>
      </c>
      <c r="N888">
        <f t="shared" ca="1" si="148"/>
        <v>4.2908353800763503</v>
      </c>
    </row>
    <row r="889" spans="2:14" x14ac:dyDescent="0.25">
      <c r="B889">
        <f t="shared" ca="1" si="149"/>
        <v>16.6316530552673</v>
      </c>
      <c r="C889">
        <f t="shared" ca="1" si="150"/>
        <v>12.312870441460699</v>
      </c>
      <c r="D889">
        <f t="shared" ca="1" si="151"/>
        <v>7.833571361236018</v>
      </c>
      <c r="E889">
        <f t="shared" ca="1" si="152"/>
        <v>2.5075804035498162</v>
      </c>
      <c r="G889">
        <f t="shared" ca="1" si="153"/>
        <v>0.57598298666882752</v>
      </c>
      <c r="H889">
        <f t="shared" ca="1" si="154"/>
        <v>5.6821148914044777</v>
      </c>
      <c r="I889">
        <f t="shared" ca="1" si="155"/>
        <v>3.9025111631600966</v>
      </c>
      <c r="J889">
        <f t="shared" ca="1" si="156"/>
        <v>2.240832983172873</v>
      </c>
      <c r="K889">
        <f t="shared" ca="1" si="157"/>
        <v>1.1033543115115163</v>
      </c>
      <c r="M889">
        <f t="shared" ca="1" si="147"/>
        <v>10.751587401975568</v>
      </c>
      <c r="N889">
        <f t="shared" ca="1" si="148"/>
        <v>3.5442252753062498</v>
      </c>
    </row>
    <row r="890" spans="2:14" x14ac:dyDescent="0.25">
      <c r="B890">
        <f t="shared" ca="1" si="149"/>
        <v>8.3037213475458262</v>
      </c>
      <c r="C890">
        <f t="shared" ca="1" si="150"/>
        <v>2.2439926937941572</v>
      </c>
      <c r="D890">
        <f t="shared" ca="1" si="151"/>
        <v>1.6148478381435338</v>
      </c>
      <c r="E890">
        <f t="shared" ca="1" si="152"/>
        <v>5.4898008838630838</v>
      </c>
      <c r="G890">
        <f t="shared" ca="1" si="153"/>
        <v>0.76484411075623315</v>
      </c>
      <c r="H890">
        <f t="shared" ca="1" si="154"/>
        <v>2.7611797400828739</v>
      </c>
      <c r="I890">
        <f t="shared" ca="1" si="155"/>
        <v>1.8963950861791647</v>
      </c>
      <c r="J890">
        <f t="shared" ca="1" si="156"/>
        <v>1.0889154394618459</v>
      </c>
      <c r="K890">
        <f t="shared" ca="1" si="157"/>
        <v>0.53616648542029977</v>
      </c>
      <c r="M890">
        <f t="shared" ca="1" si="147"/>
        <v>4.5852439568033185</v>
      </c>
      <c r="N890">
        <f t="shared" ca="1" si="148"/>
        <v>1.7222888328550408</v>
      </c>
    </row>
    <row r="891" spans="2:14" x14ac:dyDescent="0.25">
      <c r="B891">
        <f t="shared" ca="1" si="149"/>
        <v>24.27441371749164</v>
      </c>
      <c r="C891">
        <f t="shared" ca="1" si="150"/>
        <v>6.3889930479267765</v>
      </c>
      <c r="D891">
        <f t="shared" ca="1" si="151"/>
        <v>2.1244545337261806</v>
      </c>
      <c r="E891">
        <f t="shared" ca="1" si="152"/>
        <v>0.85804439199690263</v>
      </c>
      <c r="G891">
        <f t="shared" ca="1" si="153"/>
        <v>0.41061682772054808</v>
      </c>
      <c r="H891">
        <f t="shared" ca="1" si="154"/>
        <v>9.1677185099484131</v>
      </c>
      <c r="I891">
        <f t="shared" ca="1" si="155"/>
        <v>6.2964449873944588</v>
      </c>
      <c r="J891">
        <f t="shared" ca="1" si="156"/>
        <v>3.6154365777808257</v>
      </c>
      <c r="K891">
        <f t="shared" ca="1" si="157"/>
        <v>1.7801895839834523</v>
      </c>
      <c r="M891">
        <f t="shared" ca="1" si="147"/>
        <v>9.7955218147701419</v>
      </c>
      <c r="N891">
        <f t="shared" ca="1" si="148"/>
        <v>5.7183742815557181</v>
      </c>
    </row>
    <row r="892" spans="2:14" x14ac:dyDescent="0.25">
      <c r="B892">
        <f t="shared" ca="1" si="149"/>
        <v>8.0737500703986562</v>
      </c>
      <c r="C892">
        <f t="shared" ca="1" si="150"/>
        <v>6.5581371774731565</v>
      </c>
      <c r="D892">
        <f t="shared" ca="1" si="151"/>
        <v>0.547996984033015</v>
      </c>
      <c r="E892">
        <f t="shared" ca="1" si="152"/>
        <v>0.47240947649109971</v>
      </c>
      <c r="G892">
        <f t="shared" ca="1" si="153"/>
        <v>0.78544911471272705</v>
      </c>
      <c r="H892">
        <f t="shared" ca="1" si="154"/>
        <v>2.4873759637588448</v>
      </c>
      <c r="I892">
        <f t="shared" ca="1" si="155"/>
        <v>1.7083449826453023</v>
      </c>
      <c r="J892">
        <f t="shared" ca="1" si="156"/>
        <v>0.9809365364248257</v>
      </c>
      <c r="K892">
        <f t="shared" ca="1" si="157"/>
        <v>0.48299920829039644</v>
      </c>
      <c r="M892">
        <f t="shared" ca="1" si="147"/>
        <v>4.5936474664663658</v>
      </c>
      <c r="N892">
        <f t="shared" ca="1" si="148"/>
        <v>1.5515034328642885</v>
      </c>
    </row>
    <row r="893" spans="2:14" x14ac:dyDescent="0.25">
      <c r="B893">
        <f t="shared" ca="1" si="149"/>
        <v>7.5143608676553528</v>
      </c>
      <c r="C893">
        <f t="shared" ca="1" si="150"/>
        <v>4.9079265201003883</v>
      </c>
      <c r="D893">
        <f t="shared" ca="1" si="151"/>
        <v>8.5927559011485748</v>
      </c>
      <c r="E893">
        <f t="shared" ca="1" si="152"/>
        <v>0.30823318733639365</v>
      </c>
      <c r="G893">
        <f t="shared" ca="1" si="153"/>
        <v>0.91032108024440728</v>
      </c>
      <c r="H893">
        <f t="shared" ca="1" si="154"/>
        <v>0.96773921633271565</v>
      </c>
      <c r="I893">
        <f t="shared" ca="1" si="155"/>
        <v>0.66464919610816631</v>
      </c>
      <c r="J893">
        <f t="shared" ca="1" si="156"/>
        <v>0.38164345433223157</v>
      </c>
      <c r="K893">
        <f t="shared" ca="1" si="157"/>
        <v>0.18791581253922063</v>
      </c>
      <c r="M893">
        <f t="shared" ca="1" si="147"/>
        <v>5.5068840340237157</v>
      </c>
      <c r="N893">
        <f t="shared" ca="1" si="148"/>
        <v>0.60362837710655504</v>
      </c>
    </row>
    <row r="894" spans="2:14" x14ac:dyDescent="0.25">
      <c r="B894">
        <f t="shared" ca="1" si="149"/>
        <v>12.867370340540026</v>
      </c>
      <c r="C894">
        <f t="shared" ca="1" si="150"/>
        <v>1.461532613686638</v>
      </c>
      <c r="D894">
        <f t="shared" ca="1" si="151"/>
        <v>1.5593950930368294</v>
      </c>
      <c r="E894">
        <f t="shared" ca="1" si="152"/>
        <v>0.11439467562993472</v>
      </c>
      <c r="G894">
        <f t="shared" ca="1" si="153"/>
        <v>0.56200597091904969</v>
      </c>
      <c r="H894">
        <f t="shared" ca="1" si="154"/>
        <v>5.9351339595653156</v>
      </c>
      <c r="I894">
        <f t="shared" ca="1" si="155"/>
        <v>4.0762862023596247</v>
      </c>
      <c r="J894">
        <f t="shared" ca="1" si="156"/>
        <v>2.3406151037639495</v>
      </c>
      <c r="K894">
        <f t="shared" ca="1" si="157"/>
        <v>1.1524856094675284</v>
      </c>
      <c r="M894">
        <f t="shared" ca="1" si="147"/>
        <v>4.6334288400013515</v>
      </c>
      <c r="N894">
        <f t="shared" ca="1" si="148"/>
        <v>3.7020461912237774</v>
      </c>
    </row>
    <row r="895" spans="2:14" x14ac:dyDescent="0.25">
      <c r="B895">
        <f t="shared" ca="1" si="149"/>
        <v>16.685161980519599</v>
      </c>
      <c r="C895">
        <f t="shared" ca="1" si="150"/>
        <v>6.9056762185949747</v>
      </c>
      <c r="D895">
        <f t="shared" ca="1" si="151"/>
        <v>3.5218958916706344</v>
      </c>
      <c r="E895">
        <f t="shared" ca="1" si="152"/>
        <v>0.14863928928478504</v>
      </c>
      <c r="G895">
        <f t="shared" ca="1" si="153"/>
        <v>0.78231452206070251</v>
      </c>
      <c r="H895">
        <f t="shared" ca="1" si="154"/>
        <v>2.5285625795651128</v>
      </c>
      <c r="I895">
        <f t="shared" ca="1" si="155"/>
        <v>1.7366322015820206</v>
      </c>
      <c r="J895">
        <f t="shared" ca="1" si="156"/>
        <v>0.99717913780262757</v>
      </c>
      <c r="K895">
        <f t="shared" ca="1" si="157"/>
        <v>0.49099683434951708</v>
      </c>
      <c r="M895">
        <f t="shared" ca="1" si="147"/>
        <v>7.8113584959254565</v>
      </c>
      <c r="N895">
        <f t="shared" ca="1" si="148"/>
        <v>1.5771936287745689</v>
      </c>
    </row>
    <row r="896" spans="2:14" x14ac:dyDescent="0.25">
      <c r="B896">
        <f t="shared" ca="1" si="149"/>
        <v>11.99718816465246</v>
      </c>
      <c r="C896">
        <f t="shared" ca="1" si="150"/>
        <v>5.21297221302226</v>
      </c>
      <c r="D896">
        <f t="shared" ca="1" si="151"/>
        <v>1.6379488154401953</v>
      </c>
      <c r="E896">
        <f t="shared" ca="1" si="152"/>
        <v>1.0590423462387646</v>
      </c>
      <c r="G896">
        <f t="shared" ca="1" si="153"/>
        <v>0.19157466719386629</v>
      </c>
      <c r="H896">
        <f t="shared" ca="1" si="154"/>
        <v>17.020040986347272</v>
      </c>
      <c r="I896">
        <f t="shared" ca="1" si="155"/>
        <v>11.68946795622519</v>
      </c>
      <c r="J896">
        <f t="shared" ca="1" si="156"/>
        <v>6.7121256690630027</v>
      </c>
      <c r="K896">
        <f t="shared" ca="1" si="157"/>
        <v>3.3049552786756919</v>
      </c>
      <c r="M896">
        <f t="shared" ca="1" si="147"/>
        <v>5.702446345638208</v>
      </c>
      <c r="N896">
        <f t="shared" ca="1" si="148"/>
        <v>10.616268872319477</v>
      </c>
    </row>
    <row r="897" spans="2:14" x14ac:dyDescent="0.25">
      <c r="B897">
        <f t="shared" ca="1" si="149"/>
        <v>9.357132981892148</v>
      </c>
      <c r="C897">
        <f t="shared" ca="1" si="150"/>
        <v>4.0049506918680642</v>
      </c>
      <c r="D897">
        <f t="shared" ca="1" si="151"/>
        <v>5.6634459837553273</v>
      </c>
      <c r="E897">
        <f t="shared" ca="1" si="152"/>
        <v>0.8054268201447401</v>
      </c>
      <c r="G897">
        <f t="shared" ca="1" si="153"/>
        <v>0.98778345820133684</v>
      </c>
      <c r="H897">
        <f t="shared" ca="1" si="154"/>
        <v>0.12660174355458562</v>
      </c>
      <c r="I897">
        <f t="shared" ca="1" si="155"/>
        <v>8.6950849629015808E-2</v>
      </c>
      <c r="J897">
        <f t="shared" ca="1" si="156"/>
        <v>4.992742457803194E-2</v>
      </c>
      <c r="K897">
        <f t="shared" ca="1" si="157"/>
        <v>2.4583554233853288E-2</v>
      </c>
      <c r="M897">
        <f t="shared" ca="1" si="147"/>
        <v>5.3023996629080772</v>
      </c>
      <c r="N897">
        <f t="shared" ca="1" si="148"/>
        <v>7.8967973717457465E-2</v>
      </c>
    </row>
    <row r="898" spans="2:14" x14ac:dyDescent="0.25">
      <c r="B898">
        <f t="shared" ca="1" si="149"/>
        <v>5.3855846545013621</v>
      </c>
      <c r="C898">
        <f t="shared" ca="1" si="150"/>
        <v>8.076202231349356</v>
      </c>
      <c r="D898">
        <f t="shared" ca="1" si="151"/>
        <v>0.94765481818085251</v>
      </c>
      <c r="E898">
        <f t="shared" ca="1" si="152"/>
        <v>0.14134666956950168</v>
      </c>
      <c r="G898">
        <f t="shared" ca="1" si="153"/>
        <v>5.8044418745074378E-2</v>
      </c>
      <c r="H898">
        <f t="shared" ca="1" si="154"/>
        <v>29.318606624081369</v>
      </c>
      <c r="I898">
        <f t="shared" ca="1" si="155"/>
        <v>20.136197846308637</v>
      </c>
      <c r="J898">
        <f t="shared" ca="1" si="156"/>
        <v>11.562261939352176</v>
      </c>
      <c r="K898">
        <f t="shared" ca="1" si="157"/>
        <v>5.6930934422190917</v>
      </c>
      <c r="M898">
        <f t="shared" ca="1" si="147"/>
        <v>4.2563363633052855</v>
      </c>
      <c r="N898">
        <f t="shared" ca="1" si="148"/>
        <v>18.287512417431255</v>
      </c>
    </row>
    <row r="899" spans="2:14" x14ac:dyDescent="0.25">
      <c r="B899">
        <f t="shared" ca="1" si="149"/>
        <v>4.0657066496947953</v>
      </c>
      <c r="C899">
        <f t="shared" ca="1" si="150"/>
        <v>12.618313266808016</v>
      </c>
      <c r="D899">
        <f t="shared" ca="1" si="151"/>
        <v>6.3356375008355759</v>
      </c>
      <c r="E899">
        <f t="shared" ca="1" si="152"/>
        <v>1.4283992836637212</v>
      </c>
      <c r="G899">
        <f t="shared" ca="1" si="153"/>
        <v>0.14983000488681286</v>
      </c>
      <c r="H899">
        <f t="shared" ca="1" si="154"/>
        <v>19.551465564944216</v>
      </c>
      <c r="I899">
        <f t="shared" ca="1" si="155"/>
        <v>13.428065796197867</v>
      </c>
      <c r="J899">
        <f t="shared" ca="1" si="156"/>
        <v>7.7104334820069997</v>
      </c>
      <c r="K899">
        <f t="shared" ca="1" si="157"/>
        <v>3.7965078566227359</v>
      </c>
      <c r="M899">
        <f t="shared" ca="1" si="147"/>
        <v>6.5580133318507032</v>
      </c>
      <c r="N899">
        <f t="shared" ca="1" si="148"/>
        <v>12.195247676068572</v>
      </c>
    </row>
    <row r="900" spans="2:14" x14ac:dyDescent="0.25">
      <c r="B900">
        <f t="shared" ca="1" si="149"/>
        <v>9.8651267074790088</v>
      </c>
      <c r="C900">
        <f t="shared" ca="1" si="150"/>
        <v>9.1732080217941281</v>
      </c>
      <c r="D900">
        <f t="shared" ca="1" si="151"/>
        <v>1.5480737764637937</v>
      </c>
      <c r="E900">
        <f t="shared" ca="1" si="152"/>
        <v>0.33203888352859429</v>
      </c>
      <c r="G900">
        <f t="shared" ca="1" si="153"/>
        <v>0.3652202533209038</v>
      </c>
      <c r="H900">
        <f t="shared" ca="1" si="154"/>
        <v>10.374431351371065</v>
      </c>
      <c r="I900">
        <f t="shared" ca="1" si="155"/>
        <v>7.1252227267366033</v>
      </c>
      <c r="J900">
        <f t="shared" ca="1" si="156"/>
        <v>4.0913231073490026</v>
      </c>
      <c r="K900">
        <f t="shared" ca="1" si="157"/>
        <v>2.0145093472733668</v>
      </c>
      <c r="M900">
        <f t="shared" ca="1" si="147"/>
        <v>6.0875229507804196</v>
      </c>
      <c r="N900">
        <f t="shared" ca="1" si="148"/>
        <v>6.4710627143567745</v>
      </c>
    </row>
    <row r="901" spans="2:14" x14ac:dyDescent="0.25">
      <c r="B901">
        <f t="shared" ca="1" si="149"/>
        <v>8.9078770135277097</v>
      </c>
      <c r="C901">
        <f t="shared" ca="1" si="150"/>
        <v>12.10974731727241</v>
      </c>
      <c r="D901">
        <f t="shared" ca="1" si="151"/>
        <v>1.2297782080831108</v>
      </c>
      <c r="E901">
        <f t="shared" ca="1" si="152"/>
        <v>1.4979934401962112</v>
      </c>
      <c r="G901">
        <f t="shared" ca="1" si="153"/>
        <v>0.74041312727365249</v>
      </c>
      <c r="H901">
        <f t="shared" ca="1" si="154"/>
        <v>3.0955467110842019</v>
      </c>
      <c r="I901">
        <f t="shared" ca="1" si="155"/>
        <v>2.1260403611979135</v>
      </c>
      <c r="J901">
        <f t="shared" ca="1" si="156"/>
        <v>1.2207784079908375</v>
      </c>
      <c r="K901">
        <f t="shared" ca="1" si="157"/>
        <v>0.60109393692949864</v>
      </c>
      <c r="M901">
        <f t="shared" ca="1" si="147"/>
        <v>6.8508416288958998</v>
      </c>
      <c r="N901">
        <f t="shared" ca="1" si="148"/>
        <v>1.9308505906687019</v>
      </c>
    </row>
    <row r="902" spans="2:14" x14ac:dyDescent="0.25">
      <c r="B902">
        <f t="shared" ca="1" si="149"/>
        <v>9.6678846329253467</v>
      </c>
      <c r="C902">
        <f t="shared" ca="1" si="150"/>
        <v>5.0022844467444845</v>
      </c>
      <c r="D902">
        <f t="shared" ca="1" si="151"/>
        <v>12.219620498339198</v>
      </c>
      <c r="E902">
        <f t="shared" ca="1" si="152"/>
        <v>0.29053325109699185</v>
      </c>
      <c r="G902">
        <f t="shared" ca="1" si="153"/>
        <v>0.61369207485775301</v>
      </c>
      <c r="H902">
        <f t="shared" ca="1" si="154"/>
        <v>5.0289569863692121</v>
      </c>
      <c r="I902">
        <f t="shared" ca="1" si="155"/>
        <v>3.45391833031149</v>
      </c>
      <c r="J902">
        <f t="shared" ca="1" si="156"/>
        <v>1.9832497056792797</v>
      </c>
      <c r="K902">
        <f t="shared" ca="1" si="157"/>
        <v>0.97652396675578756</v>
      </c>
      <c r="M902">
        <f t="shared" ref="M902:M965" ca="1" si="158">SUMPRODUCT(M$1:P$1,B902:E902)</f>
        <v>6.9030814737881876</v>
      </c>
      <c r="N902">
        <f t="shared" ref="N902:N965" ca="1" si="159">SUMPRODUCT(M$1:P$1,H902:K902)</f>
        <v>3.1368173294912238</v>
      </c>
    </row>
    <row r="903" spans="2:14" x14ac:dyDescent="0.25">
      <c r="B903">
        <f t="shared" ref="B903:B966" ca="1" si="160">(-LN(RAND())/B$1)+(-LN(RAND())/C$1)+(-LN(RAND())/D$1)+(-LN(RAND())/E$1)</f>
        <v>6.4179474709014652</v>
      </c>
      <c r="C903">
        <f t="shared" ref="C903:C966" ca="1" si="161">(-LN(RAND())/C$1)+(-LN(RAND())/D$1)+(-LN(RAND())/E$1)</f>
        <v>1.5289354051973736</v>
      </c>
      <c r="D903">
        <f t="shared" ref="D903:D966" ca="1" si="162">(-LN(RAND())/D$1)+(-LN(RAND())/E$1)</f>
        <v>5.9983089628063526</v>
      </c>
      <c r="E903">
        <f t="shared" ref="E903:E966" ca="1" si="163">(-LN(RAND())/E$1)</f>
        <v>1.9078406850795875</v>
      </c>
      <c r="G903">
        <f t="shared" ref="G903:G966" ca="1" si="164">RAND()</f>
        <v>0.57394317083097801</v>
      </c>
      <c r="H903">
        <f t="shared" ref="H903:H966" ca="1" si="165">(-LN($G903)/H$1)+(-LN($G903)/I$1)+(-LN($G903)/J$1)+(-LN($G903)/K$1)</f>
        <v>5.7186555581663772</v>
      </c>
      <c r="I903">
        <f t="shared" ref="I903:I966" ca="1" si="166">(-LN(G903)/I$1)+(-LN(G903)/J$1)+(-LN(G903)/K$1)</f>
        <v>3.92760751595707</v>
      </c>
      <c r="J903">
        <f t="shared" ref="J903:J966" ca="1" si="167">(-LN(G903)/J$1)+(-LN(G903)/K$1)</f>
        <v>2.2552433801592233</v>
      </c>
      <c r="K903">
        <f t="shared" ref="K903:K966" ca="1" si="168">(-LN(G903)/K$1)</f>
        <v>1.11044978616977</v>
      </c>
      <c r="M903">
        <f t="shared" ca="1" si="158"/>
        <v>3.9652947924068398</v>
      </c>
      <c r="N903">
        <f t="shared" ca="1" si="159"/>
        <v>3.5670175555028329</v>
      </c>
    </row>
    <row r="904" spans="2:14" x14ac:dyDescent="0.25">
      <c r="B904">
        <f t="shared" ca="1" si="160"/>
        <v>4.5106082276421935</v>
      </c>
      <c r="C904">
        <f t="shared" ca="1" si="161"/>
        <v>11.070172759925146</v>
      </c>
      <c r="D904">
        <f t="shared" ca="1" si="162"/>
        <v>6.105086256907728</v>
      </c>
      <c r="E904">
        <f t="shared" ca="1" si="163"/>
        <v>1.4844559976722069</v>
      </c>
      <c r="G904">
        <f t="shared" ca="1" si="164"/>
        <v>0.26671573387136505</v>
      </c>
      <c r="H904">
        <f t="shared" ca="1" si="165"/>
        <v>13.611807265156607</v>
      </c>
      <c r="I904">
        <f t="shared" ca="1" si="166"/>
        <v>9.3486722493792023</v>
      </c>
      <c r="J904">
        <f t="shared" ca="1" si="167"/>
        <v>5.3680341322376517</v>
      </c>
      <c r="K904">
        <f t="shared" ca="1" si="168"/>
        <v>2.6431437097819908</v>
      </c>
      <c r="M904">
        <f t="shared" ca="1" si="158"/>
        <v>6.1921427471861881</v>
      </c>
      <c r="N904">
        <f t="shared" ca="1" si="159"/>
        <v>8.4903794227646721</v>
      </c>
    </row>
    <row r="905" spans="2:14" x14ac:dyDescent="0.25">
      <c r="B905">
        <f t="shared" ca="1" si="160"/>
        <v>7.6072013378215244</v>
      </c>
      <c r="C905">
        <f t="shared" ca="1" si="161"/>
        <v>13.375677147074978</v>
      </c>
      <c r="D905">
        <f t="shared" ca="1" si="162"/>
        <v>4.9313405402055466</v>
      </c>
      <c r="E905">
        <f t="shared" ca="1" si="163"/>
        <v>3.7390592285227657</v>
      </c>
      <c r="G905">
        <f t="shared" ca="1" si="164"/>
        <v>0.78030507187799325</v>
      </c>
      <c r="H905">
        <f t="shared" ca="1" si="165"/>
        <v>2.5550524127428127</v>
      </c>
      <c r="I905">
        <f t="shared" ca="1" si="166"/>
        <v>1.754825580572404</v>
      </c>
      <c r="J905">
        <f t="shared" ca="1" si="167"/>
        <v>1.0076258276422032</v>
      </c>
      <c r="K905">
        <f t="shared" ca="1" si="168"/>
        <v>0.49614063594565333</v>
      </c>
      <c r="M905">
        <f t="shared" ca="1" si="158"/>
        <v>8.0289434992146127</v>
      </c>
      <c r="N905">
        <f t="shared" ca="1" si="159"/>
        <v>1.5937166907121365</v>
      </c>
    </row>
    <row r="906" spans="2:14" x14ac:dyDescent="0.25">
      <c r="B906">
        <f t="shared" ca="1" si="160"/>
        <v>7.4343623422199663</v>
      </c>
      <c r="C906">
        <f t="shared" ca="1" si="161"/>
        <v>14.205173640456383</v>
      </c>
      <c r="D906">
        <f t="shared" ca="1" si="162"/>
        <v>4.6325058984097769</v>
      </c>
      <c r="E906">
        <f t="shared" ca="1" si="163"/>
        <v>3.214999648784763</v>
      </c>
      <c r="G906">
        <f t="shared" ca="1" si="164"/>
        <v>0.57363524520983866</v>
      </c>
      <c r="H906">
        <f t="shared" ca="1" si="165"/>
        <v>5.7241829273255185</v>
      </c>
      <c r="I906">
        <f t="shared" ca="1" si="166"/>
        <v>3.9314037468075029</v>
      </c>
      <c r="J906">
        <f t="shared" ca="1" si="167"/>
        <v>2.2574231866852608</v>
      </c>
      <c r="K906">
        <f t="shared" ca="1" si="168"/>
        <v>1.1115230919211689</v>
      </c>
      <c r="M906">
        <f t="shared" ca="1" si="158"/>
        <v>8.0613619042418136</v>
      </c>
      <c r="N906">
        <f t="shared" ca="1" si="159"/>
        <v>3.5704652579611924</v>
      </c>
    </row>
    <row r="907" spans="2:14" x14ac:dyDescent="0.25">
      <c r="B907">
        <f t="shared" ca="1" si="160"/>
        <v>5.188116182563137</v>
      </c>
      <c r="C907">
        <f t="shared" ca="1" si="161"/>
        <v>8.2379591033003283</v>
      </c>
      <c r="D907">
        <f t="shared" ca="1" si="162"/>
        <v>1.647503807140335</v>
      </c>
      <c r="E907">
        <f t="shared" ca="1" si="163"/>
        <v>3.5158116420811982</v>
      </c>
      <c r="G907">
        <f t="shared" ca="1" si="164"/>
        <v>0.72679998923316935</v>
      </c>
      <c r="H907">
        <f t="shared" ca="1" si="165"/>
        <v>3.286678320130128</v>
      </c>
      <c r="I907">
        <f t="shared" ca="1" si="166"/>
        <v>2.2573107160199917</v>
      </c>
      <c r="J907">
        <f t="shared" ca="1" si="167"/>
        <v>1.2961542182063099</v>
      </c>
      <c r="K907">
        <f t="shared" ca="1" si="168"/>
        <v>0.63820791454828463</v>
      </c>
      <c r="M907">
        <f t="shared" ca="1" si="158"/>
        <v>5.0604856756033456</v>
      </c>
      <c r="N907">
        <f t="shared" ca="1" si="159"/>
        <v>2.0500691373959548</v>
      </c>
    </row>
    <row r="908" spans="2:14" x14ac:dyDescent="0.25">
      <c r="B908">
        <f t="shared" ca="1" si="160"/>
        <v>9.8420209969179453</v>
      </c>
      <c r="C908">
        <f t="shared" ca="1" si="161"/>
        <v>4.9563589862462205</v>
      </c>
      <c r="D908">
        <f t="shared" ca="1" si="162"/>
        <v>2.0576149032406854</v>
      </c>
      <c r="E908">
        <f t="shared" ca="1" si="163"/>
        <v>3.99804751829907</v>
      </c>
      <c r="G908">
        <f t="shared" ca="1" si="164"/>
        <v>0.98945665778103153</v>
      </c>
      <c r="H908">
        <f t="shared" ca="1" si="165"/>
        <v>0.10916989504662199</v>
      </c>
      <c r="I908">
        <f t="shared" ca="1" si="166"/>
        <v>7.497854975529239E-2</v>
      </c>
      <c r="J908">
        <f t="shared" ca="1" si="167"/>
        <v>4.305289601941234E-2</v>
      </c>
      <c r="K908">
        <f t="shared" ca="1" si="168"/>
        <v>2.1198634080624352E-2</v>
      </c>
      <c r="M908">
        <f t="shared" ca="1" si="158"/>
        <v>5.6506464792572011</v>
      </c>
      <c r="N908">
        <f t="shared" ca="1" si="159"/>
        <v>6.809483946058166E-2</v>
      </c>
    </row>
    <row r="909" spans="2:14" x14ac:dyDescent="0.25">
      <c r="B909">
        <f t="shared" ca="1" si="160"/>
        <v>10.147952344769601</v>
      </c>
      <c r="C909">
        <f t="shared" ca="1" si="161"/>
        <v>2.3964953204924644</v>
      </c>
      <c r="D909">
        <f t="shared" ca="1" si="162"/>
        <v>4.5613490568807666</v>
      </c>
      <c r="E909">
        <f t="shared" ca="1" si="163"/>
        <v>1.4336265671903521</v>
      </c>
      <c r="G909">
        <f t="shared" ca="1" si="164"/>
        <v>0.95109764813195508</v>
      </c>
      <c r="H909">
        <f t="shared" ca="1" si="165"/>
        <v>0.51641246111792882</v>
      </c>
      <c r="I909">
        <f t="shared" ca="1" si="166"/>
        <v>0.35467522794308781</v>
      </c>
      <c r="J909">
        <f t="shared" ca="1" si="167"/>
        <v>0.20365552226778444</v>
      </c>
      <c r="K909">
        <f t="shared" ca="1" si="168"/>
        <v>0.10027708456840147</v>
      </c>
      <c r="M909">
        <f t="shared" ca="1" si="158"/>
        <v>4.962329424392844</v>
      </c>
      <c r="N909">
        <f t="shared" ca="1" si="159"/>
        <v>0.32211282808554215</v>
      </c>
    </row>
    <row r="910" spans="2:14" x14ac:dyDescent="0.25">
      <c r="B910">
        <f t="shared" ca="1" si="160"/>
        <v>9.6023171210258749</v>
      </c>
      <c r="C910">
        <f t="shared" ca="1" si="161"/>
        <v>5.0147373344100128</v>
      </c>
      <c r="D910">
        <f t="shared" ca="1" si="162"/>
        <v>6.4135036286448024</v>
      </c>
      <c r="E910">
        <f t="shared" ca="1" si="163"/>
        <v>1.8540410976179185</v>
      </c>
      <c r="G910">
        <f t="shared" ca="1" si="164"/>
        <v>0.13436695117801412</v>
      </c>
      <c r="H910">
        <f t="shared" ca="1" si="165"/>
        <v>20.673380583880554</v>
      </c>
      <c r="I910">
        <f t="shared" ca="1" si="166"/>
        <v>14.198603873866659</v>
      </c>
      <c r="J910">
        <f t="shared" ca="1" si="167"/>
        <v>8.152878632588628</v>
      </c>
      <c r="K910">
        <f t="shared" ca="1" si="168"/>
        <v>4.0143615602086138</v>
      </c>
      <c r="M910">
        <f t="shared" ca="1" si="158"/>
        <v>6.0386252818833102</v>
      </c>
      <c r="N910">
        <f t="shared" ca="1" si="159"/>
        <v>12.895043375883612</v>
      </c>
    </row>
    <row r="911" spans="2:14" x14ac:dyDescent="0.25">
      <c r="B911">
        <f t="shared" ca="1" si="160"/>
        <v>17.661715106314077</v>
      </c>
      <c r="C911">
        <f t="shared" ca="1" si="161"/>
        <v>18.868351753253577</v>
      </c>
      <c r="D911">
        <f t="shared" ca="1" si="162"/>
        <v>6.0515861357789102</v>
      </c>
      <c r="E911">
        <f t="shared" ca="1" si="163"/>
        <v>3.1037652214619142</v>
      </c>
      <c r="G911">
        <f t="shared" ca="1" si="164"/>
        <v>0.86903348418958615</v>
      </c>
      <c r="H911">
        <f t="shared" ca="1" si="165"/>
        <v>1.4458076485271678</v>
      </c>
      <c r="I911">
        <f t="shared" ca="1" si="166"/>
        <v>0.99298951112283662</v>
      </c>
      <c r="J911">
        <f t="shared" ca="1" si="167"/>
        <v>0.5701773948718043</v>
      </c>
      <c r="K911">
        <f t="shared" ca="1" si="168"/>
        <v>0.28074724519068539</v>
      </c>
      <c r="M911">
        <f t="shared" ca="1" si="158"/>
        <v>12.790090329318462</v>
      </c>
      <c r="N911">
        <f t="shared" ca="1" si="159"/>
        <v>0.90182407590749925</v>
      </c>
    </row>
    <row r="912" spans="2:14" x14ac:dyDescent="0.25">
      <c r="B912">
        <f t="shared" ca="1" si="160"/>
        <v>7.2572184871314338</v>
      </c>
      <c r="C912">
        <f t="shared" ca="1" si="161"/>
        <v>4.6697210690863269</v>
      </c>
      <c r="D912">
        <f t="shared" ca="1" si="162"/>
        <v>1.6535337087005992</v>
      </c>
      <c r="E912">
        <f t="shared" ca="1" si="163"/>
        <v>0.88800871727215813</v>
      </c>
      <c r="G912">
        <f t="shared" ca="1" si="164"/>
        <v>0.98610103944291316</v>
      </c>
      <c r="H912">
        <f t="shared" ca="1" si="165"/>
        <v>0.14415943759024721</v>
      </c>
      <c r="I912">
        <f t="shared" ca="1" si="166"/>
        <v>9.9009580978705658E-2</v>
      </c>
      <c r="J912">
        <f t="shared" ca="1" si="167"/>
        <v>5.6851582335398804E-2</v>
      </c>
      <c r="K912">
        <f t="shared" ca="1" si="168"/>
        <v>2.7992911099155755E-2</v>
      </c>
      <c r="M912">
        <f t="shared" ca="1" si="158"/>
        <v>4.0863903520598797</v>
      </c>
      <c r="N912">
        <f t="shared" ca="1" si="159"/>
        <v>8.9919604257596764E-2</v>
      </c>
    </row>
    <row r="913" spans="2:14" x14ac:dyDescent="0.25">
      <c r="B913">
        <f t="shared" ca="1" si="160"/>
        <v>16.208511000471642</v>
      </c>
      <c r="C913">
        <f t="shared" ca="1" si="161"/>
        <v>3.043152284309536</v>
      </c>
      <c r="D913">
        <f t="shared" ca="1" si="162"/>
        <v>6.5664161897677165</v>
      </c>
      <c r="E913">
        <f t="shared" ca="1" si="163"/>
        <v>0.46214209695368835</v>
      </c>
      <c r="G913">
        <f t="shared" ca="1" si="164"/>
        <v>0.13973690305258624</v>
      </c>
      <c r="H913">
        <f t="shared" ca="1" si="165"/>
        <v>20.269766950323131</v>
      </c>
      <c r="I913">
        <f t="shared" ca="1" si="166"/>
        <v>13.921399568662594</v>
      </c>
      <c r="J913">
        <f t="shared" ca="1" si="167"/>
        <v>7.993707133979564</v>
      </c>
      <c r="K913">
        <f t="shared" ca="1" si="168"/>
        <v>3.9359877766295317</v>
      </c>
      <c r="M913">
        <f t="shared" ca="1" si="158"/>
        <v>7.1812106427786349</v>
      </c>
      <c r="N913">
        <f t="shared" ca="1" si="159"/>
        <v>12.643288937817536</v>
      </c>
    </row>
    <row r="914" spans="2:14" x14ac:dyDescent="0.25">
      <c r="B914">
        <f t="shared" ca="1" si="160"/>
        <v>8.8344851366760189</v>
      </c>
      <c r="C914">
        <f t="shared" ca="1" si="161"/>
        <v>7.5320804460589859</v>
      </c>
      <c r="D914">
        <f t="shared" ca="1" si="162"/>
        <v>2.8233567259174532</v>
      </c>
      <c r="E914">
        <f t="shared" ca="1" si="163"/>
        <v>0.88045866406003859</v>
      </c>
      <c r="G914">
        <f t="shared" ca="1" si="164"/>
        <v>0.13894190883388624</v>
      </c>
      <c r="H914">
        <f t="shared" ca="1" si="165"/>
        <v>20.328531607104797</v>
      </c>
      <c r="I914">
        <f t="shared" ca="1" si="166"/>
        <v>13.961759493351312</v>
      </c>
      <c r="J914">
        <f t="shared" ca="1" si="167"/>
        <v>8.0168819172561907</v>
      </c>
      <c r="K914">
        <f t="shared" ca="1" si="168"/>
        <v>3.94739871052716</v>
      </c>
      <c r="M914">
        <f t="shared" ca="1" si="158"/>
        <v>5.6507327528159994</v>
      </c>
      <c r="N914">
        <f t="shared" ca="1" si="159"/>
        <v>12.6799434556935</v>
      </c>
    </row>
    <row r="915" spans="2:14" x14ac:dyDescent="0.25">
      <c r="B915">
        <f t="shared" ca="1" si="160"/>
        <v>21.240300668749224</v>
      </c>
      <c r="C915">
        <f t="shared" ca="1" si="161"/>
        <v>8.9910399118549584</v>
      </c>
      <c r="D915">
        <f t="shared" ca="1" si="162"/>
        <v>5.5326070642631384</v>
      </c>
      <c r="E915">
        <f t="shared" ca="1" si="163"/>
        <v>1.0892351978241546</v>
      </c>
      <c r="G915">
        <f t="shared" ca="1" si="164"/>
        <v>0.45818985145365432</v>
      </c>
      <c r="H915">
        <f t="shared" ca="1" si="165"/>
        <v>8.0386319853900261</v>
      </c>
      <c r="I915">
        <f t="shared" ca="1" si="166"/>
        <v>5.5209814759247662</v>
      </c>
      <c r="J915">
        <f t="shared" ca="1" si="167"/>
        <v>3.1701632291349156</v>
      </c>
      <c r="K915">
        <f t="shared" ca="1" si="168"/>
        <v>1.5609433158684609</v>
      </c>
      <c r="M915">
        <f t="shared" ca="1" si="158"/>
        <v>10.393770626598712</v>
      </c>
      <c r="N915">
        <f t="shared" ca="1" si="159"/>
        <v>5.0141053473951125</v>
      </c>
    </row>
    <row r="916" spans="2:14" x14ac:dyDescent="0.25">
      <c r="B916">
        <f t="shared" ca="1" si="160"/>
        <v>5.7894698538218945</v>
      </c>
      <c r="C916">
        <f t="shared" ca="1" si="161"/>
        <v>13.064474100032479</v>
      </c>
      <c r="D916">
        <f t="shared" ca="1" si="162"/>
        <v>2.2509271516098153</v>
      </c>
      <c r="E916">
        <f t="shared" ca="1" si="163"/>
        <v>1.3100077129279493</v>
      </c>
      <c r="G916">
        <f t="shared" ca="1" si="164"/>
        <v>0.28198761857745025</v>
      </c>
      <c r="H916">
        <f t="shared" ca="1" si="165"/>
        <v>13.038322071438241</v>
      </c>
      <c r="I916">
        <f t="shared" ca="1" si="166"/>
        <v>8.9547991205942665</v>
      </c>
      <c r="J916">
        <f t="shared" ca="1" si="167"/>
        <v>5.1418710640833289</v>
      </c>
      <c r="K916">
        <f t="shared" ca="1" si="168"/>
        <v>2.5317842295232635</v>
      </c>
      <c r="M916">
        <f t="shared" ca="1" si="158"/>
        <v>6.3683701590638648</v>
      </c>
      <c r="N916">
        <f t="shared" ca="1" si="159"/>
        <v>8.1326674163310706</v>
      </c>
    </row>
    <row r="917" spans="2:14" x14ac:dyDescent="0.25">
      <c r="B917">
        <f t="shared" ca="1" si="160"/>
        <v>4.1443252615168706</v>
      </c>
      <c r="C917">
        <f t="shared" ca="1" si="161"/>
        <v>2.924087255591044</v>
      </c>
      <c r="D917">
        <f t="shared" ca="1" si="162"/>
        <v>4.0145765095540806</v>
      </c>
      <c r="E917">
        <f t="shared" ca="1" si="163"/>
        <v>1.7327106210473557E-2</v>
      </c>
      <c r="G917">
        <f t="shared" ca="1" si="164"/>
        <v>0.53628904967134727</v>
      </c>
      <c r="H917">
        <f t="shared" ca="1" si="165"/>
        <v>6.4175640145330863</v>
      </c>
      <c r="I917">
        <f t="shared" ca="1" si="166"/>
        <v>4.4076221064969507</v>
      </c>
      <c r="J917">
        <f t="shared" ca="1" si="167"/>
        <v>2.530869120077667</v>
      </c>
      <c r="K917">
        <f t="shared" ca="1" si="168"/>
        <v>1.2461639829824045</v>
      </c>
      <c r="M917">
        <f t="shared" ca="1" si="158"/>
        <v>2.9269044782852855</v>
      </c>
      <c r="N917">
        <f t="shared" ca="1" si="159"/>
        <v>4.0029624569210256</v>
      </c>
    </row>
    <row r="918" spans="2:14" x14ac:dyDescent="0.25">
      <c r="B918">
        <f t="shared" ca="1" si="160"/>
        <v>7.8599494174034303</v>
      </c>
      <c r="C918">
        <f t="shared" ca="1" si="161"/>
        <v>5.0907547610635442</v>
      </c>
      <c r="D918">
        <f t="shared" ca="1" si="162"/>
        <v>2.5931472282115489</v>
      </c>
      <c r="E918">
        <f t="shared" ca="1" si="163"/>
        <v>1.4162677777669337</v>
      </c>
      <c r="G918">
        <f t="shared" ca="1" si="164"/>
        <v>8.5649997671897182E-2</v>
      </c>
      <c r="H918">
        <f t="shared" ca="1" si="165"/>
        <v>25.311394740238043</v>
      </c>
      <c r="I918">
        <f t="shared" ca="1" si="166"/>
        <v>17.384020284129672</v>
      </c>
      <c r="J918">
        <f t="shared" ca="1" si="167"/>
        <v>9.9819537739080033</v>
      </c>
      <c r="K918">
        <f t="shared" ca="1" si="168"/>
        <v>4.9149721627871887</v>
      </c>
      <c r="M918">
        <f t="shared" ca="1" si="158"/>
        <v>4.6870942547357881</v>
      </c>
      <c r="N918">
        <f t="shared" ca="1" si="159"/>
        <v>15.788009694649352</v>
      </c>
    </row>
    <row r="919" spans="2:14" x14ac:dyDescent="0.25">
      <c r="B919">
        <f t="shared" ca="1" si="160"/>
        <v>4.354952126400284</v>
      </c>
      <c r="C919">
        <f t="shared" ca="1" si="161"/>
        <v>6.1416958295298354</v>
      </c>
      <c r="D919">
        <f t="shared" ca="1" si="162"/>
        <v>1.4227628648588051</v>
      </c>
      <c r="E919">
        <f t="shared" ca="1" si="163"/>
        <v>0.78857079257446272</v>
      </c>
      <c r="G919">
        <f t="shared" ca="1" si="164"/>
        <v>0.767496696789433</v>
      </c>
      <c r="H919">
        <f t="shared" ca="1" si="165"/>
        <v>2.7255207079908024</v>
      </c>
      <c r="I919">
        <f t="shared" ca="1" si="166"/>
        <v>1.8719042454505996</v>
      </c>
      <c r="J919">
        <f t="shared" ca="1" si="167"/>
        <v>1.0748527292233023</v>
      </c>
      <c r="K919">
        <f t="shared" ca="1" si="168"/>
        <v>0.52924220677492551</v>
      </c>
      <c r="M919">
        <f t="shared" ca="1" si="158"/>
        <v>3.5912611182656891</v>
      </c>
      <c r="N919">
        <f t="shared" ca="1" si="159"/>
        <v>1.7000464732320664</v>
      </c>
    </row>
    <row r="920" spans="2:14" x14ac:dyDescent="0.25">
      <c r="B920">
        <f t="shared" ca="1" si="160"/>
        <v>22.087215678598188</v>
      </c>
      <c r="C920">
        <f t="shared" ca="1" si="161"/>
        <v>9.8227102110289053</v>
      </c>
      <c r="D920">
        <f t="shared" ca="1" si="162"/>
        <v>3.238444928594125</v>
      </c>
      <c r="E920">
        <f t="shared" ca="1" si="163"/>
        <v>0.21533284280490211</v>
      </c>
      <c r="G920">
        <f t="shared" ca="1" si="164"/>
        <v>0.65602157690114393</v>
      </c>
      <c r="H920">
        <f t="shared" ca="1" si="165"/>
        <v>4.341962349014068</v>
      </c>
      <c r="I920">
        <f t="shared" ca="1" si="166"/>
        <v>2.9820862233322356</v>
      </c>
      <c r="J920">
        <f t="shared" ca="1" si="167"/>
        <v>1.7123223710389586</v>
      </c>
      <c r="K920">
        <f t="shared" ca="1" si="168"/>
        <v>0.84312319792273593</v>
      </c>
      <c r="M920">
        <f t="shared" ca="1" si="158"/>
        <v>10.263733321167933</v>
      </c>
      <c r="N920">
        <f t="shared" ca="1" si="159"/>
        <v>2.7083036854962304</v>
      </c>
    </row>
    <row r="921" spans="2:14" x14ac:dyDescent="0.25">
      <c r="B921">
        <f t="shared" ca="1" si="160"/>
        <v>17.847824978590911</v>
      </c>
      <c r="C921">
        <f t="shared" ca="1" si="161"/>
        <v>6.9861260235741769</v>
      </c>
      <c r="D921">
        <f t="shared" ca="1" si="162"/>
        <v>1.8147606254058268</v>
      </c>
      <c r="E921">
        <f t="shared" ca="1" si="163"/>
        <v>5.7218861988195222</v>
      </c>
      <c r="G921">
        <f t="shared" ca="1" si="164"/>
        <v>0.39841456464052316</v>
      </c>
      <c r="H921">
        <f t="shared" ca="1" si="165"/>
        <v>9.4784340332786492</v>
      </c>
      <c r="I921">
        <f t="shared" ca="1" si="166"/>
        <v>6.5098463039003382</v>
      </c>
      <c r="J921">
        <f t="shared" ca="1" si="167"/>
        <v>3.7379722192398663</v>
      </c>
      <c r="K921">
        <f t="shared" ca="1" si="168"/>
        <v>1.8405243922145533</v>
      </c>
      <c r="M921">
        <f t="shared" ca="1" si="158"/>
        <v>8.9575146654945961</v>
      </c>
      <c r="N921">
        <f t="shared" ca="1" si="159"/>
        <v>5.9121834234445805</v>
      </c>
    </row>
    <row r="922" spans="2:14" x14ac:dyDescent="0.25">
      <c r="B922">
        <f t="shared" ca="1" si="160"/>
        <v>6.7174167661967035</v>
      </c>
      <c r="C922">
        <f t="shared" ca="1" si="161"/>
        <v>10.82644550856771</v>
      </c>
      <c r="D922">
        <f t="shared" ca="1" si="162"/>
        <v>1.9917838823026472</v>
      </c>
      <c r="E922">
        <f t="shared" ca="1" si="163"/>
        <v>0.50898862896716346</v>
      </c>
      <c r="G922">
        <f t="shared" ca="1" si="164"/>
        <v>0.15883818962480345</v>
      </c>
      <c r="H922">
        <f t="shared" ca="1" si="165"/>
        <v>18.950120500212179</v>
      </c>
      <c r="I922">
        <f t="shared" ca="1" si="166"/>
        <v>13.015058338080818</v>
      </c>
      <c r="J922">
        <f t="shared" ca="1" si="167"/>
        <v>7.4732834276569555</v>
      </c>
      <c r="K922">
        <f t="shared" ca="1" si="168"/>
        <v>3.6797385405214449</v>
      </c>
      <c r="M922">
        <f t="shared" ca="1" si="158"/>
        <v>5.7633131846832866</v>
      </c>
      <c r="N922">
        <f t="shared" ca="1" si="159"/>
        <v>11.820158045123579</v>
      </c>
    </row>
    <row r="923" spans="2:14" x14ac:dyDescent="0.25">
      <c r="B923">
        <f t="shared" ca="1" si="160"/>
        <v>28.369127444764842</v>
      </c>
      <c r="C923">
        <f t="shared" ca="1" si="161"/>
        <v>2.6847817804984082</v>
      </c>
      <c r="D923">
        <f t="shared" ca="1" si="162"/>
        <v>4.4612588157342667</v>
      </c>
      <c r="E923">
        <f t="shared" ca="1" si="163"/>
        <v>0.80253436208030715</v>
      </c>
      <c r="G923">
        <f t="shared" ca="1" si="164"/>
        <v>0.15168761895531957</v>
      </c>
      <c r="H923">
        <f t="shared" ca="1" si="165"/>
        <v>19.424553389028322</v>
      </c>
      <c r="I923">
        <f t="shared" ca="1" si="166"/>
        <v>13.34090173972975</v>
      </c>
      <c r="J923">
        <f t="shared" ca="1" si="167"/>
        <v>7.6603836334569859</v>
      </c>
      <c r="K923">
        <f t="shared" ca="1" si="168"/>
        <v>3.771864022565115</v>
      </c>
      <c r="M923">
        <f t="shared" ca="1" si="158"/>
        <v>10.36893140314189</v>
      </c>
      <c r="N923">
        <f t="shared" ca="1" si="159"/>
        <v>12.116086069831843</v>
      </c>
    </row>
    <row r="924" spans="2:14" x14ac:dyDescent="0.25">
      <c r="B924">
        <f t="shared" ca="1" si="160"/>
        <v>20.334643008974915</v>
      </c>
      <c r="C924">
        <f t="shared" ca="1" si="161"/>
        <v>3.4144234370719362</v>
      </c>
      <c r="D924">
        <f t="shared" ca="1" si="162"/>
        <v>1.6853512570770783</v>
      </c>
      <c r="E924">
        <f t="shared" ca="1" si="163"/>
        <v>4.410954197486431</v>
      </c>
      <c r="G924">
        <f t="shared" ca="1" si="164"/>
        <v>0.10688520480639763</v>
      </c>
      <c r="H924">
        <f t="shared" ca="1" si="165"/>
        <v>23.030150952192898</v>
      </c>
      <c r="I924">
        <f t="shared" ca="1" si="166"/>
        <v>15.817248136983716</v>
      </c>
      <c r="J924">
        <f t="shared" ca="1" si="167"/>
        <v>9.0823087613365914</v>
      </c>
      <c r="K924">
        <f t="shared" ca="1" si="168"/>
        <v>4.4719997454296916</v>
      </c>
      <c r="M924">
        <f t="shared" ca="1" si="158"/>
        <v>8.3439810247267552</v>
      </c>
      <c r="N924">
        <f t="shared" ca="1" si="159"/>
        <v>14.365081428106242</v>
      </c>
    </row>
    <row r="925" spans="2:14" x14ac:dyDescent="0.25">
      <c r="B925">
        <f t="shared" ca="1" si="160"/>
        <v>5.6105610036253486</v>
      </c>
      <c r="C925">
        <f t="shared" ca="1" si="161"/>
        <v>6.6607927618132887</v>
      </c>
      <c r="D925">
        <f t="shared" ca="1" si="162"/>
        <v>0.12334836696109584</v>
      </c>
      <c r="E925">
        <f t="shared" ca="1" si="163"/>
        <v>1.0374080202074587</v>
      </c>
      <c r="G925">
        <f t="shared" ca="1" si="164"/>
        <v>0.73241110824132238</v>
      </c>
      <c r="H925">
        <f t="shared" ca="1" si="165"/>
        <v>3.207466771812741</v>
      </c>
      <c r="I925">
        <f t="shared" ca="1" si="166"/>
        <v>2.2029077415170613</v>
      </c>
      <c r="J925">
        <f t="shared" ca="1" si="167"/>
        <v>1.2649158758795289</v>
      </c>
      <c r="K925">
        <f t="shared" ca="1" si="168"/>
        <v>0.62282659878332136</v>
      </c>
      <c r="M925">
        <f t="shared" ca="1" si="158"/>
        <v>3.9135574070653023</v>
      </c>
      <c r="N925">
        <f t="shared" ca="1" si="159"/>
        <v>2.0006608489315107</v>
      </c>
    </row>
    <row r="926" spans="2:14" x14ac:dyDescent="0.25">
      <c r="B926">
        <f t="shared" ca="1" si="160"/>
        <v>4.8307516358025193</v>
      </c>
      <c r="C926">
        <f t="shared" ca="1" si="161"/>
        <v>7.9356231667824826</v>
      </c>
      <c r="D926">
        <f t="shared" ca="1" si="162"/>
        <v>6.8827667949342679</v>
      </c>
      <c r="E926">
        <f t="shared" ca="1" si="163"/>
        <v>0.44294121673325326</v>
      </c>
      <c r="G926">
        <f t="shared" ca="1" si="164"/>
        <v>0.8212774912301305</v>
      </c>
      <c r="H926">
        <f t="shared" ca="1" si="165"/>
        <v>2.027953581876528</v>
      </c>
      <c r="I926">
        <f t="shared" ca="1" si="166"/>
        <v>1.3928108887089892</v>
      </c>
      <c r="J926">
        <f t="shared" ca="1" si="167"/>
        <v>0.79975596436580565</v>
      </c>
      <c r="K926">
        <f t="shared" ca="1" si="168"/>
        <v>0.39378846976387388</v>
      </c>
      <c r="M926">
        <f t="shared" ca="1" si="158"/>
        <v>5.2950540431090047</v>
      </c>
      <c r="N926">
        <f t="shared" ca="1" si="159"/>
        <v>1.2649382280015911</v>
      </c>
    </row>
    <row r="927" spans="2:14" x14ac:dyDescent="0.25">
      <c r="B927">
        <f t="shared" ca="1" si="160"/>
        <v>7.065073690677723</v>
      </c>
      <c r="C927">
        <f t="shared" ca="1" si="161"/>
        <v>3.7656906051563634</v>
      </c>
      <c r="D927">
        <f t="shared" ca="1" si="162"/>
        <v>1.3354062028024258</v>
      </c>
      <c r="E927">
        <f t="shared" ca="1" si="163"/>
        <v>4.3005285328638276</v>
      </c>
      <c r="G927">
        <f t="shared" ca="1" si="164"/>
        <v>0.7402300521441797</v>
      </c>
      <c r="H927">
        <f t="shared" ca="1" si="165"/>
        <v>3.0980937404227729</v>
      </c>
      <c r="I927">
        <f t="shared" ca="1" si="166"/>
        <v>2.1277896764822115</v>
      </c>
      <c r="J927">
        <f t="shared" ca="1" si="167"/>
        <v>1.2217828697907236</v>
      </c>
      <c r="K927">
        <f t="shared" ca="1" si="168"/>
        <v>0.60158851964314808</v>
      </c>
      <c r="M927">
        <f t="shared" ca="1" si="158"/>
        <v>4.3764162358834771</v>
      </c>
      <c r="N927">
        <f t="shared" ca="1" si="159"/>
        <v>1.9324393029582696</v>
      </c>
    </row>
    <row r="928" spans="2:14" x14ac:dyDescent="0.25">
      <c r="B928">
        <f t="shared" ca="1" si="160"/>
        <v>5.8222938123455048</v>
      </c>
      <c r="C928">
        <f t="shared" ca="1" si="161"/>
        <v>1.3870332325843584</v>
      </c>
      <c r="D928">
        <f t="shared" ca="1" si="162"/>
        <v>4.7155060606191048</v>
      </c>
      <c r="E928">
        <f t="shared" ca="1" si="163"/>
        <v>0.91340059932847772</v>
      </c>
      <c r="G928">
        <f t="shared" ca="1" si="164"/>
        <v>0.85752848444661922</v>
      </c>
      <c r="H928">
        <f t="shared" ca="1" si="165"/>
        <v>1.5830745646270614</v>
      </c>
      <c r="I928">
        <f t="shared" ca="1" si="166"/>
        <v>1.0872652663038422</v>
      </c>
      <c r="J928">
        <f t="shared" ca="1" si="167"/>
        <v>0.62431080100204117</v>
      </c>
      <c r="K928">
        <f t="shared" ca="1" si="168"/>
        <v>0.3074017649603959</v>
      </c>
      <c r="M928">
        <f t="shared" ca="1" si="158"/>
        <v>3.2885794454684758</v>
      </c>
      <c r="N928">
        <f t="shared" ca="1" si="159"/>
        <v>0.98744446247175854</v>
      </c>
    </row>
    <row r="929" spans="2:14" x14ac:dyDescent="0.25">
      <c r="B929">
        <f t="shared" ca="1" si="160"/>
        <v>15.969114969906741</v>
      </c>
      <c r="C929">
        <f t="shared" ca="1" si="161"/>
        <v>6.4149814572559212</v>
      </c>
      <c r="D929">
        <f t="shared" ca="1" si="162"/>
        <v>0.61984173633456063</v>
      </c>
      <c r="E929">
        <f t="shared" ca="1" si="163"/>
        <v>0.75271985555558196</v>
      </c>
      <c r="G929">
        <f t="shared" ca="1" si="164"/>
        <v>0.92039614422500593</v>
      </c>
      <c r="H929">
        <f t="shared" ca="1" si="165"/>
        <v>0.85437240396624636</v>
      </c>
      <c r="I929">
        <f t="shared" ca="1" si="166"/>
        <v>0.58678817794021643</v>
      </c>
      <c r="J929">
        <f t="shared" ca="1" si="167"/>
        <v>0.33693543677133303</v>
      </c>
      <c r="K929">
        <f t="shared" ca="1" si="168"/>
        <v>0.16590222013613859</v>
      </c>
      <c r="M929">
        <f t="shared" ca="1" si="158"/>
        <v>6.9897412465268269</v>
      </c>
      <c r="N929">
        <f t="shared" ca="1" si="159"/>
        <v>0.53291570595343318</v>
      </c>
    </row>
    <row r="930" spans="2:14" x14ac:dyDescent="0.25">
      <c r="B930">
        <f t="shared" ca="1" si="160"/>
        <v>3.0488394461853123</v>
      </c>
      <c r="C930">
        <f t="shared" ca="1" si="161"/>
        <v>12.093242565997276</v>
      </c>
      <c r="D930">
        <f t="shared" ca="1" si="162"/>
        <v>5.9595171267275466</v>
      </c>
      <c r="E930">
        <f t="shared" ca="1" si="163"/>
        <v>1.7429535474759301</v>
      </c>
      <c r="G930">
        <f t="shared" ca="1" si="164"/>
        <v>0.75589024635098623</v>
      </c>
      <c r="H930">
        <f t="shared" ca="1" si="165"/>
        <v>2.8824675571756186</v>
      </c>
      <c r="I930">
        <f t="shared" ca="1" si="166"/>
        <v>1.9796962987040598</v>
      </c>
      <c r="J930">
        <f t="shared" ca="1" si="167"/>
        <v>1.1367472320589296</v>
      </c>
      <c r="K930">
        <f t="shared" ca="1" si="168"/>
        <v>0.55971818025236642</v>
      </c>
      <c r="M930">
        <f t="shared" ca="1" si="158"/>
        <v>6.0831187384954717</v>
      </c>
      <c r="N930">
        <f t="shared" ca="1" si="159"/>
        <v>1.7979422392261628</v>
      </c>
    </row>
    <row r="931" spans="2:14" x14ac:dyDescent="0.25">
      <c r="B931">
        <f t="shared" ca="1" si="160"/>
        <v>11.562307437478159</v>
      </c>
      <c r="C931">
        <f t="shared" ca="1" si="161"/>
        <v>7.8165694482037118</v>
      </c>
      <c r="D931">
        <f t="shared" ca="1" si="162"/>
        <v>2.751323918654621</v>
      </c>
      <c r="E931">
        <f t="shared" ca="1" si="163"/>
        <v>0.95945412050148637</v>
      </c>
      <c r="G931">
        <f t="shared" ca="1" si="164"/>
        <v>0.21594987902942875</v>
      </c>
      <c r="H931">
        <f t="shared" ca="1" si="165"/>
        <v>15.786458075892845</v>
      </c>
      <c r="I931">
        <f t="shared" ca="1" si="166"/>
        <v>10.842235689588989</v>
      </c>
      <c r="J931">
        <f t="shared" ca="1" si="167"/>
        <v>6.2256424975582796</v>
      </c>
      <c r="K931">
        <f t="shared" ca="1" si="168"/>
        <v>3.0654178795083915</v>
      </c>
      <c r="M931">
        <f t="shared" ca="1" si="158"/>
        <v>6.5558186735357831</v>
      </c>
      <c r="N931">
        <f t="shared" ca="1" si="159"/>
        <v>9.8468202050578846</v>
      </c>
    </row>
    <row r="932" spans="2:14" x14ac:dyDescent="0.25">
      <c r="B932">
        <f t="shared" ca="1" si="160"/>
        <v>4.2318306666547016</v>
      </c>
      <c r="C932">
        <f t="shared" ca="1" si="161"/>
        <v>7.8925095882998937</v>
      </c>
      <c r="D932">
        <f t="shared" ca="1" si="162"/>
        <v>5.1649158765099257</v>
      </c>
      <c r="E932">
        <f t="shared" ca="1" si="163"/>
        <v>2.0871271136767611</v>
      </c>
      <c r="G932">
        <f t="shared" ca="1" si="164"/>
        <v>0.29081527179235511</v>
      </c>
      <c r="H932">
        <f t="shared" ca="1" si="165"/>
        <v>12.720832506662022</v>
      </c>
      <c r="I932">
        <f t="shared" ca="1" si="166"/>
        <v>8.7367453511077819</v>
      </c>
      <c r="J932">
        <f t="shared" ca="1" si="167"/>
        <v>5.0166639709215959</v>
      </c>
      <c r="K932">
        <f t="shared" ca="1" si="168"/>
        <v>2.4701340364436284</v>
      </c>
      <c r="M932">
        <f t="shared" ca="1" si="158"/>
        <v>5.0877106745237155</v>
      </c>
      <c r="N932">
        <f t="shared" ca="1" si="159"/>
        <v>7.9346329588039861</v>
      </c>
    </row>
    <row r="933" spans="2:14" x14ac:dyDescent="0.25">
      <c r="B933">
        <f t="shared" ca="1" si="160"/>
        <v>14.903066674524311</v>
      </c>
      <c r="C933">
        <f t="shared" ca="1" si="161"/>
        <v>3.085008439158512</v>
      </c>
      <c r="D933">
        <f t="shared" ca="1" si="162"/>
        <v>1.9792538211440485</v>
      </c>
      <c r="E933">
        <f t="shared" ca="1" si="163"/>
        <v>1.9817633095635232</v>
      </c>
      <c r="G933">
        <f t="shared" ca="1" si="164"/>
        <v>1.1517853133883982E-2</v>
      </c>
      <c r="H933">
        <f t="shared" ca="1" si="165"/>
        <v>45.976433995465925</v>
      </c>
      <c r="I933">
        <f t="shared" ca="1" si="166"/>
        <v>31.576895282603143</v>
      </c>
      <c r="J933">
        <f t="shared" ca="1" si="167"/>
        <v>18.131542869990309</v>
      </c>
      <c r="K933">
        <f t="shared" ca="1" si="168"/>
        <v>8.9277140019749233</v>
      </c>
      <c r="M933">
        <f t="shared" ca="1" si="158"/>
        <v>6.1886259602463607</v>
      </c>
      <c r="N933">
        <f t="shared" ca="1" si="159"/>
        <v>28.677850157813769</v>
      </c>
    </row>
    <row r="934" spans="2:14" x14ac:dyDescent="0.25">
      <c r="B934">
        <f t="shared" ca="1" si="160"/>
        <v>3.5912552412873588</v>
      </c>
      <c r="C934">
        <f t="shared" ca="1" si="161"/>
        <v>5.421319378275868</v>
      </c>
      <c r="D934">
        <f t="shared" ca="1" si="162"/>
        <v>8.4777855855644297</v>
      </c>
      <c r="E934">
        <f t="shared" ca="1" si="163"/>
        <v>0.65011430544697912</v>
      </c>
      <c r="G934">
        <f t="shared" ca="1" si="164"/>
        <v>0.65772546695723921</v>
      </c>
      <c r="H934">
        <f t="shared" ca="1" si="165"/>
        <v>4.3152455104753367</v>
      </c>
      <c r="I934">
        <f t="shared" ca="1" si="166"/>
        <v>2.9637369356753691</v>
      </c>
      <c r="J934">
        <f t="shared" ca="1" si="167"/>
        <v>1.7017861580007012</v>
      </c>
      <c r="K934">
        <f t="shared" ca="1" si="168"/>
        <v>0.83793531637597973</v>
      </c>
      <c r="M934">
        <f t="shared" ca="1" si="158"/>
        <v>4.529352364071249</v>
      </c>
      <c r="N934">
        <f t="shared" ca="1" si="159"/>
        <v>2.6916390287205481</v>
      </c>
    </row>
    <row r="935" spans="2:14" x14ac:dyDescent="0.25">
      <c r="B935">
        <f t="shared" ca="1" si="160"/>
        <v>3.3819083435010802</v>
      </c>
      <c r="C935">
        <f t="shared" ca="1" si="161"/>
        <v>5.0130765830008635</v>
      </c>
      <c r="D935">
        <f t="shared" ca="1" si="162"/>
        <v>2.8911102209479149</v>
      </c>
      <c r="E935">
        <f t="shared" ca="1" si="163"/>
        <v>0.43746689690337137</v>
      </c>
      <c r="G935">
        <f t="shared" ca="1" si="164"/>
        <v>0.37200076927651937</v>
      </c>
      <c r="H935">
        <f t="shared" ca="1" si="165"/>
        <v>10.184964916434039</v>
      </c>
      <c r="I935">
        <f t="shared" ca="1" si="166"/>
        <v>6.9950960236485678</v>
      </c>
      <c r="J935">
        <f t="shared" ca="1" si="167"/>
        <v>4.0166039852043038</v>
      </c>
      <c r="K935">
        <f t="shared" ca="1" si="168"/>
        <v>1.977718713526992</v>
      </c>
      <c r="M935">
        <f t="shared" ca="1" si="158"/>
        <v>3.18421090152084</v>
      </c>
      <c r="N935">
        <f t="shared" ca="1" si="159"/>
        <v>6.3528828217710416</v>
      </c>
    </row>
    <row r="936" spans="2:14" x14ac:dyDescent="0.25">
      <c r="B936">
        <f t="shared" ca="1" si="160"/>
        <v>6.6956741318066584</v>
      </c>
      <c r="C936">
        <f t="shared" ca="1" si="161"/>
        <v>7.5241069665628757</v>
      </c>
      <c r="D936">
        <f t="shared" ca="1" si="162"/>
        <v>2.332924890067289</v>
      </c>
      <c r="E936">
        <f t="shared" ca="1" si="163"/>
        <v>5.6413276364476719</v>
      </c>
      <c r="G936">
        <f t="shared" ca="1" si="164"/>
        <v>0.16581879808871058</v>
      </c>
      <c r="H936">
        <f t="shared" ca="1" si="165"/>
        <v>18.50713402126301</v>
      </c>
      <c r="I936">
        <f t="shared" ca="1" si="166"/>
        <v>12.710812522523078</v>
      </c>
      <c r="J936">
        <f t="shared" ca="1" si="167"/>
        <v>7.2985846170731445</v>
      </c>
      <c r="K936">
        <f t="shared" ca="1" si="168"/>
        <v>3.5937193292187564</v>
      </c>
      <c r="M936">
        <f t="shared" ca="1" si="158"/>
        <v>5.8607848348138525</v>
      </c>
      <c r="N936">
        <f t="shared" ca="1" si="159"/>
        <v>11.543844752394207</v>
      </c>
    </row>
    <row r="937" spans="2:14" x14ac:dyDescent="0.25">
      <c r="B937">
        <f t="shared" ca="1" si="160"/>
        <v>9.5330435515349112</v>
      </c>
      <c r="C937">
        <f t="shared" ca="1" si="161"/>
        <v>15.255675843026863</v>
      </c>
      <c r="D937">
        <f t="shared" ca="1" si="162"/>
        <v>2.2647379079001602</v>
      </c>
      <c r="E937">
        <f t="shared" ca="1" si="163"/>
        <v>0.29085759028185798</v>
      </c>
      <c r="G937">
        <f t="shared" ca="1" si="164"/>
        <v>0.2786345222501948</v>
      </c>
      <c r="H937">
        <f t="shared" ca="1" si="165"/>
        <v>13.161529237674632</v>
      </c>
      <c r="I937">
        <f t="shared" ca="1" si="166"/>
        <v>9.0394185538173062</v>
      </c>
      <c r="J937">
        <f t="shared" ca="1" si="167"/>
        <v>5.1904597827457071</v>
      </c>
      <c r="K937">
        <f t="shared" ca="1" si="168"/>
        <v>2.5557086239915412</v>
      </c>
      <c r="M937">
        <f t="shared" ca="1" si="158"/>
        <v>7.9477349180049357</v>
      </c>
      <c r="N937">
        <f t="shared" ca="1" si="159"/>
        <v>8.2095180187950323</v>
      </c>
    </row>
    <row r="938" spans="2:14" x14ac:dyDescent="0.25">
      <c r="B938">
        <f t="shared" ca="1" si="160"/>
        <v>6.7499871874311541</v>
      </c>
      <c r="C938">
        <f t="shared" ca="1" si="161"/>
        <v>8.8414233523292083</v>
      </c>
      <c r="D938">
        <f t="shared" ca="1" si="162"/>
        <v>1.7628810204151844</v>
      </c>
      <c r="E938">
        <f t="shared" ca="1" si="163"/>
        <v>1.8459163347091581</v>
      </c>
      <c r="G938">
        <f t="shared" ca="1" si="164"/>
        <v>0.97877144395238014</v>
      </c>
      <c r="H938">
        <f t="shared" ca="1" si="165"/>
        <v>0.22100214477111005</v>
      </c>
      <c r="I938">
        <f t="shared" ca="1" si="166"/>
        <v>0.15178562094129025</v>
      </c>
      <c r="J938">
        <f t="shared" ca="1" si="167"/>
        <v>8.7155734232723589E-2</v>
      </c>
      <c r="K938">
        <f t="shared" ca="1" si="168"/>
        <v>4.2914244774488262E-2</v>
      </c>
      <c r="M938">
        <f t="shared" ca="1" si="158"/>
        <v>5.3991826329529768</v>
      </c>
      <c r="N938">
        <f t="shared" ca="1" si="159"/>
        <v>0.13785032551516249</v>
      </c>
    </row>
    <row r="939" spans="2:14" x14ac:dyDescent="0.25">
      <c r="B939">
        <f t="shared" ca="1" si="160"/>
        <v>3.8693267412862817</v>
      </c>
      <c r="C939">
        <f t="shared" ca="1" si="161"/>
        <v>7.9739199411240431</v>
      </c>
      <c r="D939">
        <f t="shared" ca="1" si="162"/>
        <v>0.78877470770956593</v>
      </c>
      <c r="E939">
        <f t="shared" ca="1" si="163"/>
        <v>0.89901635782204636</v>
      </c>
      <c r="G939">
        <f t="shared" ca="1" si="164"/>
        <v>0.98360630154784046</v>
      </c>
      <c r="H939">
        <f t="shared" ca="1" si="165"/>
        <v>0.17024970068135542</v>
      </c>
      <c r="I939">
        <f t="shared" ca="1" si="166"/>
        <v>0.11692853279660297</v>
      </c>
      <c r="J939">
        <f t="shared" ca="1" si="167"/>
        <v>6.7140695313852194E-2</v>
      </c>
      <c r="K939">
        <f t="shared" ca="1" si="168"/>
        <v>3.3059124088546513E-2</v>
      </c>
      <c r="M939">
        <f t="shared" ca="1" si="158"/>
        <v>3.8905322178294197</v>
      </c>
      <c r="N939">
        <f t="shared" ca="1" si="159"/>
        <v>0.10619343392386726</v>
      </c>
    </row>
    <row r="940" spans="2:14" x14ac:dyDescent="0.25">
      <c r="B940">
        <f t="shared" ca="1" si="160"/>
        <v>5.3490414992916238</v>
      </c>
      <c r="C940">
        <f t="shared" ca="1" si="161"/>
        <v>4.9398189768072127</v>
      </c>
      <c r="D940">
        <f t="shared" ca="1" si="162"/>
        <v>0.9370485954523553</v>
      </c>
      <c r="E940">
        <f t="shared" ca="1" si="163"/>
        <v>0.79044830152398338</v>
      </c>
      <c r="G940">
        <f t="shared" ca="1" si="164"/>
        <v>0.38059075108299667</v>
      </c>
      <c r="H940">
        <f t="shared" ca="1" si="165"/>
        <v>9.9498355955211775</v>
      </c>
      <c r="I940">
        <f t="shared" ca="1" si="166"/>
        <v>6.8336077719701711</v>
      </c>
      <c r="J940">
        <f t="shared" ca="1" si="167"/>
        <v>3.9238769728713399</v>
      </c>
      <c r="K940">
        <f t="shared" ca="1" si="168"/>
        <v>1.9320612506016241</v>
      </c>
      <c r="M940">
        <f t="shared" ca="1" si="158"/>
        <v>3.4321575222249185</v>
      </c>
      <c r="N940">
        <f t="shared" ca="1" si="159"/>
        <v>6.2062206549419976</v>
      </c>
    </row>
    <row r="941" spans="2:14" x14ac:dyDescent="0.25">
      <c r="B941">
        <f t="shared" ca="1" si="160"/>
        <v>5.2072009482791257</v>
      </c>
      <c r="C941">
        <f t="shared" ca="1" si="161"/>
        <v>2.6141134928333196</v>
      </c>
      <c r="D941">
        <f t="shared" ca="1" si="162"/>
        <v>2.1264955748709702</v>
      </c>
      <c r="E941">
        <f t="shared" ca="1" si="163"/>
        <v>1.1582058196711098</v>
      </c>
      <c r="G941">
        <f t="shared" ca="1" si="164"/>
        <v>0.80578909368528473</v>
      </c>
      <c r="H941">
        <f t="shared" ca="1" si="165"/>
        <v>2.2240498304213885</v>
      </c>
      <c r="I941">
        <f t="shared" ca="1" si="166"/>
        <v>1.5274909882187302</v>
      </c>
      <c r="J941">
        <f t="shared" ca="1" si="167"/>
        <v>0.87708965965600716</v>
      </c>
      <c r="K941">
        <f t="shared" ca="1" si="168"/>
        <v>0.43186648216564816</v>
      </c>
      <c r="M941">
        <f t="shared" ca="1" si="158"/>
        <v>3.0033346112421495</v>
      </c>
      <c r="N941">
        <f t="shared" ca="1" si="159"/>
        <v>1.3872534739563667</v>
      </c>
    </row>
    <row r="942" spans="2:14" x14ac:dyDescent="0.25">
      <c r="B942">
        <f t="shared" ca="1" si="160"/>
        <v>10.062167576579711</v>
      </c>
      <c r="C942">
        <f t="shared" ca="1" si="161"/>
        <v>13.420186856793221</v>
      </c>
      <c r="D942">
        <f t="shared" ca="1" si="162"/>
        <v>2.8937567980465841</v>
      </c>
      <c r="E942">
        <f t="shared" ca="1" si="163"/>
        <v>1.4874165146837914</v>
      </c>
      <c r="G942">
        <f t="shared" ca="1" si="164"/>
        <v>0.18011247491692683</v>
      </c>
      <c r="H942">
        <f t="shared" ca="1" si="165"/>
        <v>17.655493183334904</v>
      </c>
      <c r="I942">
        <f t="shared" ca="1" si="166"/>
        <v>12.125900400797931</v>
      </c>
      <c r="J942">
        <f t="shared" ca="1" si="167"/>
        <v>6.9627264171037702</v>
      </c>
      <c r="K942">
        <f t="shared" ca="1" si="168"/>
        <v>3.4283475251729225</v>
      </c>
      <c r="M942">
        <f t="shared" ca="1" si="158"/>
        <v>7.9209409925579539</v>
      </c>
      <c r="N942">
        <f t="shared" ca="1" si="159"/>
        <v>11.012632863695188</v>
      </c>
    </row>
    <row r="943" spans="2:14" x14ac:dyDescent="0.25">
      <c r="B943">
        <f t="shared" ca="1" si="160"/>
        <v>12.38207822460728</v>
      </c>
      <c r="C943">
        <f t="shared" ca="1" si="161"/>
        <v>5.5282779124493615</v>
      </c>
      <c r="D943">
        <f t="shared" ca="1" si="162"/>
        <v>4.2853814968744999</v>
      </c>
      <c r="E943">
        <f t="shared" ca="1" si="163"/>
        <v>5.6277850613127569</v>
      </c>
      <c r="G943">
        <f t="shared" ca="1" si="164"/>
        <v>0.17500376842161269</v>
      </c>
      <c r="H943">
        <f t="shared" ca="1" si="165"/>
        <v>17.951857139243501</v>
      </c>
      <c r="I943">
        <f t="shared" ca="1" si="166"/>
        <v>12.329444973267094</v>
      </c>
      <c r="J943">
        <f t="shared" ca="1" si="167"/>
        <v>7.0796022881686422</v>
      </c>
      <c r="K943">
        <f t="shared" ca="1" si="168"/>
        <v>3.485895542905372</v>
      </c>
      <c r="M943">
        <f t="shared" ca="1" si="158"/>
        <v>7.3557401527544446</v>
      </c>
      <c r="N943">
        <f t="shared" ca="1" si="159"/>
        <v>11.19749019996798</v>
      </c>
    </row>
    <row r="944" spans="2:14" x14ac:dyDescent="0.25">
      <c r="B944">
        <f t="shared" ca="1" si="160"/>
        <v>5.5050614671450591</v>
      </c>
      <c r="C944">
        <f t="shared" ca="1" si="161"/>
        <v>3.4127511521860567</v>
      </c>
      <c r="D944">
        <f t="shared" ca="1" si="162"/>
        <v>2.8839454669781821</v>
      </c>
      <c r="E944">
        <f t="shared" ca="1" si="163"/>
        <v>1.4901324275457377</v>
      </c>
      <c r="G944">
        <f t="shared" ca="1" si="164"/>
        <v>0.6768790979515068</v>
      </c>
      <c r="H944">
        <f t="shared" ca="1" si="165"/>
        <v>4.0195917989157053</v>
      </c>
      <c r="I944">
        <f t="shared" ca="1" si="166"/>
        <v>2.760680163356922</v>
      </c>
      <c r="J944">
        <f t="shared" ca="1" si="167"/>
        <v>1.5851903831664922</v>
      </c>
      <c r="K944">
        <f t="shared" ca="1" si="168"/>
        <v>0.78052521404644537</v>
      </c>
      <c r="M944">
        <f t="shared" ca="1" si="158"/>
        <v>3.5501593647041187</v>
      </c>
      <c r="N944">
        <f t="shared" ca="1" si="159"/>
        <v>2.5072247081243759</v>
      </c>
    </row>
    <row r="945" spans="2:14" x14ac:dyDescent="0.25">
      <c r="B945">
        <f t="shared" ca="1" si="160"/>
        <v>7.4842204662292531</v>
      </c>
      <c r="C945">
        <f t="shared" ca="1" si="161"/>
        <v>5.5608631437586187</v>
      </c>
      <c r="D945">
        <f t="shared" ca="1" si="162"/>
        <v>0.91149495395024027</v>
      </c>
      <c r="E945">
        <f t="shared" ca="1" si="163"/>
        <v>1.2253806592624368</v>
      </c>
      <c r="G945">
        <f t="shared" ca="1" si="164"/>
        <v>0.62848782143264392</v>
      </c>
      <c r="H945">
        <f t="shared" ca="1" si="165"/>
        <v>4.7835833307087485</v>
      </c>
      <c r="I945">
        <f t="shared" ca="1" si="166"/>
        <v>3.2853942070472963</v>
      </c>
      <c r="J945">
        <f t="shared" ca="1" si="167"/>
        <v>1.886482675917627</v>
      </c>
      <c r="K945">
        <f t="shared" ca="1" si="168"/>
        <v>0.92887725667010057</v>
      </c>
      <c r="M945">
        <f t="shared" ca="1" si="158"/>
        <v>4.3409002056388966</v>
      </c>
      <c r="N945">
        <f t="shared" ca="1" si="159"/>
        <v>2.9837652478443588</v>
      </c>
    </row>
    <row r="946" spans="2:14" x14ac:dyDescent="0.25">
      <c r="B946">
        <f t="shared" ca="1" si="160"/>
        <v>5.169971151080766</v>
      </c>
      <c r="C946">
        <f t="shared" ca="1" si="161"/>
        <v>6.5210462014476551</v>
      </c>
      <c r="D946">
        <f t="shared" ca="1" si="162"/>
        <v>1.5651195379958551</v>
      </c>
      <c r="E946">
        <f t="shared" ca="1" si="163"/>
        <v>4.1020828284609037</v>
      </c>
      <c r="G946">
        <f t="shared" ca="1" si="164"/>
        <v>4.9027443688321237E-2</v>
      </c>
      <c r="H946">
        <f t="shared" ca="1" si="165"/>
        <v>31.057489632076045</v>
      </c>
      <c r="I946">
        <f t="shared" ca="1" si="166"/>
        <v>21.330473301807448</v>
      </c>
      <c r="J946">
        <f t="shared" ca="1" si="167"/>
        <v>12.248018294628935</v>
      </c>
      <c r="K946">
        <f t="shared" ca="1" si="168"/>
        <v>6.0307501247665316</v>
      </c>
      <c r="M946">
        <f t="shared" ca="1" si="158"/>
        <v>4.6407456790498784</v>
      </c>
      <c r="N946">
        <f t="shared" ca="1" si="159"/>
        <v>19.372142564044143</v>
      </c>
    </row>
    <row r="947" spans="2:14" x14ac:dyDescent="0.25">
      <c r="B947">
        <f t="shared" ca="1" si="160"/>
        <v>17.696766409513515</v>
      </c>
      <c r="C947">
        <f t="shared" ca="1" si="161"/>
        <v>10.70859646031902</v>
      </c>
      <c r="D947">
        <f t="shared" ca="1" si="162"/>
        <v>1.1132421566784876</v>
      </c>
      <c r="E947">
        <f t="shared" ca="1" si="163"/>
        <v>0.31618895697621374</v>
      </c>
      <c r="G947">
        <f t="shared" ca="1" si="164"/>
        <v>7.9987395297356767E-2</v>
      </c>
      <c r="H947">
        <f t="shared" ca="1" si="165"/>
        <v>26.015896307057428</v>
      </c>
      <c r="I947">
        <f t="shared" ca="1" si="166"/>
        <v>17.867876257041349</v>
      </c>
      <c r="J947">
        <f t="shared" ca="1" si="167"/>
        <v>10.259785246484165</v>
      </c>
      <c r="K947">
        <f t="shared" ca="1" si="168"/>
        <v>5.0517724310099696</v>
      </c>
      <c r="M947">
        <f t="shared" ca="1" si="158"/>
        <v>8.8074950836807009</v>
      </c>
      <c r="N947">
        <f t="shared" ca="1" si="159"/>
        <v>16.22744330472846</v>
      </c>
    </row>
    <row r="948" spans="2:14" x14ac:dyDescent="0.25">
      <c r="B948">
        <f t="shared" ca="1" si="160"/>
        <v>12.879170714819994</v>
      </c>
      <c r="C948">
        <f t="shared" ca="1" si="161"/>
        <v>9.2888601060053198</v>
      </c>
      <c r="D948">
        <f t="shared" ca="1" si="162"/>
        <v>9.6354521100165016</v>
      </c>
      <c r="E948">
        <f t="shared" ca="1" si="163"/>
        <v>2.2792887211106114</v>
      </c>
      <c r="G948">
        <f t="shared" ca="1" si="164"/>
        <v>0.77950156593118791</v>
      </c>
      <c r="H948">
        <f t="shared" ca="1" si="165"/>
        <v>2.565663829593452</v>
      </c>
      <c r="I948">
        <f t="shared" ca="1" si="166"/>
        <v>1.7621135663854346</v>
      </c>
      <c r="J948">
        <f t="shared" ca="1" si="167"/>
        <v>1.0118106097755388</v>
      </c>
      <c r="K948">
        <f t="shared" ca="1" si="168"/>
        <v>0.49820116318897084</v>
      </c>
      <c r="M948">
        <f t="shared" ca="1" si="158"/>
        <v>9.0333574124730163</v>
      </c>
      <c r="N948">
        <f t="shared" ca="1" si="159"/>
        <v>1.6003355733865676</v>
      </c>
    </row>
    <row r="949" spans="2:14" x14ac:dyDescent="0.25">
      <c r="B949">
        <f t="shared" ca="1" si="160"/>
        <v>3.0757951872338802</v>
      </c>
      <c r="C949">
        <f t="shared" ca="1" si="161"/>
        <v>13.39378442688581</v>
      </c>
      <c r="D949">
        <f t="shared" ca="1" si="162"/>
        <v>0.87221694530770744</v>
      </c>
      <c r="E949">
        <f t="shared" ca="1" si="163"/>
        <v>0.48339951490240562</v>
      </c>
      <c r="G949">
        <f t="shared" ca="1" si="164"/>
        <v>0.76656458978135578</v>
      </c>
      <c r="H949">
        <f t="shared" ca="1" si="165"/>
        <v>2.7380370701867482</v>
      </c>
      <c r="I949">
        <f t="shared" ca="1" si="166"/>
        <v>1.8805005593452246</v>
      </c>
      <c r="J949">
        <f t="shared" ca="1" si="167"/>
        <v>1.0797887570534406</v>
      </c>
      <c r="K949">
        <f t="shared" ca="1" si="168"/>
        <v>0.53167263672174481</v>
      </c>
      <c r="M949">
        <f t="shared" ca="1" si="158"/>
        <v>5.2119971762779294</v>
      </c>
      <c r="N949">
        <f t="shared" ca="1" si="159"/>
        <v>1.7078535676146289</v>
      </c>
    </row>
    <row r="950" spans="2:14" x14ac:dyDescent="0.25">
      <c r="B950">
        <f t="shared" ca="1" si="160"/>
        <v>7.2906834171324224</v>
      </c>
      <c r="C950">
        <f t="shared" ca="1" si="161"/>
        <v>1.8581493062478502</v>
      </c>
      <c r="D950">
        <f t="shared" ca="1" si="162"/>
        <v>3.6931748749987392</v>
      </c>
      <c r="E950">
        <f t="shared" ca="1" si="163"/>
        <v>0.48419486312623172</v>
      </c>
      <c r="G950">
        <f t="shared" ca="1" si="164"/>
        <v>0.67885543444809948</v>
      </c>
      <c r="H950">
        <f t="shared" ca="1" si="165"/>
        <v>3.9895627521790882</v>
      </c>
      <c r="I950">
        <f t="shared" ca="1" si="166"/>
        <v>2.740056030908284</v>
      </c>
      <c r="J950">
        <f t="shared" ca="1" si="167"/>
        <v>1.5733479477939794</v>
      </c>
      <c r="K950">
        <f t="shared" ca="1" si="168"/>
        <v>0.77469416718789841</v>
      </c>
      <c r="M950">
        <f t="shared" ca="1" si="158"/>
        <v>3.5801237646390764</v>
      </c>
      <c r="N950">
        <f t="shared" ca="1" si="159"/>
        <v>2.4884940579225874</v>
      </c>
    </row>
    <row r="951" spans="2:14" x14ac:dyDescent="0.25">
      <c r="B951">
        <f t="shared" ca="1" si="160"/>
        <v>12.765136256520524</v>
      </c>
      <c r="C951">
        <f t="shared" ca="1" si="161"/>
        <v>9.0076789390826644</v>
      </c>
      <c r="D951">
        <f t="shared" ca="1" si="162"/>
        <v>4.0574847666978773</v>
      </c>
      <c r="E951">
        <f t="shared" ca="1" si="163"/>
        <v>6.0376193958276323</v>
      </c>
      <c r="G951">
        <f t="shared" ca="1" si="164"/>
        <v>0.39126885593312466</v>
      </c>
      <c r="H951">
        <f t="shared" ca="1" si="165"/>
        <v>9.6648397159735993</v>
      </c>
      <c r="I951">
        <f t="shared" ca="1" si="166"/>
        <v>6.6378708636807024</v>
      </c>
      <c r="J951">
        <f t="shared" ca="1" si="167"/>
        <v>3.8114842847325177</v>
      </c>
      <c r="K951">
        <f t="shared" ca="1" si="168"/>
        <v>1.876720688421595</v>
      </c>
      <c r="M951">
        <f t="shared" ca="1" si="158"/>
        <v>8.5508653911860595</v>
      </c>
      <c r="N951">
        <f t="shared" ca="1" si="159"/>
        <v>6.028454168527114</v>
      </c>
    </row>
    <row r="952" spans="2:14" x14ac:dyDescent="0.25">
      <c r="B952">
        <f t="shared" ca="1" si="160"/>
        <v>14.415821952209797</v>
      </c>
      <c r="C952">
        <f t="shared" ca="1" si="161"/>
        <v>6.9134923904260734</v>
      </c>
      <c r="D952">
        <f t="shared" ca="1" si="162"/>
        <v>1.0282057618434444</v>
      </c>
      <c r="E952">
        <f t="shared" ca="1" si="163"/>
        <v>0.60505866035686895</v>
      </c>
      <c r="G952">
        <f t="shared" ca="1" si="164"/>
        <v>3.2884360423507508E-2</v>
      </c>
      <c r="H952">
        <f t="shared" ca="1" si="165"/>
        <v>35.17101923743995</v>
      </c>
      <c r="I952">
        <f t="shared" ca="1" si="166"/>
        <v>24.155670523568343</v>
      </c>
      <c r="J952">
        <f t="shared" ca="1" si="167"/>
        <v>13.870254555796672</v>
      </c>
      <c r="K952">
        <f t="shared" ca="1" si="168"/>
        <v>6.8295162026003915</v>
      </c>
      <c r="M952">
        <f t="shared" ca="1" si="158"/>
        <v>6.7254471872308228</v>
      </c>
      <c r="N952">
        <f t="shared" ca="1" si="159"/>
        <v>21.9379610799819</v>
      </c>
    </row>
    <row r="953" spans="2:14" x14ac:dyDescent="0.25">
      <c r="B953">
        <f t="shared" ca="1" si="160"/>
        <v>9.6526025338083148</v>
      </c>
      <c r="C953">
        <f t="shared" ca="1" si="161"/>
        <v>22.29520301229244</v>
      </c>
      <c r="D953">
        <f t="shared" ca="1" si="162"/>
        <v>3.529003618881684</v>
      </c>
      <c r="E953">
        <f t="shared" ca="1" si="163"/>
        <v>0.5293070870483868</v>
      </c>
      <c r="G953">
        <f t="shared" ca="1" si="164"/>
        <v>0.26837539313369274</v>
      </c>
      <c r="H953">
        <f t="shared" ca="1" si="165"/>
        <v>13.547915103332006</v>
      </c>
      <c r="I953">
        <f t="shared" ca="1" si="166"/>
        <v>9.3047907229538698</v>
      </c>
      <c r="J953">
        <f t="shared" ca="1" si="167"/>
        <v>5.3428372352513946</v>
      </c>
      <c r="K953">
        <f t="shared" ca="1" si="168"/>
        <v>2.6307371158344433</v>
      </c>
      <c r="M953">
        <f t="shared" ca="1" si="158"/>
        <v>10.396003805016241</v>
      </c>
      <c r="N953">
        <f t="shared" ca="1" si="159"/>
        <v>8.4505266181029306</v>
      </c>
    </row>
    <row r="954" spans="2:14" x14ac:dyDescent="0.25">
      <c r="B954">
        <f t="shared" ca="1" si="160"/>
        <v>9.6271624112165615</v>
      </c>
      <c r="C954">
        <f t="shared" ca="1" si="161"/>
        <v>9.7165444169874515</v>
      </c>
      <c r="D954">
        <f t="shared" ca="1" si="162"/>
        <v>3.3376233971480365</v>
      </c>
      <c r="E954">
        <f t="shared" ca="1" si="163"/>
        <v>2.9335070692865148</v>
      </c>
      <c r="G954">
        <f t="shared" ca="1" si="164"/>
        <v>0.26974145573618169</v>
      </c>
      <c r="H954">
        <f t="shared" ca="1" si="165"/>
        <v>13.495621333562543</v>
      </c>
      <c r="I954">
        <f t="shared" ca="1" si="166"/>
        <v>9.268875042931672</v>
      </c>
      <c r="J954">
        <f t="shared" ca="1" si="167"/>
        <v>5.322214349872727</v>
      </c>
      <c r="K954">
        <f t="shared" ca="1" si="168"/>
        <v>2.6205827001911399</v>
      </c>
      <c r="M954">
        <f t="shared" ca="1" si="158"/>
        <v>7.0573381417481134</v>
      </c>
      <c r="N954">
        <f t="shared" ca="1" si="159"/>
        <v>8.4179083229610381</v>
      </c>
    </row>
    <row r="955" spans="2:14" x14ac:dyDescent="0.25">
      <c r="B955">
        <f t="shared" ca="1" si="160"/>
        <v>11.286532330347255</v>
      </c>
      <c r="C955">
        <f t="shared" ca="1" si="161"/>
        <v>6.8395937400072953</v>
      </c>
      <c r="D955">
        <f t="shared" ca="1" si="162"/>
        <v>0.69336338591761182</v>
      </c>
      <c r="E955">
        <f t="shared" ca="1" si="163"/>
        <v>0.19710869607317394</v>
      </c>
      <c r="G955">
        <f t="shared" ca="1" si="164"/>
        <v>0.88711143360357625</v>
      </c>
      <c r="H955">
        <f t="shared" ca="1" si="165"/>
        <v>1.2337474505142247</v>
      </c>
      <c r="I955">
        <f t="shared" ca="1" si="166"/>
        <v>0.84734527375281432</v>
      </c>
      <c r="J955">
        <f t="shared" ca="1" si="167"/>
        <v>0.4865480605117386</v>
      </c>
      <c r="K955">
        <f t="shared" ca="1" si="168"/>
        <v>0.23956934959207432</v>
      </c>
      <c r="M955">
        <f t="shared" ca="1" si="158"/>
        <v>5.6159322375045226</v>
      </c>
      <c r="N955">
        <f t="shared" ca="1" si="159"/>
        <v>0.76955129930087429</v>
      </c>
    </row>
    <row r="956" spans="2:14" x14ac:dyDescent="0.25">
      <c r="B956">
        <f t="shared" ca="1" si="160"/>
        <v>7.3006676234093497</v>
      </c>
      <c r="C956">
        <f t="shared" ca="1" si="161"/>
        <v>3.1805566525924376</v>
      </c>
      <c r="D956">
        <f t="shared" ca="1" si="162"/>
        <v>2.3583416136150221</v>
      </c>
      <c r="E956">
        <f t="shared" ca="1" si="163"/>
        <v>1.5082509981865293</v>
      </c>
      <c r="G956">
        <f t="shared" ca="1" si="164"/>
        <v>0.77697600949140389</v>
      </c>
      <c r="H956">
        <f t="shared" ca="1" si="165"/>
        <v>2.5990886896140157</v>
      </c>
      <c r="I956">
        <f t="shared" ca="1" si="166"/>
        <v>1.7850699641088659</v>
      </c>
      <c r="J956">
        <f t="shared" ca="1" si="167"/>
        <v>1.0249922384865875</v>
      </c>
      <c r="K956">
        <f t="shared" ca="1" si="168"/>
        <v>0.50469160981319283</v>
      </c>
      <c r="M956">
        <f t="shared" ca="1" si="158"/>
        <v>3.9176858051608465</v>
      </c>
      <c r="N956">
        <f t="shared" ca="1" si="159"/>
        <v>1.6211843657768206</v>
      </c>
    </row>
    <row r="957" spans="2:14" x14ac:dyDescent="0.25">
      <c r="B957">
        <f t="shared" ca="1" si="160"/>
        <v>8.5758947261138907</v>
      </c>
      <c r="C957">
        <f t="shared" ca="1" si="161"/>
        <v>9.5423653970994575</v>
      </c>
      <c r="D957">
        <f t="shared" ca="1" si="162"/>
        <v>11.135478994736756</v>
      </c>
      <c r="E957">
        <f t="shared" ca="1" si="163"/>
        <v>2.2234240543922144</v>
      </c>
      <c r="G957">
        <f t="shared" ca="1" si="164"/>
        <v>0.96474872584260496</v>
      </c>
      <c r="H957">
        <f t="shared" ca="1" si="165"/>
        <v>0.36963187644365453</v>
      </c>
      <c r="I957">
        <f t="shared" ca="1" si="166"/>
        <v>0.25386542716045418</v>
      </c>
      <c r="J957">
        <f t="shared" ca="1" si="167"/>
        <v>0.14577024861288757</v>
      </c>
      <c r="K957">
        <f t="shared" ca="1" si="168"/>
        <v>7.177519855558423E-2</v>
      </c>
      <c r="M957">
        <f t="shared" ca="1" si="158"/>
        <v>8.1072586467897985</v>
      </c>
      <c r="N957">
        <f t="shared" ca="1" si="159"/>
        <v>0.23055828051492697</v>
      </c>
    </row>
    <row r="958" spans="2:14" x14ac:dyDescent="0.25">
      <c r="B958">
        <f t="shared" ca="1" si="160"/>
        <v>4.8722116858243707</v>
      </c>
      <c r="C958">
        <f t="shared" ca="1" si="161"/>
        <v>12.078592166006192</v>
      </c>
      <c r="D958">
        <f t="shared" ca="1" si="162"/>
        <v>3.7048150641970041</v>
      </c>
      <c r="E958">
        <f t="shared" ca="1" si="163"/>
        <v>3.107926427125498</v>
      </c>
      <c r="G958">
        <f t="shared" ca="1" si="164"/>
        <v>0.86434897860426341</v>
      </c>
      <c r="H958">
        <f t="shared" ca="1" si="165"/>
        <v>1.5014781874831951</v>
      </c>
      <c r="I958">
        <f t="shared" ca="1" si="166"/>
        <v>1.0312243768175946</v>
      </c>
      <c r="J958">
        <f t="shared" ca="1" si="167"/>
        <v>0.59213196324429318</v>
      </c>
      <c r="K958">
        <f t="shared" ca="1" si="168"/>
        <v>0.29155736261267223</v>
      </c>
      <c r="M958">
        <f t="shared" ca="1" si="158"/>
        <v>6.4477894538136695</v>
      </c>
      <c r="N958">
        <f t="shared" ca="1" si="159"/>
        <v>0.93654863446163006</v>
      </c>
    </row>
    <row r="959" spans="2:14" x14ac:dyDescent="0.25">
      <c r="B959">
        <f t="shared" ca="1" si="160"/>
        <v>7.7526529474964363</v>
      </c>
      <c r="C959">
        <f t="shared" ca="1" si="161"/>
        <v>1.9957714374013991</v>
      </c>
      <c r="D959">
        <f t="shared" ca="1" si="162"/>
        <v>3.7379572020064087</v>
      </c>
      <c r="E959">
        <f t="shared" ca="1" si="163"/>
        <v>0.27883855474535929</v>
      </c>
      <c r="G959">
        <f t="shared" ca="1" si="164"/>
        <v>0.96186376011485886</v>
      </c>
      <c r="H959">
        <f t="shared" ca="1" si="165"/>
        <v>0.4004780727483353</v>
      </c>
      <c r="I959">
        <f t="shared" ca="1" si="166"/>
        <v>0.27505078291630902</v>
      </c>
      <c r="J959">
        <f t="shared" ca="1" si="167"/>
        <v>0.15793494000086278</v>
      </c>
      <c r="K959">
        <f t="shared" ca="1" si="168"/>
        <v>7.7764919695856291E-2</v>
      </c>
      <c r="M959">
        <f t="shared" ca="1" si="158"/>
        <v>3.727886466819704</v>
      </c>
      <c r="N959">
        <f t="shared" ca="1" si="159"/>
        <v>0.24979862863873711</v>
      </c>
    </row>
    <row r="960" spans="2:14" x14ac:dyDescent="0.25">
      <c r="B960">
        <f t="shared" ca="1" si="160"/>
        <v>6.2227998464793233</v>
      </c>
      <c r="C960">
        <f t="shared" ca="1" si="161"/>
        <v>4.3650368615160193</v>
      </c>
      <c r="D960">
        <f t="shared" ca="1" si="162"/>
        <v>2.5551466699229621</v>
      </c>
      <c r="E960">
        <f t="shared" ca="1" si="163"/>
        <v>0.28599577693392642</v>
      </c>
      <c r="G960">
        <f t="shared" ca="1" si="164"/>
        <v>0.79719535736137659</v>
      </c>
      <c r="H960">
        <f t="shared" ca="1" si="165"/>
        <v>2.3344861388997415</v>
      </c>
      <c r="I960">
        <f t="shared" ca="1" si="166"/>
        <v>1.6033393184429081</v>
      </c>
      <c r="J960">
        <f t="shared" ca="1" si="167"/>
        <v>0.92064198608863568</v>
      </c>
      <c r="K960">
        <f t="shared" ca="1" si="168"/>
        <v>0.45331102868323686</v>
      </c>
      <c r="M960">
        <f t="shared" ca="1" si="158"/>
        <v>3.7445795017699806</v>
      </c>
      <c r="N960">
        <f t="shared" ca="1" si="159"/>
        <v>1.4561382401571694</v>
      </c>
    </row>
    <row r="961" spans="2:14" x14ac:dyDescent="0.25">
      <c r="B961">
        <f t="shared" ca="1" si="160"/>
        <v>6.0863531937115933</v>
      </c>
      <c r="C961">
        <f t="shared" ca="1" si="161"/>
        <v>8.4344336502848751</v>
      </c>
      <c r="D961">
        <f t="shared" ca="1" si="162"/>
        <v>3.0428344474705868</v>
      </c>
      <c r="E961">
        <f t="shared" ca="1" si="163"/>
        <v>0.1647319353718697</v>
      </c>
      <c r="G961">
        <f t="shared" ca="1" si="164"/>
        <v>0.10944938696921602</v>
      </c>
      <c r="H961">
        <f t="shared" ca="1" si="165"/>
        <v>22.78597760797506</v>
      </c>
      <c r="I961">
        <f t="shared" ca="1" si="166"/>
        <v>15.64954839493913</v>
      </c>
      <c r="J961">
        <f t="shared" ca="1" si="167"/>
        <v>8.9860150936103977</v>
      </c>
      <c r="K961">
        <f t="shared" ca="1" si="168"/>
        <v>4.4245861120822774</v>
      </c>
      <c r="M961">
        <f t="shared" ca="1" si="158"/>
        <v>4.9977493297674318</v>
      </c>
      <c r="N961">
        <f t="shared" ca="1" si="159"/>
        <v>14.21277804201279</v>
      </c>
    </row>
    <row r="962" spans="2:14" x14ac:dyDescent="0.25">
      <c r="B962">
        <f t="shared" ca="1" si="160"/>
        <v>5.3601428769857593</v>
      </c>
      <c r="C962">
        <f t="shared" ca="1" si="161"/>
        <v>7.2538646088675289</v>
      </c>
      <c r="D962">
        <f t="shared" ca="1" si="162"/>
        <v>10.237511600251443</v>
      </c>
      <c r="E962">
        <f t="shared" ca="1" si="163"/>
        <v>1.1649523429178836</v>
      </c>
      <c r="G962">
        <f t="shared" ca="1" si="164"/>
        <v>0.74591499623325541</v>
      </c>
      <c r="H962">
        <f t="shared" ca="1" si="165"/>
        <v>3.0192944833258681</v>
      </c>
      <c r="I962">
        <f t="shared" ca="1" si="166"/>
        <v>2.0736698661041104</v>
      </c>
      <c r="J962">
        <f t="shared" ca="1" si="167"/>
        <v>1.1907071211078915</v>
      </c>
      <c r="K962">
        <f t="shared" ca="1" si="168"/>
        <v>0.58628726267748965</v>
      </c>
      <c r="M962">
        <f t="shared" ca="1" si="158"/>
        <v>6.0646950343898514</v>
      </c>
      <c r="N962">
        <f t="shared" ca="1" si="159"/>
        <v>1.8832881815860698</v>
      </c>
    </row>
    <row r="963" spans="2:14" x14ac:dyDescent="0.25">
      <c r="B963">
        <f t="shared" ca="1" si="160"/>
        <v>17.957143452346088</v>
      </c>
      <c r="C963">
        <f t="shared" ca="1" si="161"/>
        <v>8.6026499650500448</v>
      </c>
      <c r="D963">
        <f t="shared" ca="1" si="162"/>
        <v>1.1871649238580779</v>
      </c>
      <c r="E963">
        <f t="shared" ca="1" si="163"/>
        <v>1.1072852175244641</v>
      </c>
      <c r="G963">
        <f t="shared" ca="1" si="164"/>
        <v>0.9690153307245587</v>
      </c>
      <c r="H963">
        <f t="shared" ca="1" si="165"/>
        <v>0.32418179635717953</v>
      </c>
      <c r="I963">
        <f t="shared" ca="1" si="166"/>
        <v>0.22265003495282709</v>
      </c>
      <c r="J963">
        <f t="shared" ca="1" si="167"/>
        <v>0.12784628183430524</v>
      </c>
      <c r="K963">
        <f t="shared" ca="1" si="168"/>
        <v>6.2949692070698518E-2</v>
      </c>
      <c r="M963">
        <f t="shared" ca="1" si="158"/>
        <v>8.426828053495349</v>
      </c>
      <c r="N963">
        <f t="shared" ca="1" si="159"/>
        <v>0.20220874417400275</v>
      </c>
    </row>
    <row r="964" spans="2:14" x14ac:dyDescent="0.25">
      <c r="B964">
        <f t="shared" ca="1" si="160"/>
        <v>3.9800140460426179</v>
      </c>
      <c r="C964">
        <f t="shared" ca="1" si="161"/>
        <v>14.059118905395977</v>
      </c>
      <c r="D964">
        <f t="shared" ca="1" si="162"/>
        <v>5.5333061110490265</v>
      </c>
      <c r="E964">
        <f t="shared" ca="1" si="163"/>
        <v>0.84152896729856341</v>
      </c>
      <c r="G964">
        <f t="shared" ca="1" si="164"/>
        <v>0.31245191079543999</v>
      </c>
      <c r="H964">
        <f t="shared" ca="1" si="165"/>
        <v>11.981701490628341</v>
      </c>
      <c r="I964">
        <f t="shared" ca="1" si="166"/>
        <v>8.2291056612675213</v>
      </c>
      <c r="J964">
        <f t="shared" ca="1" si="167"/>
        <v>4.7251758205992846</v>
      </c>
      <c r="K964">
        <f t="shared" ca="1" si="168"/>
        <v>2.3266094142037086</v>
      </c>
      <c r="M964">
        <f t="shared" ca="1" si="158"/>
        <v>6.6867069011010951</v>
      </c>
      <c r="N964">
        <f t="shared" ca="1" si="159"/>
        <v>7.4735991925293579</v>
      </c>
    </row>
    <row r="965" spans="2:14" x14ac:dyDescent="0.25">
      <c r="B965">
        <f t="shared" ca="1" si="160"/>
        <v>16.353898765849269</v>
      </c>
      <c r="C965">
        <f t="shared" ca="1" si="161"/>
        <v>4.142042396083772</v>
      </c>
      <c r="D965">
        <f t="shared" ca="1" si="162"/>
        <v>1.0025461074749169</v>
      </c>
      <c r="E965">
        <f t="shared" ca="1" si="163"/>
        <v>4.3067530522275383</v>
      </c>
      <c r="G965">
        <f t="shared" ca="1" si="164"/>
        <v>0.87611657333658699</v>
      </c>
      <c r="H965">
        <f t="shared" ca="1" si="165"/>
        <v>1.3621997471540199</v>
      </c>
      <c r="I965">
        <f t="shared" ca="1" si="166"/>
        <v>0.93556709452744635</v>
      </c>
      <c r="J965">
        <f t="shared" ca="1" si="167"/>
        <v>0.53720528032793502</v>
      </c>
      <c r="K965">
        <f t="shared" ca="1" si="168"/>
        <v>0.26451224462847561</v>
      </c>
      <c r="M965">
        <f t="shared" ca="1" si="158"/>
        <v>7.210642180520404</v>
      </c>
      <c r="N965">
        <f t="shared" ca="1" si="159"/>
        <v>0.84967355749572193</v>
      </c>
    </row>
    <row r="966" spans="2:14" x14ac:dyDescent="0.25">
      <c r="B966">
        <f t="shared" ca="1" si="160"/>
        <v>10.022638845692549</v>
      </c>
      <c r="C966">
        <f t="shared" ca="1" si="161"/>
        <v>4.5487776698014626</v>
      </c>
      <c r="D966">
        <f t="shared" ca="1" si="162"/>
        <v>2.6508091140128571</v>
      </c>
      <c r="E966">
        <f t="shared" ca="1" si="163"/>
        <v>0.16848356577179147</v>
      </c>
      <c r="G966">
        <f t="shared" ca="1" si="164"/>
        <v>0.53982574913908443</v>
      </c>
      <c r="H966">
        <f t="shared" ca="1" si="165"/>
        <v>6.3498628525714578</v>
      </c>
      <c r="I966">
        <f t="shared" ca="1" si="166"/>
        <v>4.3611245355460637</v>
      </c>
      <c r="J966">
        <f t="shared" ca="1" si="167"/>
        <v>2.5041700829018714</v>
      </c>
      <c r="K966">
        <f t="shared" ca="1" si="168"/>
        <v>1.2330177565557439</v>
      </c>
      <c r="M966">
        <f t="shared" ref="M966:M1026" ca="1" si="169">SUMPRODUCT(M$1:P$1,B966:E966)</f>
        <v>4.9352834906051335</v>
      </c>
      <c r="N966">
        <f t="shared" ref="N966:N1026" ca="1" si="170">SUMPRODUCT(M$1:P$1,H966:K966)</f>
        <v>3.9607337843267789</v>
      </c>
    </row>
    <row r="967" spans="2:14" x14ac:dyDescent="0.25">
      <c r="B967">
        <f t="shared" ref="B967:B1026" ca="1" si="171">(-LN(RAND())/B$1)+(-LN(RAND())/C$1)+(-LN(RAND())/D$1)+(-LN(RAND())/E$1)</f>
        <v>3.4133349745293069</v>
      </c>
      <c r="C967">
        <f t="shared" ref="C967:C1026" ca="1" si="172">(-LN(RAND())/C$1)+(-LN(RAND())/D$1)+(-LN(RAND())/E$1)</f>
        <v>4.6702486213059862</v>
      </c>
      <c r="D967">
        <f t="shared" ref="D967:D1026" ca="1" si="173">(-LN(RAND())/D$1)+(-LN(RAND())/E$1)</f>
        <v>4.8852929839797756</v>
      </c>
      <c r="E967">
        <f t="shared" ref="E967:E1026" ca="1" si="174">(-LN(RAND())/E$1)</f>
        <v>2.5646332585427944</v>
      </c>
      <c r="G967">
        <f t="shared" ref="G967:G1026" ca="1" si="175">RAND()</f>
        <v>0.89497787969709353</v>
      </c>
      <c r="H967">
        <f t="shared" ref="H967:H1026" ca="1" si="176">(-LN($G967)/H$1)+(-LN($G967)/I$1)+(-LN($G967)/J$1)+(-LN($G967)/K$1)</f>
        <v>1.142817504854182</v>
      </c>
      <c r="I967">
        <f t="shared" ref="I967:I1026" ca="1" si="177">(-LN(G967)/I$1)+(-LN(G967)/J$1)+(-LN(G967)/K$1)</f>
        <v>0.78489403248336065</v>
      </c>
      <c r="J967">
        <f t="shared" ref="J967:J1026" ca="1" si="178">(-LN(G967)/J$1)+(-LN(G967)/K$1)</f>
        <v>0.4506883805708467</v>
      </c>
      <c r="K967">
        <f t="shared" ref="K967:K1026" ca="1" si="179">(-LN(G967)/K$1)</f>
        <v>0.22191255286990927</v>
      </c>
      <c r="M967">
        <f t="shared" ca="1" si="169"/>
        <v>3.9150603272551021</v>
      </c>
      <c r="N967">
        <f t="shared" ca="1" si="170"/>
        <v>0.71283364788941406</v>
      </c>
    </row>
    <row r="968" spans="2:14" x14ac:dyDescent="0.25">
      <c r="B968">
        <f t="shared" ca="1" si="171"/>
        <v>8.1984930890119685</v>
      </c>
      <c r="C968">
        <f t="shared" ca="1" si="172"/>
        <v>7.1055600684729399</v>
      </c>
      <c r="D968">
        <f t="shared" ca="1" si="173"/>
        <v>2.0126069535982949</v>
      </c>
      <c r="E968">
        <f t="shared" ca="1" si="174"/>
        <v>0.91880716137452811</v>
      </c>
      <c r="G968">
        <f t="shared" ca="1" si="175"/>
        <v>0.24642573296825843</v>
      </c>
      <c r="H968">
        <f t="shared" ca="1" si="176"/>
        <v>14.426748794449857</v>
      </c>
      <c r="I968">
        <f t="shared" ca="1" si="177"/>
        <v>9.9083790621014582</v>
      </c>
      <c r="J968">
        <f t="shared" ca="1" si="178"/>
        <v>5.689419372258075</v>
      </c>
      <c r="K968">
        <f t="shared" ca="1" si="179"/>
        <v>2.8013892340560065</v>
      </c>
      <c r="M968">
        <f t="shared" ca="1" si="169"/>
        <v>5.1774987702400361</v>
      </c>
      <c r="N968">
        <f t="shared" ca="1" si="170"/>
        <v>8.9987000782282109</v>
      </c>
    </row>
    <row r="969" spans="2:14" x14ac:dyDescent="0.25">
      <c r="B969">
        <f t="shared" ca="1" si="171"/>
        <v>12.998100029627926</v>
      </c>
      <c r="C969">
        <f t="shared" ca="1" si="172"/>
        <v>2.7081122452635049</v>
      </c>
      <c r="D969">
        <f t="shared" ca="1" si="173"/>
        <v>3.9965423980895061</v>
      </c>
      <c r="E969">
        <f t="shared" ca="1" si="174"/>
        <v>0.10879504147477463</v>
      </c>
      <c r="G969">
        <f t="shared" ca="1" si="175"/>
        <v>0.54018121672726638</v>
      </c>
      <c r="H969">
        <f t="shared" ca="1" si="176"/>
        <v>6.3430828716409957</v>
      </c>
      <c r="I969">
        <f t="shared" ca="1" si="177"/>
        <v>4.356468003291293</v>
      </c>
      <c r="J969">
        <f t="shared" ca="1" si="178"/>
        <v>2.5014962888683785</v>
      </c>
      <c r="K969">
        <f t="shared" ca="1" si="179"/>
        <v>1.2317012183768157</v>
      </c>
      <c r="M969">
        <f t="shared" ca="1" si="169"/>
        <v>5.5329311703802855</v>
      </c>
      <c r="N969">
        <f t="shared" ca="1" si="170"/>
        <v>3.9565047639287254</v>
      </c>
    </row>
    <row r="970" spans="2:14" x14ac:dyDescent="0.25">
      <c r="B970">
        <f t="shared" ca="1" si="171"/>
        <v>11.595079439413073</v>
      </c>
      <c r="C970">
        <f t="shared" ca="1" si="172"/>
        <v>9.6791076959634168</v>
      </c>
      <c r="D970">
        <f t="shared" ca="1" si="173"/>
        <v>5.2449137601400633</v>
      </c>
      <c r="E970">
        <f t="shared" ca="1" si="174"/>
        <v>6.0541467513522448E-2</v>
      </c>
      <c r="G970">
        <f t="shared" ca="1" si="175"/>
        <v>0.9513911138555613</v>
      </c>
      <c r="H970">
        <f t="shared" ca="1" si="176"/>
        <v>0.51323492648567037</v>
      </c>
      <c r="I970">
        <f t="shared" ca="1" si="177"/>
        <v>0.35249287777757549</v>
      </c>
      <c r="J970">
        <f t="shared" ca="1" si="178"/>
        <v>0.20240241061037845</v>
      </c>
      <c r="K970">
        <f t="shared" ca="1" si="179"/>
        <v>9.9660070199018833E-2</v>
      </c>
      <c r="M970">
        <f t="shared" ca="1" si="169"/>
        <v>7.4433471861436642</v>
      </c>
      <c r="N970">
        <f t="shared" ca="1" si="170"/>
        <v>0.32013083744085319</v>
      </c>
    </row>
    <row r="971" spans="2:14" x14ac:dyDescent="0.25">
      <c r="B971">
        <f t="shared" ca="1" si="171"/>
        <v>15.646128580050936</v>
      </c>
      <c r="C971">
        <f t="shared" ca="1" si="172"/>
        <v>6.9344524819617508</v>
      </c>
      <c r="D971">
        <f t="shared" ca="1" si="173"/>
        <v>2.138375556628715</v>
      </c>
      <c r="E971">
        <f t="shared" ca="1" si="174"/>
        <v>2.1585685435981388</v>
      </c>
      <c r="G971">
        <f t="shared" ca="1" si="175"/>
        <v>0.78277620181550478</v>
      </c>
      <c r="H971">
        <f t="shared" ca="1" si="176"/>
        <v>2.5224860399780962</v>
      </c>
      <c r="I971">
        <f t="shared" ca="1" si="177"/>
        <v>1.7324587971322813</v>
      </c>
      <c r="J971">
        <f t="shared" ca="1" si="178"/>
        <v>0.99478275712564734</v>
      </c>
      <c r="K971">
        <f t="shared" ca="1" si="179"/>
        <v>0.48981689056440503</v>
      </c>
      <c r="M971">
        <f t="shared" ca="1" si="169"/>
        <v>7.633563138649178</v>
      </c>
      <c r="N971">
        <f t="shared" ca="1" si="170"/>
        <v>1.5734033806711238</v>
      </c>
    </row>
    <row r="972" spans="2:14" x14ac:dyDescent="0.25">
      <c r="B972">
        <f t="shared" ca="1" si="171"/>
        <v>13.843770043978472</v>
      </c>
      <c r="C972">
        <f t="shared" ca="1" si="172"/>
        <v>5.2859684087550187</v>
      </c>
      <c r="D972">
        <f t="shared" ca="1" si="173"/>
        <v>3.0425911384755344</v>
      </c>
      <c r="E972">
        <f t="shared" ca="1" si="174"/>
        <v>0.99092385619799284</v>
      </c>
      <c r="G972">
        <f t="shared" ca="1" si="175"/>
        <v>0.10021507030719579</v>
      </c>
      <c r="H972">
        <f t="shared" ca="1" si="176"/>
        <v>23.69383160035914</v>
      </c>
      <c r="I972">
        <f t="shared" ca="1" si="177"/>
        <v>16.27306805399386</v>
      </c>
      <c r="J972">
        <f t="shared" ca="1" si="178"/>
        <v>9.3440418510624248</v>
      </c>
      <c r="K972">
        <f t="shared" ca="1" si="179"/>
        <v>4.6008733987464732</v>
      </c>
      <c r="M972">
        <f t="shared" ca="1" si="169"/>
        <v>6.5456245347547535</v>
      </c>
      <c r="N972">
        <f t="shared" ca="1" si="170"/>
        <v>14.779052946267679</v>
      </c>
    </row>
    <row r="973" spans="2:14" x14ac:dyDescent="0.25">
      <c r="B973">
        <f t="shared" ca="1" si="171"/>
        <v>3.7818642050724751</v>
      </c>
      <c r="C973">
        <f t="shared" ca="1" si="172"/>
        <v>5.599294919348524</v>
      </c>
      <c r="D973">
        <f t="shared" ca="1" si="173"/>
        <v>1.3865395300369578</v>
      </c>
      <c r="E973">
        <f t="shared" ca="1" si="174"/>
        <v>0.26910229831688987</v>
      </c>
      <c r="G973">
        <f t="shared" ca="1" si="175"/>
        <v>0.91724326149311375</v>
      </c>
      <c r="H973">
        <f t="shared" ca="1" si="176"/>
        <v>0.88971536685386288</v>
      </c>
      <c r="I973">
        <f t="shared" ca="1" si="177"/>
        <v>0.61106194041142625</v>
      </c>
      <c r="J973">
        <f t="shared" ca="1" si="178"/>
        <v>0.35087350005854862</v>
      </c>
      <c r="K973">
        <f t="shared" ca="1" si="179"/>
        <v>0.17276512439431074</v>
      </c>
      <c r="M973">
        <f t="shared" ca="1" si="169"/>
        <v>3.1454761029970695</v>
      </c>
      <c r="N973">
        <f t="shared" ca="1" si="170"/>
        <v>0.5549609170701586</v>
      </c>
    </row>
    <row r="974" spans="2:14" x14ac:dyDescent="0.25">
      <c r="B974">
        <f t="shared" ca="1" si="171"/>
        <v>12.018140255355922</v>
      </c>
      <c r="C974">
        <f t="shared" ca="1" si="172"/>
        <v>9.5776394963155198</v>
      </c>
      <c r="D974">
        <f t="shared" ca="1" si="173"/>
        <v>6.2184890864894795</v>
      </c>
      <c r="E974">
        <f t="shared" ca="1" si="174"/>
        <v>1.5778664153579811</v>
      </c>
      <c r="G974">
        <f t="shared" ca="1" si="175"/>
        <v>0.69277440870860585</v>
      </c>
      <c r="H974">
        <f t="shared" ca="1" si="176"/>
        <v>3.7805175425587829</v>
      </c>
      <c r="I974">
        <f t="shared" ca="1" si="177"/>
        <v>2.5964825059550183</v>
      </c>
      <c r="J974">
        <f t="shared" ca="1" si="178"/>
        <v>1.4909076223792144</v>
      </c>
      <c r="K974">
        <f t="shared" ca="1" si="179"/>
        <v>0.73410172269433394</v>
      </c>
      <c r="M974">
        <f t="shared" ca="1" si="169"/>
        <v>8.038005025870925</v>
      </c>
      <c r="N974">
        <f t="shared" ca="1" si="170"/>
        <v>2.3581018835688496</v>
      </c>
    </row>
    <row r="975" spans="2:14" x14ac:dyDescent="0.25">
      <c r="B975">
        <f t="shared" ca="1" si="171"/>
        <v>7.130691787870953</v>
      </c>
      <c r="C975">
        <f t="shared" ca="1" si="172"/>
        <v>7.9125059043964221</v>
      </c>
      <c r="D975">
        <f t="shared" ca="1" si="173"/>
        <v>1.694087455748623</v>
      </c>
      <c r="E975">
        <f t="shared" ca="1" si="174"/>
        <v>7.6306237685557674</v>
      </c>
      <c r="G975">
        <f t="shared" ca="1" si="175"/>
        <v>0.88619655576444711</v>
      </c>
      <c r="H975">
        <f t="shared" ca="1" si="176"/>
        <v>1.2443750206923387</v>
      </c>
      <c r="I975">
        <f t="shared" ca="1" si="177"/>
        <v>0.85464435376967518</v>
      </c>
      <c r="J975">
        <f t="shared" ca="1" si="178"/>
        <v>0.49073921296839301</v>
      </c>
      <c r="K975">
        <f t="shared" ca="1" si="179"/>
        <v>0.24163301349205138</v>
      </c>
      <c r="M975">
        <f t="shared" ca="1" si="169"/>
        <v>6.3779015525410898</v>
      </c>
      <c r="N975">
        <f t="shared" ca="1" si="170"/>
        <v>0.77618025763069298</v>
      </c>
    </row>
    <row r="976" spans="2:14" x14ac:dyDescent="0.25">
      <c r="B976">
        <f t="shared" ca="1" si="171"/>
        <v>5.7399209343359292</v>
      </c>
      <c r="C976">
        <f t="shared" ca="1" si="172"/>
        <v>2.8259672779340965</v>
      </c>
      <c r="D976">
        <f t="shared" ca="1" si="173"/>
        <v>1.4191709087157418</v>
      </c>
      <c r="E976">
        <f t="shared" ca="1" si="174"/>
        <v>0.9934903080505002</v>
      </c>
      <c r="G976">
        <f t="shared" ca="1" si="175"/>
        <v>0.78388044114837241</v>
      </c>
      <c r="H976">
        <f t="shared" ca="1" si="176"/>
        <v>2.5079667805336054</v>
      </c>
      <c r="I976">
        <f t="shared" ca="1" si="177"/>
        <v>1.7224868811915011</v>
      </c>
      <c r="J976">
        <f t="shared" ca="1" si="178"/>
        <v>0.98905685469736748</v>
      </c>
      <c r="K976">
        <f t="shared" ca="1" si="179"/>
        <v>0.48699753759210479</v>
      </c>
      <c r="M976">
        <f t="shared" ca="1" si="169"/>
        <v>3.052298707034256</v>
      </c>
      <c r="N976">
        <f t="shared" ca="1" si="170"/>
        <v>1.5643469769754264</v>
      </c>
    </row>
    <row r="977" spans="2:14" x14ac:dyDescent="0.25">
      <c r="B977">
        <f t="shared" ca="1" si="171"/>
        <v>9.5178135419946113</v>
      </c>
      <c r="C977">
        <f t="shared" ca="1" si="172"/>
        <v>11.116930901304157</v>
      </c>
      <c r="D977">
        <f t="shared" ca="1" si="173"/>
        <v>5.5996508809280989</v>
      </c>
      <c r="E977">
        <f t="shared" ca="1" si="174"/>
        <v>2.08201065586726</v>
      </c>
      <c r="G977">
        <f t="shared" ca="1" si="175"/>
        <v>0.19851115858716406</v>
      </c>
      <c r="H977">
        <f t="shared" ca="1" si="176"/>
        <v>16.653704253273805</v>
      </c>
      <c r="I977">
        <f t="shared" ca="1" si="177"/>
        <v>11.437865653628764</v>
      </c>
      <c r="J977">
        <f t="shared" ca="1" si="178"/>
        <v>6.5676549129963444</v>
      </c>
      <c r="K977">
        <f t="shared" ca="1" si="179"/>
        <v>3.2338199317799261</v>
      </c>
      <c r="M977">
        <f t="shared" ca="1" si="169"/>
        <v>7.7267556403487028</v>
      </c>
      <c r="N977">
        <f t="shared" ca="1" si="170"/>
        <v>10.387765941026025</v>
      </c>
    </row>
    <row r="978" spans="2:14" x14ac:dyDescent="0.25">
      <c r="B978">
        <f t="shared" ca="1" si="171"/>
        <v>10.698797267307246</v>
      </c>
      <c r="C978">
        <f t="shared" ca="1" si="172"/>
        <v>6.900028923252429</v>
      </c>
      <c r="D978">
        <f t="shared" ca="1" si="173"/>
        <v>4.4039294777585747</v>
      </c>
      <c r="E978">
        <f t="shared" ca="1" si="174"/>
        <v>3.3079432720024302</v>
      </c>
      <c r="G978">
        <f t="shared" ca="1" si="175"/>
        <v>0.65178643868364172</v>
      </c>
      <c r="H978">
        <f t="shared" ca="1" si="176"/>
        <v>4.4086706865455874</v>
      </c>
      <c r="I978">
        <f t="shared" ca="1" si="177"/>
        <v>3.0279019164091943</v>
      </c>
      <c r="J978">
        <f t="shared" ca="1" si="178"/>
        <v>1.7386298720047317</v>
      </c>
      <c r="K978">
        <f t="shared" ca="1" si="179"/>
        <v>0.85607663748456331</v>
      </c>
      <c r="M978">
        <f t="shared" ca="1" si="169"/>
        <v>6.8220224071201025</v>
      </c>
      <c r="N978">
        <f t="shared" ca="1" si="170"/>
        <v>2.7499130827842935</v>
      </c>
    </row>
    <row r="979" spans="2:14" x14ac:dyDescent="0.25">
      <c r="B979">
        <f t="shared" ca="1" si="171"/>
        <v>9.8397719563857287</v>
      </c>
      <c r="C979">
        <f t="shared" ca="1" si="172"/>
        <v>2.9840138328779489</v>
      </c>
      <c r="D979">
        <f t="shared" ca="1" si="173"/>
        <v>10.037345431249747</v>
      </c>
      <c r="E979">
        <f t="shared" ca="1" si="174"/>
        <v>0.29847689824167151</v>
      </c>
      <c r="G979">
        <f t="shared" ca="1" si="175"/>
        <v>0.46484258752333496</v>
      </c>
      <c r="H979">
        <f t="shared" ca="1" si="176"/>
        <v>7.8901595418050849</v>
      </c>
      <c r="I979">
        <f t="shared" ca="1" si="177"/>
        <v>5.4190096961234833</v>
      </c>
      <c r="J979">
        <f t="shared" ca="1" si="178"/>
        <v>3.111610743830421</v>
      </c>
      <c r="K979">
        <f t="shared" ca="1" si="179"/>
        <v>1.5321129043225932</v>
      </c>
      <c r="M979">
        <f t="shared" ca="1" si="169"/>
        <v>5.9143002026773868</v>
      </c>
      <c r="N979">
        <f t="shared" ca="1" si="170"/>
        <v>4.921495501009173</v>
      </c>
    </row>
    <row r="980" spans="2:14" x14ac:dyDescent="0.25">
      <c r="B980">
        <f t="shared" ca="1" si="171"/>
        <v>8.6446691411601204</v>
      </c>
      <c r="C980">
        <f t="shared" ca="1" si="172"/>
        <v>14.37159470634702</v>
      </c>
      <c r="D980">
        <f t="shared" ca="1" si="173"/>
        <v>2.9433744972895246</v>
      </c>
      <c r="E980">
        <f t="shared" ca="1" si="174"/>
        <v>1.7983169517820468</v>
      </c>
      <c r="G980">
        <f t="shared" ca="1" si="175"/>
        <v>0.65680507479909356</v>
      </c>
      <c r="H980">
        <f t="shared" ca="1" si="176"/>
        <v>4.3296685670002404</v>
      </c>
      <c r="I980">
        <f t="shared" ca="1" si="177"/>
        <v>2.9736427788642268</v>
      </c>
      <c r="J980">
        <f t="shared" ca="1" si="178"/>
        <v>1.7074741212673472</v>
      </c>
      <c r="K980">
        <f t="shared" ca="1" si="179"/>
        <v>0.8407359886443283</v>
      </c>
      <c r="M980">
        <f t="shared" ca="1" si="169"/>
        <v>7.8532174440664555</v>
      </c>
      <c r="N980">
        <f t="shared" ca="1" si="170"/>
        <v>2.7006354257416749</v>
      </c>
    </row>
    <row r="981" spans="2:14" x14ac:dyDescent="0.25">
      <c r="B981">
        <f t="shared" ca="1" si="171"/>
        <v>10.793506360145569</v>
      </c>
      <c r="C981">
        <f t="shared" ca="1" si="172"/>
        <v>10.558861689638528</v>
      </c>
      <c r="D981">
        <f t="shared" ca="1" si="173"/>
        <v>5.6049737175804335</v>
      </c>
      <c r="E981">
        <f t="shared" ca="1" si="174"/>
        <v>0.4950204526261972</v>
      </c>
      <c r="G981">
        <f t="shared" ca="1" si="175"/>
        <v>0.4636129965921223</v>
      </c>
      <c r="H981">
        <f t="shared" ca="1" si="176"/>
        <v>7.9174401958663854</v>
      </c>
      <c r="I981">
        <f t="shared" ca="1" si="177"/>
        <v>5.4377462157200132</v>
      </c>
      <c r="J981">
        <f t="shared" ca="1" si="178"/>
        <v>3.1223693065471956</v>
      </c>
      <c r="K981">
        <f t="shared" ca="1" si="179"/>
        <v>1.5374102676907511</v>
      </c>
      <c r="M981">
        <f t="shared" ca="1" si="169"/>
        <v>7.6257092489765546</v>
      </c>
      <c r="N981">
        <f t="shared" ca="1" si="170"/>
        <v>4.9385118383235085</v>
      </c>
    </row>
    <row r="982" spans="2:14" x14ac:dyDescent="0.25">
      <c r="B982">
        <f t="shared" ca="1" si="171"/>
        <v>11.819104052287912</v>
      </c>
      <c r="C982">
        <f t="shared" ca="1" si="172"/>
        <v>4.4758116134400465</v>
      </c>
      <c r="D982">
        <f t="shared" ca="1" si="173"/>
        <v>5.6291924800185047</v>
      </c>
      <c r="E982">
        <f t="shared" ca="1" si="174"/>
        <v>0.71667140897159154</v>
      </c>
      <c r="G982">
        <f t="shared" ca="1" si="175"/>
        <v>0.24875093362428413</v>
      </c>
      <c r="H982">
        <f t="shared" ca="1" si="176"/>
        <v>14.33001940140981</v>
      </c>
      <c r="I982">
        <f t="shared" ca="1" si="177"/>
        <v>9.8419447250000527</v>
      </c>
      <c r="J982">
        <f t="shared" ca="1" si="178"/>
        <v>5.651272587388533</v>
      </c>
      <c r="K982">
        <f t="shared" ca="1" si="179"/>
        <v>2.782606299374049</v>
      </c>
      <c r="M982">
        <f t="shared" ca="1" si="169"/>
        <v>6.1576474775164067</v>
      </c>
      <c r="N982">
        <f t="shared" ca="1" si="170"/>
        <v>8.9383650152754743</v>
      </c>
    </row>
    <row r="983" spans="2:14" x14ac:dyDescent="0.25">
      <c r="B983">
        <f t="shared" ca="1" si="171"/>
        <v>12.784319967456485</v>
      </c>
      <c r="C983">
        <f t="shared" ca="1" si="172"/>
        <v>12.170221213790226</v>
      </c>
      <c r="D983">
        <f t="shared" ca="1" si="173"/>
        <v>10.373520562172079</v>
      </c>
      <c r="E983">
        <f t="shared" ca="1" si="174"/>
        <v>0.94270062448068703</v>
      </c>
      <c r="G983">
        <f t="shared" ca="1" si="175"/>
        <v>0.97197622048192589</v>
      </c>
      <c r="H983">
        <f t="shared" ca="1" si="176"/>
        <v>0.29275834125753902</v>
      </c>
      <c r="I983">
        <f t="shared" ca="1" si="177"/>
        <v>0.20106821433583913</v>
      </c>
      <c r="J983">
        <f t="shared" ca="1" si="178"/>
        <v>0.1154539391981074</v>
      </c>
      <c r="K983">
        <f t="shared" ca="1" si="179"/>
        <v>5.6847878691453892E-2</v>
      </c>
      <c r="M983">
        <f t="shared" ca="1" si="169"/>
        <v>9.7496065917045662</v>
      </c>
      <c r="N983">
        <f t="shared" ca="1" si="170"/>
        <v>0.18260833025592571</v>
      </c>
    </row>
    <row r="984" spans="2:14" x14ac:dyDescent="0.25">
      <c r="B984">
        <f t="shared" ca="1" si="171"/>
        <v>22.843341414153443</v>
      </c>
      <c r="C984">
        <f t="shared" ca="1" si="172"/>
        <v>17.758454366852703</v>
      </c>
      <c r="D984">
        <f t="shared" ca="1" si="173"/>
        <v>6.8050585297575203</v>
      </c>
      <c r="E984">
        <f t="shared" ca="1" si="174"/>
        <v>0.88543619043464283</v>
      </c>
      <c r="G984">
        <f t="shared" ca="1" si="175"/>
        <v>0.98885971835162956</v>
      </c>
      <c r="H984">
        <f t="shared" ca="1" si="176"/>
        <v>0.11538558780325883</v>
      </c>
      <c r="I984">
        <f t="shared" ca="1" si="177"/>
        <v>7.9247525450634751E-2</v>
      </c>
      <c r="J984">
        <f t="shared" ca="1" si="178"/>
        <v>4.5504153976799015E-2</v>
      </c>
      <c r="K984">
        <f t="shared" ca="1" si="179"/>
        <v>2.2405598658626926E-2</v>
      </c>
      <c r="M984">
        <f t="shared" ca="1" si="169"/>
        <v>13.718637678340277</v>
      </c>
      <c r="N984">
        <f t="shared" ca="1" si="170"/>
        <v>7.1971884503253258E-2</v>
      </c>
    </row>
    <row r="985" spans="2:14" x14ac:dyDescent="0.25">
      <c r="B985">
        <f t="shared" ca="1" si="171"/>
        <v>8.4598741334445329</v>
      </c>
      <c r="C985">
        <f t="shared" ca="1" si="172"/>
        <v>4.8604213027023517</v>
      </c>
      <c r="D985">
        <f t="shared" ca="1" si="173"/>
        <v>2.9556866376317434</v>
      </c>
      <c r="E985">
        <f t="shared" ca="1" si="174"/>
        <v>2.1017811189227582</v>
      </c>
      <c r="G985">
        <f t="shared" ca="1" si="175"/>
        <v>0.77959748223774783</v>
      </c>
      <c r="H985">
        <f t="shared" ca="1" si="176"/>
        <v>2.5643965461910163</v>
      </c>
      <c r="I985">
        <f t="shared" ca="1" si="177"/>
        <v>1.7612431884153632</v>
      </c>
      <c r="J985">
        <f t="shared" ca="1" si="178"/>
        <v>1.0113108362754462</v>
      </c>
      <c r="K985">
        <f t="shared" ca="1" si="179"/>
        <v>0.49795508182090492</v>
      </c>
      <c r="M985">
        <f t="shared" ca="1" si="169"/>
        <v>5.007582182154966</v>
      </c>
      <c r="N985">
        <f t="shared" ca="1" si="170"/>
        <v>1.5995451040011841</v>
      </c>
    </row>
    <row r="986" spans="2:14" x14ac:dyDescent="0.25">
      <c r="B986">
        <f t="shared" ca="1" si="171"/>
        <v>4.0754169151228172</v>
      </c>
      <c r="C986">
        <f t="shared" ca="1" si="172"/>
        <v>14.254244292458413</v>
      </c>
      <c r="D986">
        <f t="shared" ca="1" si="173"/>
        <v>1.3821187787833749</v>
      </c>
      <c r="E986">
        <f t="shared" ca="1" si="174"/>
        <v>1.1483167922935746</v>
      </c>
      <c r="G986">
        <f t="shared" ca="1" si="175"/>
        <v>0.23308618705981166</v>
      </c>
      <c r="H986">
        <f t="shared" ca="1" si="176"/>
        <v>14.999952137744128</v>
      </c>
      <c r="I986">
        <f t="shared" ca="1" si="177"/>
        <v>10.302058614296094</v>
      </c>
      <c r="J986">
        <f t="shared" ca="1" si="178"/>
        <v>5.9154712881849782</v>
      </c>
      <c r="K986">
        <f t="shared" ca="1" si="179"/>
        <v>2.9126939845377811</v>
      </c>
      <c r="M986">
        <f t="shared" ca="1" si="169"/>
        <v>6.0049854764897583</v>
      </c>
      <c r="N986">
        <f t="shared" ca="1" si="170"/>
        <v>9.356236280156617</v>
      </c>
    </row>
    <row r="987" spans="2:14" x14ac:dyDescent="0.25">
      <c r="B987">
        <f t="shared" ca="1" si="171"/>
        <v>7.861558274970248</v>
      </c>
      <c r="C987">
        <f t="shared" ca="1" si="172"/>
        <v>4.2093740811636327</v>
      </c>
      <c r="D987">
        <f t="shared" ca="1" si="173"/>
        <v>3.527888694675807</v>
      </c>
      <c r="E987">
        <f t="shared" ca="1" si="174"/>
        <v>5.1758218523210422</v>
      </c>
      <c r="G987">
        <f t="shared" ca="1" si="175"/>
        <v>0.96173286761585597</v>
      </c>
      <c r="H987">
        <f t="shared" ca="1" si="176"/>
        <v>0.40187977496044641</v>
      </c>
      <c r="I987">
        <f t="shared" ca="1" si="177"/>
        <v>0.27601348054469815</v>
      </c>
      <c r="J987">
        <f t="shared" ca="1" si="178"/>
        <v>0.15848772371071637</v>
      </c>
      <c r="K987">
        <f t="shared" ca="1" si="179"/>
        <v>7.80371025377639E-2</v>
      </c>
      <c r="M987">
        <f t="shared" ca="1" si="169"/>
        <v>5.3620218162395341</v>
      </c>
      <c r="N987">
        <f t="shared" ca="1" si="170"/>
        <v>0.25067294190123945</v>
      </c>
    </row>
    <row r="988" spans="2:14" x14ac:dyDescent="0.25">
      <c r="B988">
        <f t="shared" ca="1" si="171"/>
        <v>8.5733708254764558</v>
      </c>
      <c r="C988">
        <f t="shared" ca="1" si="172"/>
        <v>3.5064035250995644</v>
      </c>
      <c r="D988">
        <f t="shared" ca="1" si="173"/>
        <v>0.88522290355899758</v>
      </c>
      <c r="E988">
        <f t="shared" ca="1" si="174"/>
        <v>1.8896961965562007</v>
      </c>
      <c r="G988">
        <f t="shared" ca="1" si="175"/>
        <v>0.18344821181953175</v>
      </c>
      <c r="H988">
        <f t="shared" ca="1" si="176"/>
        <v>17.466484364771915</v>
      </c>
      <c r="I988">
        <f t="shared" ca="1" si="177"/>
        <v>11.996087991426631</v>
      </c>
      <c r="J988">
        <f t="shared" ca="1" si="178"/>
        <v>6.8881877633030211</v>
      </c>
      <c r="K988">
        <f t="shared" ca="1" si="179"/>
        <v>3.3916457514740763</v>
      </c>
      <c r="M988">
        <f t="shared" ca="1" si="169"/>
        <v>4.1789161251958458</v>
      </c>
      <c r="N988">
        <f t="shared" ca="1" si="170"/>
        <v>10.894738409814984</v>
      </c>
    </row>
    <row r="989" spans="2:14" x14ac:dyDescent="0.25">
      <c r="B989">
        <f t="shared" ca="1" si="171"/>
        <v>12.790619121148341</v>
      </c>
      <c r="C989">
        <f t="shared" ca="1" si="172"/>
        <v>5.2692827440708445</v>
      </c>
      <c r="D989">
        <f t="shared" ca="1" si="173"/>
        <v>4.5420423773533383</v>
      </c>
      <c r="E989">
        <f t="shared" ca="1" si="174"/>
        <v>6.8884683663495041</v>
      </c>
      <c r="G989">
        <f t="shared" ca="1" si="175"/>
        <v>0.98402145560771592</v>
      </c>
      <c r="H989">
        <f t="shared" ca="1" si="176"/>
        <v>0.16590338405667635</v>
      </c>
      <c r="I989">
        <f t="shared" ca="1" si="177"/>
        <v>0.11394345603018688</v>
      </c>
      <c r="J989">
        <f t="shared" ca="1" si="178"/>
        <v>6.5426655764488889E-2</v>
      </c>
      <c r="K989">
        <f t="shared" ca="1" si="179"/>
        <v>3.2215155376423464E-2</v>
      </c>
      <c r="M989">
        <f t="shared" ca="1" si="169"/>
        <v>7.7040727083063247</v>
      </c>
      <c r="N989">
        <f t="shared" ca="1" si="170"/>
        <v>0.10348241425424144</v>
      </c>
    </row>
    <row r="990" spans="2:14" x14ac:dyDescent="0.25">
      <c r="B990">
        <f t="shared" ca="1" si="171"/>
        <v>6.9767076506045562</v>
      </c>
      <c r="C990">
        <f t="shared" ca="1" si="172"/>
        <v>17.260868963403549</v>
      </c>
      <c r="D990">
        <f t="shared" ca="1" si="173"/>
        <v>1.6921782417985924</v>
      </c>
      <c r="E990">
        <f t="shared" ca="1" si="174"/>
        <v>0.2887367110273989</v>
      </c>
      <c r="G990">
        <f t="shared" ca="1" si="175"/>
        <v>9.9090544693428928E-2</v>
      </c>
      <c r="H990">
        <f t="shared" ca="1" si="176"/>
        <v>23.810059243732198</v>
      </c>
      <c r="I990">
        <f t="shared" ca="1" si="177"/>
        <v>16.352893908345607</v>
      </c>
      <c r="J990">
        <f t="shared" ca="1" si="178"/>
        <v>9.3898780831352369</v>
      </c>
      <c r="K990">
        <f t="shared" ca="1" si="179"/>
        <v>4.6234425079396857</v>
      </c>
      <c r="M990">
        <f t="shared" ca="1" si="169"/>
        <v>7.6674559747676296</v>
      </c>
      <c r="N990">
        <f t="shared" ca="1" si="170"/>
        <v>14.851550063838324</v>
      </c>
    </row>
    <row r="991" spans="2:14" x14ac:dyDescent="0.25">
      <c r="B991">
        <f t="shared" ca="1" si="171"/>
        <v>9.7698031077909668</v>
      </c>
      <c r="C991">
        <f t="shared" ca="1" si="172"/>
        <v>7.3890058855240719</v>
      </c>
      <c r="D991">
        <f t="shared" ca="1" si="173"/>
        <v>1.2644203502941487</v>
      </c>
      <c r="E991">
        <f t="shared" ca="1" si="174"/>
        <v>3.3086032675331382E-2</v>
      </c>
      <c r="G991">
        <f t="shared" ca="1" si="175"/>
        <v>0.65738769598302504</v>
      </c>
      <c r="H991">
        <f t="shared" ca="1" si="176"/>
        <v>4.3205362236422049</v>
      </c>
      <c r="I991">
        <f t="shared" ca="1" si="177"/>
        <v>2.9673706297469225</v>
      </c>
      <c r="J991">
        <f t="shared" ca="1" si="178"/>
        <v>1.703872635447111</v>
      </c>
      <c r="K991">
        <f t="shared" ca="1" si="179"/>
        <v>0.83896266821507492</v>
      </c>
      <c r="M991">
        <f t="shared" ca="1" si="169"/>
        <v>5.4071439745884078</v>
      </c>
      <c r="N991">
        <f t="shared" ca="1" si="170"/>
        <v>2.6949391167491759</v>
      </c>
    </row>
    <row r="992" spans="2:14" x14ac:dyDescent="0.25">
      <c r="B992">
        <f t="shared" ca="1" si="171"/>
        <v>5.0270515180152167</v>
      </c>
      <c r="C992">
        <f t="shared" ca="1" si="172"/>
        <v>8.8669834932426763</v>
      </c>
      <c r="D992">
        <f t="shared" ca="1" si="173"/>
        <v>4.8665874061666194</v>
      </c>
      <c r="E992">
        <f t="shared" ca="1" si="174"/>
        <v>0.77017650395606552</v>
      </c>
      <c r="G992">
        <f t="shared" ca="1" si="175"/>
        <v>0.97382808775686303</v>
      </c>
      <c r="H992">
        <f t="shared" ca="1" si="176"/>
        <v>0.2731533869969141</v>
      </c>
      <c r="I992">
        <f t="shared" ca="1" si="177"/>
        <v>0.18760341217721532</v>
      </c>
      <c r="J992">
        <f t="shared" ca="1" si="178"/>
        <v>0.10772241159255681</v>
      </c>
      <c r="K992">
        <f t="shared" ca="1" si="179"/>
        <v>5.3040984388213253E-2</v>
      </c>
      <c r="M992">
        <f t="shared" ca="1" si="169"/>
        <v>5.2955632854019044</v>
      </c>
      <c r="N992">
        <f t="shared" ca="1" si="170"/>
        <v>0.17037971894839282</v>
      </c>
    </row>
    <row r="993" spans="2:14" x14ac:dyDescent="0.25">
      <c r="B993">
        <f t="shared" ca="1" si="171"/>
        <v>4.7402099977126939</v>
      </c>
      <c r="C993">
        <f t="shared" ca="1" si="172"/>
        <v>4.7887696760095757</v>
      </c>
      <c r="D993">
        <f t="shared" ca="1" si="173"/>
        <v>10.931438350132115</v>
      </c>
      <c r="E993">
        <f t="shared" ca="1" si="174"/>
        <v>3.1936344160890013</v>
      </c>
      <c r="G993">
        <f t="shared" ca="1" si="175"/>
        <v>0.12809637538380747</v>
      </c>
      <c r="H993">
        <f t="shared" ca="1" si="176"/>
        <v>21.165620070864033</v>
      </c>
      <c r="I993">
        <f t="shared" ca="1" si="177"/>
        <v>14.536676955741008</v>
      </c>
      <c r="J993">
        <f t="shared" ca="1" si="178"/>
        <v>8.3470011554755317</v>
      </c>
      <c r="K993">
        <f t="shared" ca="1" si="179"/>
        <v>4.1099447313762765</v>
      </c>
      <c r="M993">
        <f t="shared" ca="1" si="169"/>
        <v>5.6837084553609047</v>
      </c>
      <c r="N993">
        <f t="shared" ca="1" si="170"/>
        <v>13.202078285351874</v>
      </c>
    </row>
    <row r="994" spans="2:14" x14ac:dyDescent="0.25">
      <c r="B994">
        <f t="shared" ca="1" si="171"/>
        <v>11.03154867709698</v>
      </c>
      <c r="C994">
        <f t="shared" ca="1" si="172"/>
        <v>7.0818318599767238</v>
      </c>
      <c r="D994">
        <f t="shared" ca="1" si="173"/>
        <v>0.30385782574333153</v>
      </c>
      <c r="E994">
        <f t="shared" ca="1" si="174"/>
        <v>0.60136162354866496</v>
      </c>
      <c r="G994">
        <f t="shared" ca="1" si="175"/>
        <v>0.12230146590597768</v>
      </c>
      <c r="H994">
        <f t="shared" ca="1" si="176"/>
        <v>21.642433670794304</v>
      </c>
      <c r="I994">
        <f t="shared" ca="1" si="177"/>
        <v>14.864155444303302</v>
      </c>
      <c r="J994">
        <f t="shared" ca="1" si="178"/>
        <v>8.5350402328207373</v>
      </c>
      <c r="K994">
        <f t="shared" ca="1" si="179"/>
        <v>4.2025325004244234</v>
      </c>
      <c r="M994">
        <f t="shared" ca="1" si="169"/>
        <v>5.6150580509805099</v>
      </c>
      <c r="N994">
        <f t="shared" ca="1" si="170"/>
        <v>13.499491281178315</v>
      </c>
    </row>
    <row r="995" spans="2:14" x14ac:dyDescent="0.25">
      <c r="B995">
        <f t="shared" ca="1" si="171"/>
        <v>5.3012667051127202</v>
      </c>
      <c r="C995">
        <f t="shared" ca="1" si="172"/>
        <v>7.5688269686701997</v>
      </c>
      <c r="D995">
        <f t="shared" ca="1" si="173"/>
        <v>1.705977270167732</v>
      </c>
      <c r="E995">
        <f t="shared" ca="1" si="174"/>
        <v>1.4275203054655516</v>
      </c>
      <c r="G995">
        <f t="shared" ca="1" si="175"/>
        <v>0.19334052049531014</v>
      </c>
      <c r="H995">
        <f t="shared" ca="1" si="176"/>
        <v>16.925537544330911</v>
      </c>
      <c r="I995">
        <f t="shared" ca="1" si="177"/>
        <v>11.624562415863132</v>
      </c>
      <c r="J995">
        <f t="shared" ca="1" si="178"/>
        <v>6.6748567236191203</v>
      </c>
      <c r="K995">
        <f t="shared" ca="1" si="179"/>
        <v>3.2866045796500236</v>
      </c>
      <c r="M995">
        <f t="shared" ca="1" si="169"/>
        <v>4.487727617261533</v>
      </c>
      <c r="N995">
        <f t="shared" ca="1" si="170"/>
        <v>10.55732224871204</v>
      </c>
    </row>
    <row r="996" spans="2:14" x14ac:dyDescent="0.25">
      <c r="B996">
        <f t="shared" ca="1" si="171"/>
        <v>2.7898695264623381</v>
      </c>
      <c r="C996">
        <f t="shared" ca="1" si="172"/>
        <v>13.149474167811086</v>
      </c>
      <c r="D996">
        <f t="shared" ca="1" si="173"/>
        <v>1.1944625784686949</v>
      </c>
      <c r="E996">
        <f t="shared" ca="1" si="174"/>
        <v>5.9040743737826675</v>
      </c>
      <c r="G996">
        <f t="shared" ca="1" si="175"/>
        <v>0.55985379501168786</v>
      </c>
      <c r="H996">
        <f t="shared" ca="1" si="176"/>
        <v>5.9746519390099024</v>
      </c>
      <c r="I996">
        <f t="shared" ca="1" si="177"/>
        <v>4.1034273916659725</v>
      </c>
      <c r="J996">
        <f t="shared" ca="1" si="178"/>
        <v>2.3561996516761594</v>
      </c>
      <c r="K996">
        <f t="shared" ca="1" si="179"/>
        <v>1.160159219353236</v>
      </c>
      <c r="M996">
        <f t="shared" ca="1" si="169"/>
        <v>6.2015104987322998</v>
      </c>
      <c r="N996">
        <f t="shared" ca="1" si="170"/>
        <v>3.7266955734086418</v>
      </c>
    </row>
    <row r="997" spans="2:14" x14ac:dyDescent="0.25">
      <c r="B997">
        <f t="shared" ca="1" si="171"/>
        <v>20.750159982282366</v>
      </c>
      <c r="C997">
        <f t="shared" ca="1" si="172"/>
        <v>7.598428992493826</v>
      </c>
      <c r="D997">
        <f t="shared" ca="1" si="173"/>
        <v>15.042974559418106</v>
      </c>
      <c r="E997">
        <f t="shared" ca="1" si="174"/>
        <v>0.76701868925983552</v>
      </c>
      <c r="G997">
        <f t="shared" ca="1" si="175"/>
        <v>0.69912449183129688</v>
      </c>
      <c r="H997">
        <f t="shared" ca="1" si="176"/>
        <v>3.6865387767485083</v>
      </c>
      <c r="I997">
        <f t="shared" ca="1" si="177"/>
        <v>2.5319373164113497</v>
      </c>
      <c r="J997">
        <f t="shared" ca="1" si="178"/>
        <v>1.4538455913977377</v>
      </c>
      <c r="K997">
        <f t="shared" ca="1" si="179"/>
        <v>0.71585290540903834</v>
      </c>
      <c r="M997">
        <f t="shared" ca="1" si="169"/>
        <v>11.666575342168446</v>
      </c>
      <c r="N997">
        <f t="shared" ca="1" si="170"/>
        <v>2.2994825273093125</v>
      </c>
    </row>
    <row r="998" spans="2:14" x14ac:dyDescent="0.25">
      <c r="B998">
        <f t="shared" ca="1" si="171"/>
        <v>6.5724637243674859</v>
      </c>
      <c r="C998">
        <f t="shared" ca="1" si="172"/>
        <v>4.0208845842364234</v>
      </c>
      <c r="D998">
        <f t="shared" ca="1" si="173"/>
        <v>1.1555046723976921</v>
      </c>
      <c r="E998">
        <f t="shared" ca="1" si="174"/>
        <v>2.0920420288811785</v>
      </c>
      <c r="G998">
        <f t="shared" ca="1" si="175"/>
        <v>0.64350610058006052</v>
      </c>
      <c r="H998">
        <f t="shared" ca="1" si="176"/>
        <v>4.5403571480435847</v>
      </c>
      <c r="I998">
        <f t="shared" ca="1" si="177"/>
        <v>3.1183449813339106</v>
      </c>
      <c r="J998">
        <f t="shared" ca="1" si="178"/>
        <v>1.7905625365146358</v>
      </c>
      <c r="K998">
        <f t="shared" ca="1" si="179"/>
        <v>0.8816475433599984</v>
      </c>
      <c r="M998">
        <f t="shared" ca="1" si="169"/>
        <v>3.8275138328369467</v>
      </c>
      <c r="N998">
        <f t="shared" ca="1" si="170"/>
        <v>2.8320526547881757</v>
      </c>
    </row>
    <row r="999" spans="2:14" x14ac:dyDescent="0.25">
      <c r="B999">
        <f t="shared" ca="1" si="171"/>
        <v>9.6021126546703695</v>
      </c>
      <c r="C999">
        <f t="shared" ca="1" si="172"/>
        <v>5.2788703927138085</v>
      </c>
      <c r="D999">
        <f t="shared" ca="1" si="173"/>
        <v>3.626210415079421</v>
      </c>
      <c r="E999">
        <f t="shared" ca="1" si="174"/>
        <v>2.738471709661737</v>
      </c>
      <c r="G999">
        <f t="shared" ca="1" si="175"/>
        <v>0.43413364731111881</v>
      </c>
      <c r="H999">
        <f t="shared" ca="1" si="176"/>
        <v>8.5941076320676864</v>
      </c>
      <c r="I999">
        <f t="shared" ca="1" si="177"/>
        <v>5.9024855379602545</v>
      </c>
      <c r="J999">
        <f t="shared" ca="1" si="178"/>
        <v>3.3892239440647605</v>
      </c>
      <c r="K999">
        <f t="shared" ca="1" si="179"/>
        <v>1.668805698346608</v>
      </c>
      <c r="M999">
        <f t="shared" ca="1" si="169"/>
        <v>5.7372313391634853</v>
      </c>
      <c r="N999">
        <f t="shared" ca="1" si="170"/>
        <v>5.3605838794906555</v>
      </c>
    </row>
    <row r="1000" spans="2:14" x14ac:dyDescent="0.25">
      <c r="B1000">
        <f t="shared" ca="1" si="171"/>
        <v>9.7510382792484513</v>
      </c>
      <c r="C1000">
        <f t="shared" ca="1" si="172"/>
        <v>5.6907293527316272</v>
      </c>
      <c r="D1000">
        <f t="shared" ca="1" si="173"/>
        <v>4.1969388053140531</v>
      </c>
      <c r="E1000">
        <f t="shared" ca="1" si="174"/>
        <v>1.8293968924848101</v>
      </c>
      <c r="G1000">
        <f t="shared" ca="1" si="175"/>
        <v>0.94151225451216392</v>
      </c>
      <c r="H1000">
        <f t="shared" ca="1" si="176"/>
        <v>0.62074206601246695</v>
      </c>
      <c r="I1000">
        <f t="shared" ca="1" si="177"/>
        <v>0.42632943690055225</v>
      </c>
      <c r="J1000">
        <f t="shared" ca="1" si="178"/>
        <v>0.24479957236834285</v>
      </c>
      <c r="K1000">
        <f t="shared" ca="1" si="179"/>
        <v>0.12053583004938709</v>
      </c>
      <c r="M1000">
        <f t="shared" ca="1" si="169"/>
        <v>5.8377974291537962</v>
      </c>
      <c r="N1000">
        <f t="shared" ca="1" si="170"/>
        <v>0.38718853135745168</v>
      </c>
    </row>
    <row r="1001" spans="2:14" x14ac:dyDescent="0.25">
      <c r="B1001">
        <f t="shared" ca="1" si="171"/>
        <v>7.6458737292224273</v>
      </c>
      <c r="C1001">
        <f t="shared" ca="1" si="172"/>
        <v>7.282885631113631</v>
      </c>
      <c r="D1001">
        <f t="shared" ca="1" si="173"/>
        <v>5.9937868659976798</v>
      </c>
      <c r="E1001">
        <f t="shared" ca="1" si="174"/>
        <v>0.24677979400831027</v>
      </c>
      <c r="G1001">
        <f t="shared" ca="1" si="175"/>
        <v>0.12974663008046505</v>
      </c>
      <c r="H1001">
        <f t="shared" ca="1" si="176"/>
        <v>21.033777228121728</v>
      </c>
      <c r="I1001">
        <f t="shared" ca="1" si="177"/>
        <v>14.446126487223918</v>
      </c>
      <c r="J1001">
        <f t="shared" ca="1" si="178"/>
        <v>8.2950068195181306</v>
      </c>
      <c r="K1001">
        <f t="shared" ca="1" si="179"/>
        <v>4.084343459356643</v>
      </c>
      <c r="M1001">
        <f t="shared" ca="1" si="169"/>
        <v>5.7267411401020158</v>
      </c>
      <c r="N1001">
        <f t="shared" ca="1" si="170"/>
        <v>13.119841170378649</v>
      </c>
    </row>
    <row r="1002" spans="2:14" x14ac:dyDescent="0.25">
      <c r="B1002">
        <f t="shared" ca="1" si="171"/>
        <v>14.929806342587447</v>
      </c>
      <c r="C1002">
        <f t="shared" ca="1" si="172"/>
        <v>8.1897243286750836</v>
      </c>
      <c r="D1002">
        <f t="shared" ca="1" si="173"/>
        <v>5.5616229584957653</v>
      </c>
      <c r="E1002">
        <f t="shared" ca="1" si="174"/>
        <v>3.7397919115176044</v>
      </c>
      <c r="G1002">
        <f t="shared" ca="1" si="175"/>
        <v>0.90761835399987578</v>
      </c>
      <c r="H1002">
        <f t="shared" ca="1" si="176"/>
        <v>0.99836434868092072</v>
      </c>
      <c r="I1002">
        <f t="shared" ca="1" si="177"/>
        <v>0.68568272379042416</v>
      </c>
      <c r="J1002">
        <f t="shared" ca="1" si="178"/>
        <v>0.39372096560953873</v>
      </c>
      <c r="K1002">
        <f t="shared" ca="1" si="179"/>
        <v>0.1938626074321079</v>
      </c>
      <c r="M1002">
        <f t="shared" ca="1" si="169"/>
        <v>8.7961421753814335</v>
      </c>
      <c r="N1002">
        <f t="shared" ca="1" si="170"/>
        <v>0.62273083634973281</v>
      </c>
    </row>
    <row r="1003" spans="2:14" x14ac:dyDescent="0.25">
      <c r="B1003">
        <f t="shared" ca="1" si="171"/>
        <v>11.404092161063321</v>
      </c>
      <c r="C1003">
        <f t="shared" ca="1" si="172"/>
        <v>5.2891164122263223</v>
      </c>
      <c r="D1003">
        <f t="shared" ca="1" si="173"/>
        <v>3.5216329571449108</v>
      </c>
      <c r="E1003">
        <f t="shared" ca="1" si="174"/>
        <v>2.9196341859935604</v>
      </c>
      <c r="G1003">
        <f t="shared" ca="1" si="175"/>
        <v>0.34731731933582843</v>
      </c>
      <c r="H1003">
        <f t="shared" ca="1" si="176"/>
        <v>10.89211310798049</v>
      </c>
      <c r="I1003">
        <f t="shared" ca="1" si="177"/>
        <v>7.4807697145648007</v>
      </c>
      <c r="J1003">
        <f t="shared" ca="1" si="178"/>
        <v>4.2954791966164159</v>
      </c>
      <c r="K1003">
        <f t="shared" ca="1" si="179"/>
        <v>2.1150329039177276</v>
      </c>
      <c r="M1003">
        <f t="shared" ca="1" si="169"/>
        <v>6.2962160006145869</v>
      </c>
      <c r="N1003">
        <f t="shared" ca="1" si="170"/>
        <v>6.7939672668704167</v>
      </c>
    </row>
    <row r="1004" spans="2:14" x14ac:dyDescent="0.25">
      <c r="B1004">
        <f t="shared" ca="1" si="171"/>
        <v>10.428147573169484</v>
      </c>
      <c r="C1004">
        <f t="shared" ca="1" si="172"/>
        <v>6.922635526820053</v>
      </c>
      <c r="D1004">
        <f t="shared" ca="1" si="173"/>
        <v>4.3819897315775558</v>
      </c>
      <c r="E1004">
        <f t="shared" ca="1" si="174"/>
        <v>0.43916825731106796</v>
      </c>
      <c r="G1004">
        <f t="shared" ca="1" si="175"/>
        <v>0.80095440106152926</v>
      </c>
      <c r="H1004">
        <f t="shared" ca="1" si="176"/>
        <v>2.2860336927285374</v>
      </c>
      <c r="I1004">
        <f t="shared" ca="1" si="177"/>
        <v>1.5700618828965809</v>
      </c>
      <c r="J1004">
        <f t="shared" ca="1" si="178"/>
        <v>0.90153398817397079</v>
      </c>
      <c r="K1004">
        <f t="shared" ca="1" si="179"/>
        <v>0.44390252209581305</v>
      </c>
      <c r="M1004">
        <f t="shared" ca="1" si="169"/>
        <v>6.1694665277745857</v>
      </c>
      <c r="N1004">
        <f t="shared" ca="1" si="170"/>
        <v>1.425915974741492</v>
      </c>
    </row>
    <row r="1005" spans="2:14" x14ac:dyDescent="0.25">
      <c r="B1005">
        <f t="shared" ca="1" si="171"/>
        <v>9.996932676737817</v>
      </c>
      <c r="C1005">
        <f t="shared" ca="1" si="172"/>
        <v>4.6580588596159567</v>
      </c>
      <c r="D1005">
        <f t="shared" ca="1" si="173"/>
        <v>3.5101830148924211</v>
      </c>
      <c r="E1005">
        <f t="shared" ca="1" si="174"/>
        <v>0.76333906599337542</v>
      </c>
      <c r="G1005">
        <f t="shared" ca="1" si="175"/>
        <v>0.36592426065931416</v>
      </c>
      <c r="H1005">
        <f t="shared" ca="1" si="176"/>
        <v>10.354596493153064</v>
      </c>
      <c r="I1005">
        <f t="shared" ca="1" si="177"/>
        <v>7.1116000251378484</v>
      </c>
      <c r="J1005">
        <f t="shared" ca="1" si="178"/>
        <v>4.0835009134368931</v>
      </c>
      <c r="K1005">
        <f t="shared" ca="1" si="179"/>
        <v>2.0106578101694343</v>
      </c>
      <c r="M1005">
        <f t="shared" ca="1" si="169"/>
        <v>5.2512018770832913</v>
      </c>
      <c r="N1005">
        <f t="shared" ca="1" si="170"/>
        <v>6.458690700208539</v>
      </c>
    </row>
    <row r="1006" spans="2:14" x14ac:dyDescent="0.25">
      <c r="B1006">
        <f t="shared" ca="1" si="171"/>
        <v>12.08604336247469</v>
      </c>
      <c r="C1006">
        <f t="shared" ca="1" si="172"/>
        <v>8.9986877714937812</v>
      </c>
      <c r="D1006">
        <f t="shared" ca="1" si="173"/>
        <v>4.2204610123252921</v>
      </c>
      <c r="E1006">
        <f t="shared" ca="1" si="174"/>
        <v>8.8350566497438929E-2</v>
      </c>
      <c r="G1006">
        <f t="shared" ca="1" si="175"/>
        <v>0.69347827253338035</v>
      </c>
      <c r="H1006">
        <f t="shared" ca="1" si="176"/>
        <v>3.7700582746098474</v>
      </c>
      <c r="I1006">
        <f t="shared" ca="1" si="177"/>
        <v>2.5892990169356485</v>
      </c>
      <c r="J1006">
        <f t="shared" ca="1" si="178"/>
        <v>1.4867828426013059</v>
      </c>
      <c r="K1006">
        <f t="shared" ca="1" si="179"/>
        <v>0.73207073975800341</v>
      </c>
      <c r="M1006">
        <f t="shared" ca="1" si="169"/>
        <v>7.1871816559550874</v>
      </c>
      <c r="N1006">
        <f t="shared" ca="1" si="170"/>
        <v>2.3515779039355107</v>
      </c>
    </row>
    <row r="1007" spans="2:14" x14ac:dyDescent="0.25">
      <c r="B1007">
        <f t="shared" ca="1" si="171"/>
        <v>6.9361628723850668</v>
      </c>
      <c r="C1007">
        <f t="shared" ca="1" si="172"/>
        <v>2.7066593109515376</v>
      </c>
      <c r="D1007">
        <f t="shared" ca="1" si="173"/>
        <v>2.2622417997442441</v>
      </c>
      <c r="E1007">
        <f t="shared" ca="1" si="174"/>
        <v>9.1191459325332005</v>
      </c>
      <c r="G1007">
        <f t="shared" ca="1" si="175"/>
        <v>8.5938679602949319E-2</v>
      </c>
      <c r="H1007">
        <f t="shared" ca="1" si="176"/>
        <v>25.276738105366444</v>
      </c>
      <c r="I1007">
        <f t="shared" ca="1" si="177"/>
        <v>17.360217895925842</v>
      </c>
      <c r="J1007">
        <f t="shared" ca="1" si="178"/>
        <v>9.9682863750626307</v>
      </c>
      <c r="K1007">
        <f t="shared" ca="1" si="179"/>
        <v>4.9082425298531733</v>
      </c>
      <c r="M1007">
        <f t="shared" ca="1" si="169"/>
        <v>5.1691242014564702</v>
      </c>
      <c r="N1007">
        <f t="shared" ca="1" si="170"/>
        <v>15.766392581370846</v>
      </c>
    </row>
    <row r="1008" spans="2:14" x14ac:dyDescent="0.25">
      <c r="B1008">
        <f t="shared" ca="1" si="171"/>
        <v>2.9851232749863943</v>
      </c>
      <c r="C1008">
        <f t="shared" ca="1" si="172"/>
        <v>10.360385928819715</v>
      </c>
      <c r="D1008">
        <f t="shared" ca="1" si="173"/>
        <v>9.4794814095711608</v>
      </c>
      <c r="E1008">
        <f t="shared" ca="1" si="174"/>
        <v>0.38200029168646066</v>
      </c>
      <c r="G1008">
        <f t="shared" ca="1" si="175"/>
        <v>0.39642939231064223</v>
      </c>
      <c r="H1008">
        <f t="shared" ca="1" si="176"/>
        <v>9.5298824773605766</v>
      </c>
      <c r="I1008">
        <f t="shared" ca="1" si="177"/>
        <v>6.5451814090846181</v>
      </c>
      <c r="J1008">
        <f t="shared" ca="1" si="178"/>
        <v>3.7582617368992342</v>
      </c>
      <c r="K1008">
        <f t="shared" ca="1" si="179"/>
        <v>1.8505146623310949</v>
      </c>
      <c r="M1008">
        <f t="shared" ca="1" si="169"/>
        <v>5.9759491013933568</v>
      </c>
      <c r="N1008">
        <f t="shared" ca="1" si="170"/>
        <v>5.9442744457796239</v>
      </c>
    </row>
    <row r="1009" spans="2:14" x14ac:dyDescent="0.25">
      <c r="B1009">
        <f t="shared" ca="1" si="171"/>
        <v>9.352521249219409</v>
      </c>
      <c r="C1009">
        <f t="shared" ca="1" si="172"/>
        <v>5.9459688911493078</v>
      </c>
      <c r="D1009">
        <f t="shared" ca="1" si="173"/>
        <v>1.9545638070561346</v>
      </c>
      <c r="E1009">
        <f t="shared" ca="1" si="174"/>
        <v>0.78974191891422785</v>
      </c>
      <c r="G1009">
        <f t="shared" ca="1" si="175"/>
        <v>0.31048728266861048</v>
      </c>
      <c r="H1009">
        <f t="shared" ca="1" si="176"/>
        <v>12.046668241425486</v>
      </c>
      <c r="I1009">
        <f t="shared" ca="1" si="177"/>
        <v>8.2737252219532138</v>
      </c>
      <c r="J1009">
        <f t="shared" ca="1" si="178"/>
        <v>4.7507964989519946</v>
      </c>
      <c r="K1009">
        <f t="shared" ca="1" si="179"/>
        <v>2.3392246720728096</v>
      </c>
      <c r="M1009">
        <f t="shared" ca="1" si="169"/>
        <v>5.1384081873046874</v>
      </c>
      <c r="N1009">
        <f t="shared" ca="1" si="170"/>
        <v>7.5141222732185708</v>
      </c>
    </row>
    <row r="1010" spans="2:14" x14ac:dyDescent="0.25">
      <c r="B1010">
        <f t="shared" ca="1" si="171"/>
        <v>12.162865267890536</v>
      </c>
      <c r="C1010">
        <f t="shared" ca="1" si="172"/>
        <v>11.651665278483316</v>
      </c>
      <c r="D1010">
        <f t="shared" ca="1" si="173"/>
        <v>3.1800583111460456</v>
      </c>
      <c r="E1010">
        <f t="shared" ca="1" si="174"/>
        <v>0.20396355309980027</v>
      </c>
      <c r="G1010">
        <f t="shared" ca="1" si="175"/>
        <v>0.84093602314575333</v>
      </c>
      <c r="H1010">
        <f t="shared" ca="1" si="176"/>
        <v>1.7843186658712507</v>
      </c>
      <c r="I1010">
        <f t="shared" ca="1" si="177"/>
        <v>1.2254809424447111</v>
      </c>
      <c r="J1010">
        <f t="shared" ca="1" si="178"/>
        <v>0.70367463442595413</v>
      </c>
      <c r="K1010">
        <f t="shared" ca="1" si="179"/>
        <v>0.34647938852445459</v>
      </c>
      <c r="M1010">
        <f t="shared" ca="1" si="169"/>
        <v>7.8211635367613246</v>
      </c>
      <c r="N1010">
        <f t="shared" ca="1" si="170"/>
        <v>1.1129706870848701</v>
      </c>
    </row>
    <row r="1011" spans="2:14" x14ac:dyDescent="0.25">
      <c r="B1011">
        <f t="shared" ca="1" si="171"/>
        <v>3.2578263084218522</v>
      </c>
      <c r="C1011">
        <f t="shared" ca="1" si="172"/>
        <v>5.3427544499392345</v>
      </c>
      <c r="D1011">
        <f t="shared" ca="1" si="173"/>
        <v>1.3167702282149645</v>
      </c>
      <c r="E1011">
        <f t="shared" ca="1" si="174"/>
        <v>0.83441707754399663</v>
      </c>
      <c r="G1011">
        <f t="shared" ca="1" si="175"/>
        <v>0.62979988738024961</v>
      </c>
      <c r="H1011">
        <f t="shared" ca="1" si="176"/>
        <v>4.7621034990659448</v>
      </c>
      <c r="I1011">
        <f t="shared" ca="1" si="177"/>
        <v>3.2706417276675417</v>
      </c>
      <c r="J1011">
        <f t="shared" ca="1" si="178"/>
        <v>1.878011760397948</v>
      </c>
      <c r="K1011">
        <f t="shared" ca="1" si="179"/>
        <v>0.92470629826701001</v>
      </c>
      <c r="M1011">
        <f t="shared" ca="1" si="169"/>
        <v>3.0104116886601182</v>
      </c>
      <c r="N1011">
        <f t="shared" ca="1" si="170"/>
        <v>2.9703671797530378</v>
      </c>
    </row>
    <row r="1012" spans="2:14" x14ac:dyDescent="0.25">
      <c r="B1012">
        <f t="shared" ca="1" si="171"/>
        <v>14.082225532434421</v>
      </c>
      <c r="C1012">
        <f t="shared" ca="1" si="172"/>
        <v>10.719834902720182</v>
      </c>
      <c r="D1012">
        <f t="shared" ca="1" si="173"/>
        <v>6.4216058915069443</v>
      </c>
      <c r="E1012">
        <f t="shared" ca="1" si="174"/>
        <v>4.2571465285581009</v>
      </c>
      <c r="G1012">
        <f t="shared" ca="1" si="175"/>
        <v>0.5033120083888325</v>
      </c>
      <c r="H1012">
        <f t="shared" ca="1" si="176"/>
        <v>7.0712146814932826</v>
      </c>
      <c r="I1012">
        <f t="shared" ca="1" si="177"/>
        <v>4.8565533712409987</v>
      </c>
      <c r="J1012">
        <f t="shared" ca="1" si="178"/>
        <v>2.7886467261259158</v>
      </c>
      <c r="K1012">
        <f t="shared" ca="1" si="179"/>
        <v>1.3730900123564154</v>
      </c>
      <c r="M1012">
        <f t="shared" ca="1" si="169"/>
        <v>9.5763686145593905</v>
      </c>
      <c r="N1012">
        <f t="shared" ca="1" si="170"/>
        <v>4.41067776351675</v>
      </c>
    </row>
    <row r="1013" spans="2:14" x14ac:dyDescent="0.25">
      <c r="B1013">
        <f t="shared" ca="1" si="171"/>
        <v>10.868552964309595</v>
      </c>
      <c r="C1013">
        <f t="shared" ca="1" si="172"/>
        <v>2.5231368742669966</v>
      </c>
      <c r="D1013">
        <f t="shared" ca="1" si="173"/>
        <v>4.5035129317806621</v>
      </c>
      <c r="E1013">
        <f t="shared" ca="1" si="174"/>
        <v>1.1944070708835419</v>
      </c>
      <c r="G1013">
        <f t="shared" ca="1" si="175"/>
        <v>2.3193171036499427E-2</v>
      </c>
      <c r="H1013">
        <f t="shared" ca="1" si="176"/>
        <v>38.767052827256016</v>
      </c>
      <c r="I1013">
        <f t="shared" ca="1" si="177"/>
        <v>26.625448325595002</v>
      </c>
      <c r="J1013">
        <f t="shared" ca="1" si="178"/>
        <v>15.288407977658515</v>
      </c>
      <c r="K1013">
        <f t="shared" ca="1" si="179"/>
        <v>7.5277947910298275</v>
      </c>
      <c r="M1013">
        <f t="shared" ca="1" si="169"/>
        <v>5.1570909521058184</v>
      </c>
      <c r="N1013">
        <f t="shared" ca="1" si="170"/>
        <v>24.180990899592977</v>
      </c>
    </row>
    <row r="1014" spans="2:14" x14ac:dyDescent="0.25">
      <c r="B1014">
        <f t="shared" ca="1" si="171"/>
        <v>11.34448608338114</v>
      </c>
      <c r="C1014">
        <f t="shared" ca="1" si="172"/>
        <v>11.444750776298868</v>
      </c>
      <c r="D1014">
        <f t="shared" ca="1" si="173"/>
        <v>1.0468109048219545</v>
      </c>
      <c r="E1014">
        <f t="shared" ca="1" si="174"/>
        <v>0.60280053607007</v>
      </c>
      <c r="G1014">
        <f t="shared" ca="1" si="175"/>
        <v>0.93754575907681692</v>
      </c>
      <c r="H1014">
        <f t="shared" ca="1" si="176"/>
        <v>0.66422535852641884</v>
      </c>
      <c r="I1014">
        <f t="shared" ca="1" si="177"/>
        <v>0.4561940274077515</v>
      </c>
      <c r="J1014">
        <f t="shared" ca="1" si="178"/>
        <v>0.26194790497767051</v>
      </c>
      <c r="K1014">
        <f t="shared" ca="1" si="179"/>
        <v>0.12897942529357379</v>
      </c>
      <c r="M1014">
        <f t="shared" ca="1" si="169"/>
        <v>7.1666933460824067</v>
      </c>
      <c r="N1014">
        <f t="shared" ca="1" si="170"/>
        <v>0.41431128183449994</v>
      </c>
    </row>
    <row r="1015" spans="2:14" x14ac:dyDescent="0.25">
      <c r="B1015">
        <f t="shared" ca="1" si="171"/>
        <v>5.9304448565126515</v>
      </c>
      <c r="C1015">
        <f t="shared" ca="1" si="172"/>
        <v>13.286878093233108</v>
      </c>
      <c r="D1015">
        <f t="shared" ca="1" si="173"/>
        <v>1.5819213650961608</v>
      </c>
      <c r="E1015">
        <f t="shared" ca="1" si="174"/>
        <v>3.0721310445045793</v>
      </c>
      <c r="G1015">
        <f t="shared" ca="1" si="175"/>
        <v>0.25269911523212385</v>
      </c>
      <c r="H1015">
        <f t="shared" ca="1" si="176"/>
        <v>14.167825909698399</v>
      </c>
      <c r="I1015">
        <f t="shared" ca="1" si="177"/>
        <v>9.7305492456595708</v>
      </c>
      <c r="J1015">
        <f t="shared" ca="1" si="178"/>
        <v>5.5873089870690986</v>
      </c>
      <c r="K1015">
        <f t="shared" ca="1" si="179"/>
        <v>2.751111531704074</v>
      </c>
      <c r="M1015">
        <f t="shared" ca="1" si="169"/>
        <v>6.696007366843876</v>
      </c>
      <c r="N1015">
        <f t="shared" ca="1" si="170"/>
        <v>8.8371966503620243</v>
      </c>
    </row>
    <row r="1016" spans="2:14" x14ac:dyDescent="0.25">
      <c r="B1016">
        <f t="shared" ca="1" si="171"/>
        <v>7.0289223700235377</v>
      </c>
      <c r="C1016">
        <f t="shared" ca="1" si="172"/>
        <v>6.3449327376174658</v>
      </c>
      <c r="D1016">
        <f t="shared" ca="1" si="173"/>
        <v>4.7298000784448604</v>
      </c>
      <c r="E1016">
        <f t="shared" ca="1" si="174"/>
        <v>3.1343087581945395</v>
      </c>
      <c r="G1016">
        <f t="shared" ca="1" si="175"/>
        <v>0.43256599292112197</v>
      </c>
      <c r="H1016">
        <f t="shared" ca="1" si="176"/>
        <v>8.6313671460885111</v>
      </c>
      <c r="I1016">
        <f t="shared" ca="1" si="177"/>
        <v>5.9280755994389729</v>
      </c>
      <c r="J1016">
        <f t="shared" ca="1" si="178"/>
        <v>3.4039178299770567</v>
      </c>
      <c r="K1016">
        <f t="shared" ca="1" si="179"/>
        <v>1.6760407589227131</v>
      </c>
      <c r="M1016">
        <f t="shared" ca="1" si="169"/>
        <v>5.5849782996201807</v>
      </c>
      <c r="N1016">
        <f t="shared" ca="1" si="170"/>
        <v>5.3838245414381998</v>
      </c>
    </row>
    <row r="1017" spans="2:14" x14ac:dyDescent="0.25">
      <c r="B1017">
        <f t="shared" ca="1" si="171"/>
        <v>4.2029154251835816</v>
      </c>
      <c r="C1017">
        <f t="shared" ca="1" si="172"/>
        <v>8.8881903941333551</v>
      </c>
      <c r="D1017">
        <f t="shared" ca="1" si="173"/>
        <v>1.2505690269325815</v>
      </c>
      <c r="E1017">
        <f t="shared" ca="1" si="174"/>
        <v>0.18709620551963299</v>
      </c>
      <c r="G1017">
        <f t="shared" ca="1" si="175"/>
        <v>5.0992417180097394E-2</v>
      </c>
      <c r="H1017">
        <f t="shared" ca="1" si="176"/>
        <v>30.652744775789927</v>
      </c>
      <c r="I1017">
        <f t="shared" ca="1" si="177"/>
        <v>21.052492065933883</v>
      </c>
      <c r="J1017">
        <f t="shared" ca="1" si="178"/>
        <v>12.088400680224922</v>
      </c>
      <c r="K1017">
        <f t="shared" ca="1" si="179"/>
        <v>5.9521566801107486</v>
      </c>
      <c r="M1017">
        <f t="shared" ca="1" si="169"/>
        <v>4.2148647922855238</v>
      </c>
      <c r="N1017">
        <f t="shared" ca="1" si="170"/>
        <v>19.119682524584277</v>
      </c>
    </row>
    <row r="1018" spans="2:14" x14ac:dyDescent="0.25">
      <c r="B1018">
        <f t="shared" ca="1" si="171"/>
        <v>12.926147826388179</v>
      </c>
      <c r="C1018">
        <f t="shared" ca="1" si="172"/>
        <v>3.2683058995138605</v>
      </c>
      <c r="D1018">
        <f t="shared" ca="1" si="173"/>
        <v>8.7748958726176607</v>
      </c>
      <c r="E1018">
        <f t="shared" ca="1" si="174"/>
        <v>1.0458323263213536</v>
      </c>
      <c r="G1018">
        <f t="shared" ca="1" si="175"/>
        <v>0.41573811773451486</v>
      </c>
      <c r="H1018">
        <f t="shared" ca="1" si="176"/>
        <v>9.040053081903368</v>
      </c>
      <c r="I1018">
        <f t="shared" ca="1" si="177"/>
        <v>6.2087635927698841</v>
      </c>
      <c r="J1018">
        <f t="shared" ca="1" si="178"/>
        <v>3.5650896721934395</v>
      </c>
      <c r="K1018">
        <f t="shared" ca="1" si="179"/>
        <v>1.7553994832627595</v>
      </c>
      <c r="M1018">
        <f t="shared" ca="1" si="169"/>
        <v>6.822481757558414</v>
      </c>
      <c r="N1018">
        <f t="shared" ca="1" si="170"/>
        <v>5.6387428334932155</v>
      </c>
    </row>
    <row r="1019" spans="2:14" x14ac:dyDescent="0.25">
      <c r="B1019">
        <f t="shared" ca="1" si="171"/>
        <v>1.9837073018229758</v>
      </c>
      <c r="C1019">
        <f t="shared" ca="1" si="172"/>
        <v>10.324949459136009</v>
      </c>
      <c r="D1019">
        <f t="shared" ca="1" si="173"/>
        <v>1.1562181634633113</v>
      </c>
      <c r="E1019">
        <f t="shared" ca="1" si="174"/>
        <v>1.187218900285933</v>
      </c>
      <c r="G1019">
        <f t="shared" ca="1" si="175"/>
        <v>0.72708849949204601</v>
      </c>
      <c r="H1019">
        <f t="shared" ca="1" si="176"/>
        <v>3.2825905621607419</v>
      </c>
      <c r="I1019">
        <f t="shared" ca="1" si="177"/>
        <v>2.2545032189150036</v>
      </c>
      <c r="J1019">
        <f t="shared" ca="1" si="178"/>
        <v>1.2945421454024171</v>
      </c>
      <c r="K1019">
        <f t="shared" ca="1" si="179"/>
        <v>0.63741415281235758</v>
      </c>
      <c r="M1019">
        <f t="shared" ca="1" si="169"/>
        <v>4.1612844410375445</v>
      </c>
      <c r="N1019">
        <f t="shared" ca="1" si="170"/>
        <v>2.0475193939656786</v>
      </c>
    </row>
    <row r="1020" spans="2:14" x14ac:dyDescent="0.25">
      <c r="B1020">
        <f t="shared" ca="1" si="171"/>
        <v>9.9213637855240968</v>
      </c>
      <c r="C1020">
        <f t="shared" ca="1" si="172"/>
        <v>5.8199908851998554</v>
      </c>
      <c r="D1020">
        <f t="shared" ca="1" si="173"/>
        <v>5.3142551491388179</v>
      </c>
      <c r="E1020">
        <f t="shared" ca="1" si="174"/>
        <v>2.9533087417930926</v>
      </c>
      <c r="G1020">
        <f t="shared" ca="1" si="175"/>
        <v>0.57112826112352855</v>
      </c>
      <c r="H1020">
        <f t="shared" ca="1" si="176"/>
        <v>5.7692948670197417</v>
      </c>
      <c r="I1020">
        <f t="shared" ca="1" si="177"/>
        <v>3.9623869021313824</v>
      </c>
      <c r="J1020">
        <f t="shared" ca="1" si="178"/>
        <v>2.2752138023862285</v>
      </c>
      <c r="K1020">
        <f t="shared" ca="1" si="179"/>
        <v>1.1202829382307824</v>
      </c>
      <c r="M1020">
        <f t="shared" ca="1" si="169"/>
        <v>6.3759191794035672</v>
      </c>
      <c r="N1020">
        <f t="shared" ca="1" si="170"/>
        <v>3.5986038788687398</v>
      </c>
    </row>
    <row r="1021" spans="2:14" x14ac:dyDescent="0.25">
      <c r="B1021">
        <f t="shared" ca="1" si="171"/>
        <v>9.426737228483276</v>
      </c>
      <c r="C1021">
        <f t="shared" ca="1" si="172"/>
        <v>20.930442697094819</v>
      </c>
      <c r="D1021">
        <f t="shared" ca="1" si="173"/>
        <v>4.0485381520022345</v>
      </c>
      <c r="E1021">
        <f t="shared" ca="1" si="174"/>
        <v>0.31983540131903487</v>
      </c>
      <c r="G1021">
        <f t="shared" ca="1" si="175"/>
        <v>4.5937782976918973E-2</v>
      </c>
      <c r="H1021">
        <f t="shared" ca="1" si="176"/>
        <v>31.7279212556967</v>
      </c>
      <c r="I1021">
        <f t="shared" ca="1" si="177"/>
        <v>21.790929829934502</v>
      </c>
      <c r="J1021">
        <f t="shared" ca="1" si="178"/>
        <v>12.512413739614379</v>
      </c>
      <c r="K1021">
        <f t="shared" ca="1" si="179"/>
        <v>6.1609346839725623</v>
      </c>
      <c r="M1021">
        <f t="shared" ca="1" si="169"/>
        <v>9.9808286883376827</v>
      </c>
      <c r="N1021">
        <f t="shared" ca="1" si="170"/>
        <v>19.790325010406747</v>
      </c>
    </row>
    <row r="1022" spans="2:14" x14ac:dyDescent="0.25">
      <c r="B1022">
        <f t="shared" ca="1" si="171"/>
        <v>7.5298733098410207</v>
      </c>
      <c r="C1022">
        <f t="shared" ca="1" si="172"/>
        <v>6.1012074540483869</v>
      </c>
      <c r="D1022">
        <f t="shared" ca="1" si="173"/>
        <v>3.1477624714492309</v>
      </c>
      <c r="E1022">
        <f t="shared" ca="1" si="174"/>
        <v>2.4714714433032587</v>
      </c>
      <c r="G1022">
        <f t="shared" ca="1" si="175"/>
        <v>0.20781673595789307</v>
      </c>
      <c r="H1022">
        <f t="shared" ca="1" si="176"/>
        <v>16.181861122741594</v>
      </c>
      <c r="I1022">
        <f t="shared" ca="1" si="177"/>
        <v>11.113800913764409</v>
      </c>
      <c r="J1022">
        <f t="shared" ca="1" si="178"/>
        <v>6.3815760198399305</v>
      </c>
      <c r="K1022">
        <f t="shared" ca="1" si="179"/>
        <v>3.1421973295658541</v>
      </c>
      <c r="M1022">
        <f t="shared" ca="1" si="169"/>
        <v>5.2131710121173205</v>
      </c>
      <c r="N1022">
        <f t="shared" ca="1" si="170"/>
        <v>10.093453280832959</v>
      </c>
    </row>
    <row r="1023" spans="2:14" x14ac:dyDescent="0.25">
      <c r="B1023">
        <f t="shared" ca="1" si="171"/>
        <v>10.290839577539485</v>
      </c>
      <c r="C1023">
        <f t="shared" ca="1" si="172"/>
        <v>4.2698013273576256</v>
      </c>
      <c r="D1023">
        <f t="shared" ca="1" si="173"/>
        <v>4.7081073066845942</v>
      </c>
      <c r="E1023">
        <f t="shared" ca="1" si="174"/>
        <v>3.8307461678435981</v>
      </c>
      <c r="G1023">
        <f t="shared" ca="1" si="175"/>
        <v>0.13528762509199099</v>
      </c>
      <c r="H1023">
        <f t="shared" ca="1" si="176"/>
        <v>20.603048297391702</v>
      </c>
      <c r="I1023">
        <f t="shared" ca="1" si="177"/>
        <v>14.150299230543006</v>
      </c>
      <c r="J1023">
        <f t="shared" ca="1" si="178"/>
        <v>8.1251419693288636</v>
      </c>
      <c r="K1023">
        <f t="shared" ca="1" si="179"/>
        <v>4.0007044214461915</v>
      </c>
      <c r="M1023">
        <f t="shared" ca="1" si="169"/>
        <v>6.0759629663747718</v>
      </c>
      <c r="N1023">
        <f t="shared" ca="1" si="170"/>
        <v>12.851173536535423</v>
      </c>
    </row>
    <row r="1024" spans="2:14" x14ac:dyDescent="0.25">
      <c r="B1024">
        <f t="shared" ca="1" si="171"/>
        <v>16.573565178224754</v>
      </c>
      <c r="C1024">
        <f t="shared" ca="1" si="172"/>
        <v>3.7244913872913088</v>
      </c>
      <c r="D1024">
        <f t="shared" ca="1" si="173"/>
        <v>2.3188571903334019</v>
      </c>
      <c r="E1024">
        <f t="shared" ca="1" si="174"/>
        <v>3.2402841346683933</v>
      </c>
      <c r="G1024">
        <f t="shared" ca="1" si="175"/>
        <v>0.29045893610290185</v>
      </c>
      <c r="H1024">
        <f t="shared" ca="1" si="176"/>
        <v>12.733460470490382</v>
      </c>
      <c r="I1024">
        <f t="shared" ca="1" si="177"/>
        <v>8.7454183136842172</v>
      </c>
      <c r="J1024">
        <f t="shared" ca="1" si="178"/>
        <v>5.0216440106423175</v>
      </c>
      <c r="K1024">
        <f t="shared" ca="1" si="179"/>
        <v>2.4725861372198215</v>
      </c>
      <c r="M1024">
        <f t="shared" ca="1" si="169"/>
        <v>7.2012452346551772</v>
      </c>
      <c r="N1024">
        <f t="shared" ca="1" si="170"/>
        <v>7.942509664824807</v>
      </c>
    </row>
    <row r="1025" spans="2:14" x14ac:dyDescent="0.25">
      <c r="B1025">
        <f t="shared" ca="1" si="171"/>
        <v>33.635376054572873</v>
      </c>
      <c r="C1025">
        <f t="shared" ca="1" si="172"/>
        <v>4.5204892207366862</v>
      </c>
      <c r="D1025">
        <f t="shared" ca="1" si="173"/>
        <v>6.891379556056636</v>
      </c>
      <c r="E1025">
        <f t="shared" ca="1" si="174"/>
        <v>0.93625856692396781</v>
      </c>
      <c r="G1025">
        <f t="shared" ca="1" si="175"/>
        <v>0.37911521919136126</v>
      </c>
      <c r="H1025">
        <f t="shared" ca="1" si="176"/>
        <v>9.9898446799518013</v>
      </c>
      <c r="I1025">
        <f t="shared" ca="1" si="177"/>
        <v>6.8610862551762244</v>
      </c>
      <c r="J1025">
        <f t="shared" ca="1" si="178"/>
        <v>3.9396551958978243</v>
      </c>
      <c r="K1025">
        <f t="shared" ca="1" si="179"/>
        <v>1.9398302233608578</v>
      </c>
      <c r="M1025">
        <f t="shared" ca="1" si="169"/>
        <v>13.012287207188987</v>
      </c>
      <c r="N1025">
        <f t="shared" ca="1" si="170"/>
        <v>6.2311763643901434</v>
      </c>
    </row>
    <row r="1026" spans="2:14" x14ac:dyDescent="0.25">
      <c r="B1026">
        <f t="shared" ca="1" si="171"/>
        <v>9.8835400098966879</v>
      </c>
      <c r="C1026">
        <f t="shared" ca="1" si="172"/>
        <v>3.0078170793475771</v>
      </c>
      <c r="D1026">
        <f t="shared" ca="1" si="173"/>
        <v>12.920087447762736</v>
      </c>
      <c r="E1026">
        <f t="shared" ca="1" si="174"/>
        <v>0.11564144566244641</v>
      </c>
      <c r="G1026">
        <f t="shared" ca="1" si="175"/>
        <v>0.26976405456307051</v>
      </c>
      <c r="H1026">
        <f t="shared" ca="1" si="176"/>
        <v>13.494758464264292</v>
      </c>
      <c r="I1026">
        <f t="shared" ca="1" si="177"/>
        <v>9.2682824190349127</v>
      </c>
      <c r="J1026">
        <f t="shared" ca="1" si="178"/>
        <v>5.3218740635496511</v>
      </c>
      <c r="K1026">
        <f t="shared" ca="1" si="179"/>
        <v>2.620415148042214</v>
      </c>
      <c r="M1026">
        <f t="shared" ca="1" si="169"/>
        <v>6.4745529054583164</v>
      </c>
      <c r="N1026">
        <f t="shared" ca="1" si="170"/>
        <v>8.417370107308134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366"/>
  <sheetViews>
    <sheetView tabSelected="1" topLeftCell="O53" zoomScale="85" zoomScaleNormal="85" workbookViewId="0">
      <selection activeCell="Q65" sqref="Q65"/>
    </sheetView>
  </sheetViews>
  <sheetFormatPr defaultRowHeight="15" x14ac:dyDescent="0.25"/>
  <cols>
    <col min="1" max="1" width="27.42578125" customWidth="1"/>
    <col min="2" max="2" width="59" customWidth="1"/>
    <col min="3" max="3" width="21.42578125" bestFit="1" customWidth="1"/>
    <col min="4" max="4" width="17.85546875" customWidth="1"/>
    <col min="5" max="5" width="8.7109375" customWidth="1"/>
    <col min="6" max="9" width="12.140625" bestFit="1" customWidth="1"/>
    <col min="10" max="13" width="13.85546875" bestFit="1" customWidth="1"/>
    <col min="14" max="15" width="12.140625" bestFit="1" customWidth="1"/>
    <col min="16" max="16" width="43.7109375" bestFit="1" customWidth="1"/>
    <col min="17" max="17" width="13" customWidth="1"/>
    <col min="18" max="20" width="12.140625" bestFit="1" customWidth="1"/>
    <col min="21" max="21" width="12.85546875" customWidth="1"/>
    <col min="22" max="22" width="12.140625" bestFit="1" customWidth="1"/>
    <col min="23" max="24" width="11.140625" customWidth="1"/>
    <col min="25" max="26" width="12.140625" bestFit="1" customWidth="1"/>
    <col min="27" max="27" width="23.28515625" customWidth="1"/>
    <col min="28" max="28" width="11" customWidth="1"/>
    <col min="29" max="31" width="12.140625" bestFit="1" customWidth="1"/>
    <col min="32" max="32" width="26.85546875" style="9" customWidth="1"/>
    <col min="33" max="102" width="12.140625" bestFit="1" customWidth="1"/>
  </cols>
  <sheetData>
    <row r="1" spans="1:41" x14ac:dyDescent="0.25">
      <c r="A1" s="1" t="s">
        <v>269</v>
      </c>
      <c r="B1" s="1" t="s">
        <v>295</v>
      </c>
      <c r="C1" s="10" t="s">
        <v>260</v>
      </c>
      <c r="G1" t="s">
        <v>273</v>
      </c>
      <c r="I1" s="15" t="s">
        <v>544</v>
      </c>
      <c r="Q1" t="s">
        <v>91</v>
      </c>
      <c r="S1" t="s">
        <v>92</v>
      </c>
    </row>
    <row r="2" spans="1:41" ht="120" x14ac:dyDescent="0.25">
      <c r="A2" s="36"/>
      <c r="B2" t="s">
        <v>261</v>
      </c>
      <c r="C2" t="s">
        <v>261</v>
      </c>
      <c r="D2" t="s">
        <v>262</v>
      </c>
      <c r="E2" t="s">
        <v>263</v>
      </c>
      <c r="G2" t="s">
        <v>261</v>
      </c>
      <c r="H2" t="s">
        <v>274</v>
      </c>
      <c r="I2" t="s">
        <v>275</v>
      </c>
      <c r="P2" s="2"/>
      <c r="Q2" s="60" t="s">
        <v>112</v>
      </c>
      <c r="R2" s="60"/>
      <c r="S2" s="60"/>
      <c r="T2" s="60"/>
      <c r="V2" s="54" t="s">
        <v>107</v>
      </c>
      <c r="W2" s="54"/>
      <c r="AA2" s="9" t="s">
        <v>88</v>
      </c>
    </row>
    <row r="3" spans="1:41" x14ac:dyDescent="0.25">
      <c r="A3" s="39" t="s">
        <v>113</v>
      </c>
      <c r="P3" s="2"/>
      <c r="Q3" s="37"/>
      <c r="R3" s="37"/>
      <c r="S3" s="37"/>
      <c r="T3" s="37"/>
      <c r="V3" s="38"/>
      <c r="W3" s="38"/>
      <c r="AA3" s="9"/>
    </row>
    <row r="4" spans="1:41" s="9" customFormat="1" ht="45" x14ac:dyDescent="0.25">
      <c r="A4" s="43" t="s">
        <v>268</v>
      </c>
      <c r="B4" s="42"/>
      <c r="C4" s="42">
        <f>V64/(V64+Y64+AC64)</f>
        <v>0.39225064308772511</v>
      </c>
      <c r="D4" s="42">
        <f>Y64/(V64+Y64+AC64)</f>
        <v>0.39225064308772511</v>
      </c>
      <c r="E4" s="42">
        <f>AC64/(V64+Y64+AC64)</f>
        <v>0.21549871382454971</v>
      </c>
      <c r="G4" s="45">
        <v>0.7</v>
      </c>
      <c r="H4" s="45">
        <v>0.3</v>
      </c>
      <c r="I4" s="9">
        <f>S64/(V64+Y64+AC64)</f>
        <v>4.4021456098202316</v>
      </c>
      <c r="P4" s="2" t="s">
        <v>23</v>
      </c>
      <c r="Q4" s="3" t="s">
        <v>68</v>
      </c>
      <c r="R4" s="3" t="s">
        <v>69</v>
      </c>
      <c r="S4" s="3" t="s">
        <v>70</v>
      </c>
      <c r="T4" s="3" t="s">
        <v>71</v>
      </c>
      <c r="U4" s="9" t="s">
        <v>90</v>
      </c>
      <c r="V4" t="s">
        <v>7</v>
      </c>
      <c r="W4" t="s">
        <v>85</v>
      </c>
      <c r="AA4" s="10" t="s">
        <v>89</v>
      </c>
    </row>
    <row r="5" spans="1:41" x14ac:dyDescent="0.25">
      <c r="A5" s="32"/>
      <c r="B5" s="18"/>
      <c r="C5" s="42">
        <f>V65/(V65+Y65+AC65)</f>
        <v>0.33333333333333337</v>
      </c>
      <c r="D5" s="42">
        <f>Y65/(V65+Y65+AC65)</f>
        <v>0.33333333333333337</v>
      </c>
      <c r="E5" s="42">
        <f>AC65/(V65+Y65+AC65)</f>
        <v>0.33333333333333337</v>
      </c>
      <c r="I5" s="9">
        <f>S65/(V65+Y65+AC65)</f>
        <v>1.0670508811423023</v>
      </c>
      <c r="Q5" s="2"/>
      <c r="R5" s="2"/>
      <c r="S5" s="2"/>
      <c r="T5" s="2"/>
      <c r="AA5" t="s">
        <v>82</v>
      </c>
      <c r="AB5" t="s">
        <v>85</v>
      </c>
      <c r="AC5" t="s">
        <v>86</v>
      </c>
      <c r="AF5" s="54" t="s">
        <v>93</v>
      </c>
      <c r="AG5">
        <v>10</v>
      </c>
      <c r="AH5">
        <v>0</v>
      </c>
    </row>
    <row r="6" spans="1:41" x14ac:dyDescent="0.25">
      <c r="A6" s="32"/>
      <c r="B6" s="18"/>
      <c r="C6" s="42"/>
      <c r="D6" s="42"/>
      <c r="E6" s="42"/>
      <c r="Q6" s="2"/>
      <c r="R6" s="2"/>
      <c r="S6" s="2"/>
      <c r="T6" s="2"/>
      <c r="AF6" s="54"/>
    </row>
    <row r="7" spans="1:41" x14ac:dyDescent="0.25">
      <c r="A7" s="32" t="s">
        <v>272</v>
      </c>
      <c r="B7" s="18"/>
      <c r="C7" s="42"/>
      <c r="D7" s="42"/>
      <c r="E7" s="42"/>
      <c r="Q7" s="2"/>
      <c r="R7" s="2"/>
      <c r="S7" s="2"/>
      <c r="T7" s="2"/>
      <c r="AF7" s="54"/>
    </row>
    <row r="8" spans="1:41" x14ac:dyDescent="0.25">
      <c r="A8" s="24" t="s">
        <v>26</v>
      </c>
      <c r="B8" s="18">
        <f>-LN(1-0.094)</f>
        <v>9.8715972939157695E-2</v>
      </c>
      <c r="C8" s="18">
        <f>V69</f>
        <v>9.3135271632669464E-2</v>
      </c>
      <c r="D8" s="18">
        <f>Y69</f>
        <v>9.3135271632669464E-2</v>
      </c>
      <c r="E8" s="18">
        <f>AC69</f>
        <v>5.6798949043396003E-2</v>
      </c>
      <c r="G8" s="16">
        <f>B8</f>
        <v>9.8715972939157695E-2</v>
      </c>
      <c r="H8" s="16">
        <f>E8</f>
        <v>5.6798949043396003E-2</v>
      </c>
      <c r="P8" s="2" t="s">
        <v>15</v>
      </c>
      <c r="Q8" s="2"/>
      <c r="R8" s="2"/>
      <c r="S8" s="2"/>
      <c r="T8" s="2"/>
      <c r="AA8" t="s">
        <v>9</v>
      </c>
      <c r="AF8" s="54"/>
      <c r="AG8">
        <v>13</v>
      </c>
      <c r="AH8">
        <v>0.01</v>
      </c>
    </row>
    <row r="9" spans="1:41" x14ac:dyDescent="0.25">
      <c r="A9" s="24"/>
      <c r="B9" s="18"/>
      <c r="C9" s="18"/>
      <c r="D9" s="18"/>
      <c r="E9" s="18"/>
      <c r="P9" s="2" t="s">
        <v>24</v>
      </c>
      <c r="Q9" s="2" t="s">
        <v>42</v>
      </c>
      <c r="R9" s="2" t="s">
        <v>43</v>
      </c>
      <c r="S9" s="2" t="s">
        <v>43</v>
      </c>
      <c r="T9" s="2" t="s">
        <v>44</v>
      </c>
      <c r="AA9" t="s">
        <v>72</v>
      </c>
      <c r="AB9">
        <v>0.9</v>
      </c>
      <c r="AC9" t="s">
        <v>73</v>
      </c>
      <c r="AF9" s="54"/>
      <c r="AG9">
        <v>14</v>
      </c>
      <c r="AH9">
        <v>0.05</v>
      </c>
    </row>
    <row r="10" spans="1:41" x14ac:dyDescent="0.25">
      <c r="A10" s="24" t="s">
        <v>27</v>
      </c>
      <c r="B10" s="18"/>
      <c r="C10" s="18">
        <f>V72</f>
        <v>0.21072103131565256</v>
      </c>
      <c r="D10" s="18">
        <f>Y72</f>
        <v>0.21072103131565256</v>
      </c>
      <c r="E10" s="18">
        <f>AC72</f>
        <v>9.2087877002813692E-2</v>
      </c>
      <c r="P10" s="2" t="s">
        <v>25</v>
      </c>
      <c r="Q10" s="2" t="s">
        <v>45</v>
      </c>
      <c r="R10" s="2" t="s">
        <v>46</v>
      </c>
      <c r="S10" s="2" t="s">
        <v>46</v>
      </c>
      <c r="T10" s="2" t="s">
        <v>46</v>
      </c>
      <c r="AA10" t="s">
        <v>39</v>
      </c>
      <c r="AB10">
        <v>0.15</v>
      </c>
      <c r="AC10" t="s">
        <v>77</v>
      </c>
      <c r="AF10" s="54"/>
      <c r="AG10">
        <v>15</v>
      </c>
      <c r="AH10">
        <v>0.1</v>
      </c>
    </row>
    <row r="11" spans="1:41" ht="15" customHeight="1" x14ac:dyDescent="0.25">
      <c r="A11" t="s">
        <v>270</v>
      </c>
      <c r="B11" s="18">
        <f>-LN(1-0.136)</f>
        <v>0.14618251017808145</v>
      </c>
      <c r="C11" s="18"/>
      <c r="D11" s="18"/>
      <c r="E11" s="18"/>
      <c r="G11" s="16">
        <f>B11</f>
        <v>0.14618251017808145</v>
      </c>
      <c r="H11" s="16">
        <f>E10</f>
        <v>9.2087877002813692E-2</v>
      </c>
      <c r="P11" s="22"/>
      <c r="Q11" s="55" t="s">
        <v>87</v>
      </c>
      <c r="R11" s="55"/>
      <c r="S11" s="55"/>
      <c r="T11" s="55"/>
      <c r="U11" s="59" t="s">
        <v>107</v>
      </c>
      <c r="V11" s="62"/>
      <c r="W11" s="62"/>
      <c r="AA11" t="s">
        <v>10</v>
      </c>
      <c r="AF11" s="54"/>
      <c r="AG11">
        <v>16</v>
      </c>
      <c r="AH11">
        <v>0.1</v>
      </c>
    </row>
    <row r="12" spans="1:41" ht="30" x14ac:dyDescent="0.25">
      <c r="A12" s="24" t="s">
        <v>264</v>
      </c>
      <c r="B12" s="18">
        <f>-LN(1-0.14)</f>
        <v>0.15082288973458366</v>
      </c>
      <c r="C12" s="18"/>
      <c r="D12" s="18"/>
      <c r="E12" s="18"/>
      <c r="G12" s="16">
        <f>B12</f>
        <v>0.15082288973458366</v>
      </c>
      <c r="H12" s="16">
        <f>E10</f>
        <v>9.2087877002813692E-2</v>
      </c>
      <c r="P12" s="23" t="s">
        <v>113</v>
      </c>
      <c r="Q12" s="23" t="s">
        <v>68</v>
      </c>
      <c r="R12" s="23" t="s">
        <v>69</v>
      </c>
      <c r="S12" s="23" t="s">
        <v>70</v>
      </c>
      <c r="T12" s="23" t="s">
        <v>71</v>
      </c>
      <c r="U12" s="26" t="s">
        <v>113</v>
      </c>
      <c r="V12" s="7" t="s">
        <v>7</v>
      </c>
      <c r="W12" s="7" t="s">
        <v>85</v>
      </c>
      <c r="X12" s="40" t="s">
        <v>85</v>
      </c>
      <c r="AA12" t="s">
        <v>72</v>
      </c>
      <c r="AB12">
        <v>0.9</v>
      </c>
      <c r="AC12" t="s">
        <v>74</v>
      </c>
      <c r="AF12" s="54"/>
      <c r="AG12">
        <v>17</v>
      </c>
      <c r="AH12">
        <v>0.12</v>
      </c>
    </row>
    <row r="13" spans="1:41" x14ac:dyDescent="0.25">
      <c r="A13" s="24"/>
      <c r="B13" s="18"/>
      <c r="C13" s="18"/>
      <c r="D13" s="18"/>
      <c r="E13" s="18"/>
      <c r="P13" s="55" t="s">
        <v>26</v>
      </c>
      <c r="Q13" s="55" t="s">
        <v>47</v>
      </c>
      <c r="R13" s="55" t="s">
        <v>48</v>
      </c>
      <c r="S13" s="55" t="s">
        <v>48</v>
      </c>
      <c r="T13" s="55" t="s">
        <v>47</v>
      </c>
      <c r="U13" s="59" t="str">
        <f>AF24</f>
        <v>Proportion of HPV to CIN1</v>
      </c>
      <c r="V13" s="7">
        <f>AG24</f>
        <v>12</v>
      </c>
      <c r="W13" s="7">
        <f>AH24</f>
        <v>0.9</v>
      </c>
      <c r="X13">
        <f>9.4/100</f>
        <v>9.4E-2</v>
      </c>
      <c r="AA13" t="s">
        <v>39</v>
      </c>
      <c r="AB13">
        <v>0.22500000000000001</v>
      </c>
      <c r="AC13" t="s">
        <v>77</v>
      </c>
      <c r="AF13" s="54"/>
      <c r="AG13">
        <v>18</v>
      </c>
      <c r="AH13">
        <v>0.15</v>
      </c>
    </row>
    <row r="14" spans="1:41" ht="24" customHeight="1" x14ac:dyDescent="0.25">
      <c r="A14" s="36" t="s">
        <v>265</v>
      </c>
      <c r="B14" s="18">
        <f>-LN(1-0.43)</f>
        <v>0.56211891815354109</v>
      </c>
      <c r="C14" s="18"/>
      <c r="D14" s="18"/>
      <c r="E14" s="18">
        <v>0.02</v>
      </c>
      <c r="G14" s="16">
        <f>B14</f>
        <v>0.56211891815354109</v>
      </c>
      <c r="H14" s="16">
        <f>AVERAGE(E15:E19)</f>
        <v>2.1918655286498369E-2</v>
      </c>
      <c r="P14" s="55"/>
      <c r="Q14" s="55"/>
      <c r="R14" s="55"/>
      <c r="S14" s="55"/>
      <c r="T14" s="55"/>
      <c r="U14" s="59"/>
      <c r="V14" s="7">
        <f t="shared" ref="V14:W16" si="0">AG25</f>
        <v>25</v>
      </c>
      <c r="W14" s="7">
        <f t="shared" si="0"/>
        <v>0.5</v>
      </c>
      <c r="AA14" t="s">
        <v>11</v>
      </c>
      <c r="AF14" s="54"/>
      <c r="AG14">
        <v>19</v>
      </c>
      <c r="AH14">
        <v>0.17</v>
      </c>
      <c r="AO14" s="35"/>
    </row>
    <row r="15" spans="1:41" x14ac:dyDescent="0.25">
      <c r="A15" s="36" t="s">
        <v>28</v>
      </c>
      <c r="B15" s="18"/>
      <c r="C15" s="18">
        <f>V76</f>
        <v>2.9212304778724229E-2</v>
      </c>
      <c r="D15" s="18">
        <f>Y76</f>
        <v>2.9212304778724229E-2</v>
      </c>
      <c r="E15" s="18">
        <f>AC76</f>
        <v>7.0122786585751799E-3</v>
      </c>
      <c r="P15" s="55"/>
      <c r="Q15" s="55"/>
      <c r="R15" s="55"/>
      <c r="S15" s="55"/>
      <c r="T15" s="55"/>
      <c r="U15" s="59" t="str">
        <f>AF26</f>
        <v>Proportion of HPV to CIN2-3</v>
      </c>
      <c r="V15" s="7">
        <f t="shared" si="0"/>
        <v>12</v>
      </c>
      <c r="W15" s="7">
        <f t="shared" si="0"/>
        <v>0.1</v>
      </c>
      <c r="AA15" t="s">
        <v>72</v>
      </c>
      <c r="AB15">
        <v>0.9</v>
      </c>
      <c r="AC15" t="s">
        <v>75</v>
      </c>
      <c r="AF15" s="54"/>
      <c r="AG15">
        <v>20</v>
      </c>
      <c r="AH15">
        <v>0.15</v>
      </c>
    </row>
    <row r="16" spans="1:41" x14ac:dyDescent="0.25">
      <c r="A16" s="36" t="s">
        <v>29</v>
      </c>
      <c r="B16" s="18"/>
      <c r="C16" s="18">
        <f>V77</f>
        <v>5.0635615968579795E-2</v>
      </c>
      <c r="D16" s="18">
        <f>Y77</f>
        <v>5.0635615968579795E-2</v>
      </c>
      <c r="E16" s="18">
        <f>AC77</f>
        <v>1.4049229873928933E-2</v>
      </c>
      <c r="P16" s="55"/>
      <c r="Q16" s="55"/>
      <c r="R16" s="55"/>
      <c r="S16" s="55"/>
      <c r="T16" s="55"/>
      <c r="U16" s="59"/>
      <c r="V16" s="7">
        <f t="shared" si="0"/>
        <v>25</v>
      </c>
      <c r="W16" s="7">
        <f t="shared" si="0"/>
        <v>0.5</v>
      </c>
      <c r="AA16" t="s">
        <v>39</v>
      </c>
      <c r="AB16">
        <v>0.6</v>
      </c>
      <c r="AC16" t="s">
        <v>77</v>
      </c>
      <c r="AF16" s="54"/>
      <c r="AG16">
        <v>24</v>
      </c>
      <c r="AH16">
        <v>0.1</v>
      </c>
      <c r="AO16" s="35"/>
    </row>
    <row r="17" spans="1:41" x14ac:dyDescent="0.25">
      <c r="A17" s="36"/>
      <c r="B17" s="18"/>
      <c r="C17" s="18"/>
      <c r="D17" s="18"/>
      <c r="E17" s="18"/>
      <c r="P17" s="55" t="s">
        <v>27</v>
      </c>
      <c r="Q17" s="55" t="s">
        <v>49</v>
      </c>
      <c r="R17" s="55" t="s">
        <v>50</v>
      </c>
      <c r="S17" s="55" t="s">
        <v>50</v>
      </c>
      <c r="T17" s="55" t="s">
        <v>51</v>
      </c>
      <c r="U17" s="59" t="str">
        <f>AF31</f>
        <v>Progression rate of CIN1 to CIN2</v>
      </c>
      <c r="V17" s="7" t="str">
        <f>AG31</f>
        <v>15-19</v>
      </c>
      <c r="W17" s="7">
        <f>AH31</f>
        <v>0.01</v>
      </c>
      <c r="X17">
        <v>0.13600000000000001</v>
      </c>
      <c r="AA17" t="s">
        <v>83</v>
      </c>
      <c r="AF17" s="54"/>
      <c r="AG17">
        <v>30</v>
      </c>
      <c r="AH17">
        <v>0.05</v>
      </c>
    </row>
    <row r="18" spans="1:41" x14ac:dyDescent="0.25">
      <c r="A18" s="36" t="s">
        <v>30</v>
      </c>
      <c r="B18" s="18"/>
      <c r="C18" s="18">
        <f>V79</f>
        <v>0.13441749938689998</v>
      </c>
      <c r="D18" s="18">
        <f>Y79</f>
        <v>0.13441749938689998</v>
      </c>
      <c r="E18" s="18">
        <f>AC79</f>
        <v>2.2121894718849896E-2</v>
      </c>
      <c r="P18" s="55"/>
      <c r="Q18" s="55"/>
      <c r="R18" s="55"/>
      <c r="S18" s="55"/>
      <c r="T18" s="55"/>
      <c r="U18" s="59"/>
      <c r="V18" s="7" t="str">
        <f t="shared" ref="V18:W18" si="1">AG32</f>
        <v>20-34</v>
      </c>
      <c r="W18" s="7">
        <f t="shared" si="1"/>
        <v>0.02</v>
      </c>
      <c r="AA18" t="s">
        <v>39</v>
      </c>
      <c r="AB18">
        <v>0.9</v>
      </c>
      <c r="AC18" t="s">
        <v>77</v>
      </c>
      <c r="AF18" s="54"/>
      <c r="AG18">
        <v>50</v>
      </c>
      <c r="AH18">
        <v>0.03</v>
      </c>
      <c r="AK18">
        <v>0</v>
      </c>
      <c r="AL18">
        <v>1</v>
      </c>
    </row>
    <row r="19" spans="1:41" ht="17.25" customHeight="1" x14ac:dyDescent="0.25">
      <c r="A19" s="36" t="s">
        <v>31</v>
      </c>
      <c r="B19" s="18"/>
      <c r="C19" s="18">
        <f>V80</f>
        <v>0.19522565773400083</v>
      </c>
      <c r="D19" s="18">
        <f>Y80</f>
        <v>0.19522565773400083</v>
      </c>
      <c r="E19" s="18">
        <f>AC80</f>
        <v>4.4491217894639473E-2</v>
      </c>
      <c r="P19" s="55"/>
      <c r="Q19" s="55"/>
      <c r="R19" s="55"/>
      <c r="S19" s="55"/>
      <c r="T19" s="55"/>
      <c r="U19" s="59"/>
      <c r="V19" s="7" t="str">
        <f t="shared" ref="V19:W19" si="2">AG33</f>
        <v>35+</v>
      </c>
      <c r="W19" s="7">
        <f t="shared" si="2"/>
        <v>0.06</v>
      </c>
      <c r="AA19" t="s">
        <v>9</v>
      </c>
      <c r="AF19" s="54" t="s">
        <v>94</v>
      </c>
      <c r="AG19">
        <v>15</v>
      </c>
      <c r="AH19">
        <v>0.37</v>
      </c>
      <c r="AJ19" t="s">
        <v>141</v>
      </c>
    </row>
    <row r="20" spans="1:41" ht="15" customHeight="1" x14ac:dyDescent="0.25">
      <c r="A20" s="24" t="s">
        <v>32</v>
      </c>
      <c r="B20" s="18"/>
      <c r="C20" s="18">
        <f>V81</f>
        <v>3.6327941255342361E-2</v>
      </c>
      <c r="D20" s="18">
        <f>Y81</f>
        <v>3.6327941255342361E-2</v>
      </c>
      <c r="E20" s="18">
        <f>AC81</f>
        <v>3.6327941255342361E-2</v>
      </c>
      <c r="G20" s="16">
        <f>C20</f>
        <v>3.6327941255342361E-2</v>
      </c>
      <c r="H20" s="16">
        <f>G20</f>
        <v>3.6327941255342361E-2</v>
      </c>
      <c r="P20" s="22" t="s">
        <v>16</v>
      </c>
      <c r="Q20" s="22"/>
      <c r="R20" s="22"/>
      <c r="S20" s="22"/>
      <c r="T20" s="22"/>
      <c r="U20" s="59" t="str">
        <f>AF37</f>
        <v>Progression rate of CIN2-3 to cancer</v>
      </c>
      <c r="V20" s="7"/>
      <c r="W20" s="7"/>
      <c r="AA20" t="s">
        <v>76</v>
      </c>
      <c r="AB20">
        <v>0.98599999999999999</v>
      </c>
      <c r="AC20" t="s">
        <v>77</v>
      </c>
      <c r="AF20" s="54"/>
      <c r="AG20">
        <v>25</v>
      </c>
      <c r="AH20">
        <v>0.37</v>
      </c>
      <c r="AJ20" t="s">
        <v>142</v>
      </c>
    </row>
    <row r="21" spans="1:41" ht="15" customHeight="1" x14ac:dyDescent="0.25">
      <c r="A21" s="24"/>
      <c r="B21" s="18"/>
      <c r="C21" s="18"/>
      <c r="D21" s="18"/>
      <c r="E21" s="18"/>
      <c r="P21" s="22" t="s">
        <v>28</v>
      </c>
      <c r="Q21" s="22" t="s">
        <v>49</v>
      </c>
      <c r="R21" s="22" t="s">
        <v>52</v>
      </c>
      <c r="S21" s="22" t="s">
        <v>52</v>
      </c>
      <c r="T21" s="22" t="s">
        <v>53</v>
      </c>
      <c r="U21" s="59"/>
      <c r="V21" s="12" t="str">
        <f>AG37</f>
        <v>12-29</v>
      </c>
      <c r="W21" s="7">
        <f>AH37</f>
        <v>0.01</v>
      </c>
      <c r="AA21" t="s">
        <v>78</v>
      </c>
      <c r="AB21">
        <v>0.95799999999999996</v>
      </c>
      <c r="AC21" t="s">
        <v>77</v>
      </c>
      <c r="AF21" s="54"/>
      <c r="AG21">
        <v>35</v>
      </c>
      <c r="AH21">
        <v>0.23</v>
      </c>
      <c r="AJ21" t="s">
        <v>143</v>
      </c>
    </row>
    <row r="22" spans="1:41" ht="28.5" customHeight="1" x14ac:dyDescent="0.25">
      <c r="A22" s="44" t="s">
        <v>271</v>
      </c>
      <c r="B22" s="18"/>
      <c r="C22" s="18"/>
      <c r="D22" s="18"/>
      <c r="E22" s="18"/>
      <c r="P22" s="22" t="s">
        <v>29</v>
      </c>
      <c r="Q22" s="22" t="s">
        <v>49</v>
      </c>
      <c r="R22" s="22" t="s">
        <v>54</v>
      </c>
      <c r="S22" s="22" t="s">
        <v>54</v>
      </c>
      <c r="T22" s="22" t="s">
        <v>55</v>
      </c>
      <c r="U22" s="59"/>
      <c r="V22" s="55" t="str">
        <f>AG38</f>
        <v>30+</v>
      </c>
      <c r="W22" s="55">
        <f>AH38</f>
        <v>0.04</v>
      </c>
      <c r="AA22" t="s">
        <v>79</v>
      </c>
      <c r="AB22">
        <v>0.93799999999999994</v>
      </c>
      <c r="AC22" t="s">
        <v>77</v>
      </c>
      <c r="AF22" s="9" t="s">
        <v>95</v>
      </c>
      <c r="AG22" t="s">
        <v>100</v>
      </c>
      <c r="AH22">
        <v>9.5000000000000001E-2</v>
      </c>
    </row>
    <row r="23" spans="1:41" x14ac:dyDescent="0.25">
      <c r="A23" s="24" t="s">
        <v>33</v>
      </c>
      <c r="B23" s="18">
        <f>-LN(1-0.329)</f>
        <v>0.39898614201045518</v>
      </c>
      <c r="C23" s="6">
        <f>V84</f>
        <v>0.12801065995182487</v>
      </c>
      <c r="D23" s="18">
        <f>Y84</f>
        <v>0.12801065995182487</v>
      </c>
      <c r="E23" s="18">
        <f>AC84</f>
        <v>0.17766242741323141</v>
      </c>
      <c r="G23" s="16">
        <f>B23</f>
        <v>0.39898614201045518</v>
      </c>
      <c r="H23" s="16">
        <f>G23</f>
        <v>0.39898614201045518</v>
      </c>
      <c r="I23" t="s">
        <v>530</v>
      </c>
      <c r="P23" s="22" t="s">
        <v>30</v>
      </c>
      <c r="Q23" s="22" t="s">
        <v>49</v>
      </c>
      <c r="R23" s="22" t="s">
        <v>56</v>
      </c>
      <c r="S23" s="22" t="s">
        <v>56</v>
      </c>
      <c r="T23" s="22" t="s">
        <v>57</v>
      </c>
      <c r="U23" s="59"/>
      <c r="V23" s="55"/>
      <c r="W23" s="55"/>
      <c r="AJ23" t="s">
        <v>148</v>
      </c>
    </row>
    <row r="24" spans="1:41" ht="20.25" customHeight="1" x14ac:dyDescent="0.25">
      <c r="A24" s="24"/>
      <c r="B24" s="18"/>
      <c r="C24" s="18"/>
      <c r="D24" s="18"/>
      <c r="E24" s="18"/>
      <c r="P24" s="22" t="s">
        <v>31</v>
      </c>
      <c r="Q24" s="22" t="s">
        <v>49</v>
      </c>
      <c r="R24" s="22" t="s">
        <v>58</v>
      </c>
      <c r="S24" s="22" t="s">
        <v>58</v>
      </c>
      <c r="T24" s="22" t="s">
        <v>59</v>
      </c>
      <c r="U24" s="59"/>
      <c r="V24" s="55"/>
      <c r="W24" s="55"/>
      <c r="AA24" t="s">
        <v>80</v>
      </c>
      <c r="AB24">
        <v>0.92900000000000005</v>
      </c>
      <c r="AC24" t="s">
        <v>77</v>
      </c>
      <c r="AF24" s="54" t="s">
        <v>96</v>
      </c>
      <c r="AG24">
        <v>12</v>
      </c>
      <c r="AH24">
        <v>0.9</v>
      </c>
      <c r="AJ24" t="s">
        <v>147</v>
      </c>
    </row>
    <row r="25" spans="1:41" x14ac:dyDescent="0.25">
      <c r="A25" s="24"/>
      <c r="B25" s="18"/>
      <c r="C25" s="18"/>
      <c r="D25" s="18"/>
      <c r="E25" s="18"/>
      <c r="P25" s="55" t="s">
        <v>32</v>
      </c>
      <c r="Q25" s="55" t="s">
        <v>60</v>
      </c>
      <c r="R25" s="55" t="s">
        <v>61</v>
      </c>
      <c r="S25" s="55" t="s">
        <v>62</v>
      </c>
      <c r="T25" s="55" t="s">
        <v>62</v>
      </c>
      <c r="U25" s="59" t="str">
        <f>AF19</f>
        <v>HPV to well</v>
      </c>
      <c r="V25" s="7">
        <f>AG19</f>
        <v>15</v>
      </c>
      <c r="W25" s="7">
        <f>AH19</f>
        <v>0.37</v>
      </c>
      <c r="AA25" t="s">
        <v>81</v>
      </c>
      <c r="AB25">
        <v>0.91300000000000003</v>
      </c>
      <c r="AC25" t="s">
        <v>77</v>
      </c>
      <c r="AF25" s="54"/>
      <c r="AG25">
        <v>25</v>
      </c>
      <c r="AH25">
        <v>0.5</v>
      </c>
      <c r="AJ25" t="s">
        <v>146</v>
      </c>
    </row>
    <row r="26" spans="1:41" x14ac:dyDescent="0.25">
      <c r="A26" s="24" t="s">
        <v>109</v>
      </c>
      <c r="B26" s="18"/>
      <c r="C26" s="18">
        <f>V87</f>
        <v>3.4292317669941029E-2</v>
      </c>
      <c r="D26" s="18">
        <f>Y87</f>
        <v>3.4292317669941029E-2</v>
      </c>
      <c r="E26" s="18">
        <f>AC87</f>
        <v>0.14084492859309186</v>
      </c>
      <c r="P26" s="55"/>
      <c r="Q26" s="55"/>
      <c r="R26" s="55"/>
      <c r="S26" s="55"/>
      <c r="T26" s="55"/>
      <c r="U26" s="59"/>
      <c r="V26" s="7">
        <f t="shared" ref="V26:V27" si="3">AG20</f>
        <v>25</v>
      </c>
      <c r="W26" s="7">
        <f t="shared" ref="W26:W27" si="4">AH20</f>
        <v>0.37</v>
      </c>
      <c r="AA26" t="s">
        <v>84</v>
      </c>
      <c r="AF26" s="54" t="s">
        <v>97</v>
      </c>
      <c r="AG26">
        <v>12</v>
      </c>
      <c r="AH26">
        <v>0.1</v>
      </c>
    </row>
    <row r="27" spans="1:41" x14ac:dyDescent="0.25">
      <c r="A27" t="s">
        <v>266</v>
      </c>
      <c r="B27" s="18">
        <f>-LN(1-0.133)</f>
        <v>0.1427163022015952</v>
      </c>
      <c r="C27" s="18"/>
      <c r="D27" s="18"/>
      <c r="E27" s="18"/>
      <c r="G27" s="16">
        <f>B27</f>
        <v>0.1427163022015952</v>
      </c>
      <c r="H27" s="16">
        <f>G27</f>
        <v>0.1427163022015952</v>
      </c>
      <c r="P27" s="55"/>
      <c r="Q27" s="55"/>
      <c r="R27" s="55"/>
      <c r="S27" s="55"/>
      <c r="T27" s="55"/>
      <c r="U27" s="59"/>
      <c r="V27" s="7">
        <f t="shared" si="3"/>
        <v>35</v>
      </c>
      <c r="W27" s="7">
        <f t="shared" si="4"/>
        <v>0.23</v>
      </c>
      <c r="AA27" t="s">
        <v>76</v>
      </c>
      <c r="AB27">
        <v>0.86199999999999999</v>
      </c>
      <c r="AC27" t="s">
        <v>77</v>
      </c>
      <c r="AF27" s="54"/>
      <c r="AG27">
        <v>25</v>
      </c>
      <c r="AH27">
        <v>0.5</v>
      </c>
      <c r="AO27" s="35"/>
    </row>
    <row r="28" spans="1:41" x14ac:dyDescent="0.25">
      <c r="A28" s="41" t="s">
        <v>267</v>
      </c>
      <c r="B28" s="18">
        <f>-LN(1-0.03)</f>
        <v>3.0459207484708574E-2</v>
      </c>
      <c r="C28" s="18"/>
      <c r="D28" s="18"/>
      <c r="E28" s="18"/>
      <c r="G28" s="16">
        <f>B28</f>
        <v>3.0459207484708574E-2</v>
      </c>
      <c r="H28" s="16">
        <f>G28</f>
        <v>3.0459207484708574E-2</v>
      </c>
      <c r="P28" s="55" t="s">
        <v>33</v>
      </c>
      <c r="Q28" s="55" t="s">
        <v>63</v>
      </c>
      <c r="R28" s="55" t="s">
        <v>64</v>
      </c>
      <c r="S28" s="55" t="s">
        <v>64</v>
      </c>
      <c r="T28" s="55" t="s">
        <v>65</v>
      </c>
      <c r="U28" s="59" t="str">
        <f>AF28</f>
        <v>CIN1 to HPV (0.1) or well (0.9)</v>
      </c>
      <c r="V28" s="13" t="str">
        <f>AG28</f>
        <v>12-24</v>
      </c>
      <c r="W28" s="8">
        <f>AH28</f>
        <v>0.31</v>
      </c>
      <c r="AA28" t="s">
        <v>78</v>
      </c>
      <c r="AB28">
        <v>0.70799999999999996</v>
      </c>
      <c r="AC28" t="s">
        <v>77</v>
      </c>
      <c r="AF28" s="54" t="s">
        <v>98</v>
      </c>
      <c r="AG28" s="11" t="s">
        <v>106</v>
      </c>
      <c r="AH28">
        <v>0.31</v>
      </c>
    </row>
    <row r="29" spans="1:41" x14ac:dyDescent="0.25">
      <c r="C29">
        <f>1/((1/B28)+(1/B27)+1/B23+1/B23)</f>
        <v>2.2296340939360847E-2</v>
      </c>
      <c r="P29" s="55"/>
      <c r="Q29" s="55"/>
      <c r="R29" s="55"/>
      <c r="S29" s="55"/>
      <c r="T29" s="55"/>
      <c r="U29" s="59"/>
      <c r="V29" s="13" t="str">
        <f>AG29</f>
        <v>25-29</v>
      </c>
      <c r="W29" s="8">
        <f>AH29</f>
        <v>0.12</v>
      </c>
      <c r="AA29" t="s">
        <v>79</v>
      </c>
      <c r="AB29">
        <v>0.621</v>
      </c>
      <c r="AC29" t="s">
        <v>77</v>
      </c>
      <c r="AF29" s="54"/>
      <c r="AG29" t="s">
        <v>101</v>
      </c>
      <c r="AH29">
        <v>0.12</v>
      </c>
      <c r="AO29" s="35"/>
    </row>
    <row r="30" spans="1:41" x14ac:dyDescent="0.25">
      <c r="B30">
        <f>1/((1/B27)+(1/B23))</f>
        <v>0.10511642955615449</v>
      </c>
      <c r="E30" s="6">
        <f>3/I4</f>
        <v>0.68148586300908609</v>
      </c>
      <c r="P30" s="55"/>
      <c r="Q30" s="55"/>
      <c r="R30" s="55"/>
      <c r="S30" s="55"/>
      <c r="T30" s="55"/>
      <c r="U30" s="59"/>
      <c r="V30" s="13" t="str">
        <f>AG30</f>
        <v>30+</v>
      </c>
      <c r="W30" s="8">
        <f>AH30</f>
        <v>0.06</v>
      </c>
      <c r="Y30" s="17"/>
      <c r="AA30" t="s">
        <v>80</v>
      </c>
      <c r="AB30">
        <v>0.56200000000000006</v>
      </c>
      <c r="AC30" t="s">
        <v>77</v>
      </c>
      <c r="AF30" s="54"/>
      <c r="AG30" t="s">
        <v>102</v>
      </c>
      <c r="AH30">
        <v>0.06</v>
      </c>
    </row>
    <row r="31" spans="1:41" x14ac:dyDescent="0.25">
      <c r="B31">
        <f>1/B30</f>
        <v>9.5132607169252044</v>
      </c>
      <c r="C31">
        <f>1/B27</f>
        <v>7.0069080026151527</v>
      </c>
      <c r="P31" s="55" t="s">
        <v>109</v>
      </c>
      <c r="Q31" s="55" t="s">
        <v>49</v>
      </c>
      <c r="R31" s="55" t="s">
        <v>66</v>
      </c>
      <c r="S31" s="55" t="s">
        <v>66</v>
      </c>
      <c r="T31" s="55" t="s">
        <v>67</v>
      </c>
      <c r="U31" s="59" t="str">
        <f>AF34</f>
        <v>Regression rate of CIN2-3 to CIN1 (0.5) or well (0.5)</v>
      </c>
      <c r="V31" s="7">
        <f>AG34</f>
        <v>12</v>
      </c>
      <c r="W31" s="7">
        <f>AH34</f>
        <v>0.22</v>
      </c>
      <c r="Y31" s="17"/>
      <c r="AA31" t="s">
        <v>81</v>
      </c>
      <c r="AB31">
        <v>0.53600000000000003</v>
      </c>
      <c r="AC31" t="s">
        <v>77</v>
      </c>
      <c r="AF31" s="54" t="s">
        <v>108</v>
      </c>
      <c r="AG31" t="s">
        <v>103</v>
      </c>
      <c r="AH31">
        <v>0.01</v>
      </c>
    </row>
    <row r="32" spans="1:41" x14ac:dyDescent="0.25">
      <c r="C32">
        <f>1/B23</f>
        <v>2.5063527143100517</v>
      </c>
      <c r="P32" s="55"/>
      <c r="Q32" s="55"/>
      <c r="R32" s="55"/>
      <c r="S32" s="55"/>
      <c r="T32" s="55"/>
      <c r="U32" s="59"/>
      <c r="V32" s="7">
        <f t="shared" ref="V32:W32" si="5">AG35</f>
        <v>30</v>
      </c>
      <c r="W32" s="7">
        <f t="shared" si="5"/>
        <v>0.12</v>
      </c>
      <c r="Y32" s="17"/>
      <c r="AA32" t="s">
        <v>83</v>
      </c>
      <c r="AF32" s="54"/>
      <c r="AG32" t="s">
        <v>104</v>
      </c>
      <c r="AH32">
        <v>0.02</v>
      </c>
    </row>
    <row r="33" spans="1:41" x14ac:dyDescent="0.25">
      <c r="B33">
        <f>1-EXP(-B30)</f>
        <v>9.9780295696202614E-2</v>
      </c>
      <c r="P33" s="55"/>
      <c r="Q33" s="55"/>
      <c r="R33" s="55"/>
      <c r="S33" s="55"/>
      <c r="T33" s="55"/>
      <c r="U33" s="59"/>
      <c r="V33" s="7">
        <f t="shared" ref="V33:W33" si="6">AG36</f>
        <v>40</v>
      </c>
      <c r="W33" s="7">
        <f t="shared" si="6"/>
        <v>0.01</v>
      </c>
      <c r="Y33" s="17"/>
      <c r="AA33" t="s">
        <v>76</v>
      </c>
      <c r="AB33">
        <v>0.51600000000000001</v>
      </c>
      <c r="AC33" t="s">
        <v>77</v>
      </c>
      <c r="AF33" s="54"/>
      <c r="AG33" t="s">
        <v>99</v>
      </c>
      <c r="AH33">
        <v>0.06</v>
      </c>
    </row>
    <row r="34" spans="1:41" ht="15" customHeight="1" x14ac:dyDescent="0.25">
      <c r="P34" t="s">
        <v>17</v>
      </c>
      <c r="AA34" t="s">
        <v>78</v>
      </c>
      <c r="AB34">
        <v>0.30199999999999999</v>
      </c>
      <c r="AC34" t="s">
        <v>77</v>
      </c>
      <c r="AF34" s="54" t="s">
        <v>110</v>
      </c>
      <c r="AG34">
        <v>12</v>
      </c>
      <c r="AH34">
        <v>0.22</v>
      </c>
    </row>
    <row r="35" spans="1:41" x14ac:dyDescent="0.25">
      <c r="G35">
        <f>12.95*1.10375+0.75</f>
        <v>15.0435625</v>
      </c>
      <c r="P35" s="3"/>
      <c r="Q35" s="61" t="s">
        <v>112</v>
      </c>
      <c r="R35" s="61"/>
      <c r="S35" s="61"/>
      <c r="T35" s="61"/>
      <c r="U35" s="3"/>
      <c r="V35" s="61" t="s">
        <v>107</v>
      </c>
      <c r="W35" s="61"/>
      <c r="AA35" t="s">
        <v>79</v>
      </c>
      <c r="AB35">
        <v>0.22</v>
      </c>
      <c r="AC35" t="s">
        <v>77</v>
      </c>
      <c r="AF35" s="54"/>
      <c r="AG35">
        <v>30</v>
      </c>
      <c r="AH35">
        <v>0.12</v>
      </c>
    </row>
    <row r="36" spans="1:41" ht="45" x14ac:dyDescent="0.25">
      <c r="P36" s="3" t="s">
        <v>18</v>
      </c>
      <c r="Q36" s="3" t="s">
        <v>68</v>
      </c>
      <c r="R36" s="56" t="s">
        <v>134</v>
      </c>
      <c r="S36" s="57"/>
      <c r="T36" s="58"/>
      <c r="U36" s="3" t="s">
        <v>133</v>
      </c>
      <c r="V36" s="3" t="s">
        <v>85</v>
      </c>
      <c r="W36" s="3" t="s">
        <v>86</v>
      </c>
      <c r="AA36" t="s">
        <v>80</v>
      </c>
      <c r="AB36">
        <v>0.16600000000000001</v>
      </c>
      <c r="AC36" t="s">
        <v>77</v>
      </c>
      <c r="AF36" s="54"/>
      <c r="AG36">
        <v>40</v>
      </c>
      <c r="AH36">
        <v>0.01</v>
      </c>
    </row>
    <row r="37" spans="1:41" x14ac:dyDescent="0.25">
      <c r="P37" s="3" t="s">
        <v>34</v>
      </c>
      <c r="Q37" s="3" t="s">
        <v>49</v>
      </c>
      <c r="R37" s="3">
        <v>0.06</v>
      </c>
      <c r="S37" s="3" t="s">
        <v>132</v>
      </c>
      <c r="T37" s="3">
        <v>0.09</v>
      </c>
      <c r="U37" s="21">
        <f>(-LN(1-AVERAGE(R37,T37))/0.5)</f>
        <v>0.15592308293942361</v>
      </c>
      <c r="V37" s="3"/>
      <c r="W37" s="3"/>
      <c r="X37" s="4">
        <f>1/(-LN(1-0.06)/0.5)</f>
        <v>8.0807553560064953</v>
      </c>
      <c r="Y37" s="4">
        <f>1/(-LN(1-0.09)/0.5)</f>
        <v>5.3016265263200433</v>
      </c>
      <c r="AA37" t="s">
        <v>81</v>
      </c>
      <c r="AB37">
        <v>0.158</v>
      </c>
      <c r="AC37" t="s">
        <v>77</v>
      </c>
      <c r="AF37" s="54" t="s">
        <v>111</v>
      </c>
      <c r="AG37" s="11" t="s">
        <v>105</v>
      </c>
      <c r="AH37">
        <v>0.01</v>
      </c>
    </row>
    <row r="38" spans="1:41" x14ac:dyDescent="0.25">
      <c r="P38" s="3" t="s">
        <v>35</v>
      </c>
      <c r="Q38" s="3" t="s">
        <v>49</v>
      </c>
      <c r="R38" s="3">
        <v>0.105</v>
      </c>
      <c r="S38" s="3" t="s">
        <v>132</v>
      </c>
      <c r="T38" s="3">
        <v>0.15</v>
      </c>
      <c r="U38" s="49">
        <f>(-LN(1-AVERAGE(R38,T38))/0.5)</f>
        <v>0.27278524981110952</v>
      </c>
      <c r="V38" s="3"/>
      <c r="W38" s="3"/>
      <c r="X38" s="4">
        <f>1/(-LN(1-0.1)/0.5)</f>
        <v>4.7456107905149523</v>
      </c>
      <c r="Y38" s="4">
        <f>1/(-LN(1-0.15)/0.5)</f>
        <v>3.0765646903110171</v>
      </c>
      <c r="AF38" s="54"/>
      <c r="AG38" t="s">
        <v>102</v>
      </c>
      <c r="AH38">
        <v>0.04</v>
      </c>
    </row>
    <row r="39" spans="1:41" x14ac:dyDescent="0.25">
      <c r="P39" s="3" t="s">
        <v>36</v>
      </c>
      <c r="Q39" s="3" t="s">
        <v>49</v>
      </c>
      <c r="R39" s="3">
        <v>0.29799999999999999</v>
      </c>
      <c r="S39" s="3" t="s">
        <v>132</v>
      </c>
      <c r="T39" s="3">
        <v>0.59599999999999997</v>
      </c>
      <c r="U39" s="49">
        <f>(-LN(1-AVERAGE(R39,T39))/0.5)</f>
        <v>1.1847945549196044</v>
      </c>
      <c r="V39" s="3"/>
      <c r="W39" s="3"/>
      <c r="AA39">
        <f>-LN(1-R37)/0.5</f>
        <v>0.12375080743617506</v>
      </c>
      <c r="AB39">
        <f>-LN(1-T37)/0.5</f>
        <v>0.18862135894248258</v>
      </c>
    </row>
    <row r="40" spans="1:41" x14ac:dyDescent="0.25">
      <c r="A40" s="1" t="s">
        <v>296</v>
      </c>
      <c r="B40" s="1" t="s">
        <v>283</v>
      </c>
      <c r="C40" s="1"/>
      <c r="D40" t="s">
        <v>293</v>
      </c>
      <c r="P40" s="3" t="s">
        <v>37</v>
      </c>
      <c r="Q40" s="3" t="s">
        <v>49</v>
      </c>
      <c r="R40" s="3">
        <v>0.89</v>
      </c>
      <c r="S40" s="3" t="s">
        <v>132</v>
      </c>
      <c r="T40" s="3">
        <v>0.96799999999999997</v>
      </c>
      <c r="U40" s="49">
        <f>(-LN(1-AVERAGE(R40,T40))/0.5)</f>
        <v>5.2901508038816445</v>
      </c>
      <c r="V40" s="3"/>
      <c r="W40" s="3"/>
      <c r="AA40">
        <f>1/AA39</f>
        <v>8.0807553560064953</v>
      </c>
      <c r="AB40">
        <f>1/AB39</f>
        <v>5.3016265263200433</v>
      </c>
      <c r="AO40" s="35"/>
    </row>
    <row r="41" spans="1:41" x14ac:dyDescent="0.25">
      <c r="A41" s="1"/>
      <c r="B41" s="1" t="s">
        <v>278</v>
      </c>
      <c r="C41" s="1" t="s">
        <v>280</v>
      </c>
      <c r="D41" t="s">
        <v>294</v>
      </c>
      <c r="L41">
        <f>-LN(1-0.05)</f>
        <v>5.1293294387550578E-2</v>
      </c>
      <c r="P41" s="3" t="s">
        <v>19</v>
      </c>
      <c r="Q41" s="3"/>
      <c r="R41" s="3"/>
      <c r="S41" s="3"/>
      <c r="T41" s="3"/>
      <c r="U41" s="3"/>
      <c r="V41" s="3"/>
      <c r="W41" s="3"/>
      <c r="Y41" s="4">
        <f>1/(-LN(1-0.08)/0.5)</f>
        <v>5.9965261688039888</v>
      </c>
    </row>
    <row r="42" spans="1:41" x14ac:dyDescent="0.25">
      <c r="A42" t="s">
        <v>284</v>
      </c>
      <c r="B42">
        <f>59.4+22.4</f>
        <v>81.8</v>
      </c>
      <c r="C42">
        <v>96.4</v>
      </c>
      <c r="D42" s="18">
        <f>B42/C42</f>
        <v>0.84854771784232352</v>
      </c>
      <c r="L42">
        <f>-LN(1-0.18)</f>
        <v>0.19845093872383818</v>
      </c>
      <c r="P42" s="50" t="s">
        <v>38</v>
      </c>
      <c r="Q42" s="3" t="s">
        <v>49</v>
      </c>
      <c r="R42" s="3">
        <v>0.13700000000000001</v>
      </c>
      <c r="S42" s="3" t="s">
        <v>132</v>
      </c>
      <c r="T42" s="3">
        <v>0.15</v>
      </c>
      <c r="U42" s="49">
        <f>(-LN(1-AVERAGE(R42,T42))/0.5)</f>
        <v>0.3098019224359248</v>
      </c>
      <c r="V42" s="3">
        <f>AB9</f>
        <v>0.9</v>
      </c>
      <c r="W42" s="3" t="str">
        <f>AC9</f>
        <v>4 years</v>
      </c>
      <c r="X42">
        <f>1/U42</f>
        <v>3.2278689303705863</v>
      </c>
      <c r="Y42" s="4">
        <f>1/(-LN(1-0.01)/0.5)</f>
        <v>49.749581236711037</v>
      </c>
      <c r="AO42" s="35"/>
    </row>
    <row r="43" spans="1:41" x14ac:dyDescent="0.25">
      <c r="A43" t="s">
        <v>276</v>
      </c>
      <c r="B43">
        <f>59.1+13.5</f>
        <v>72.599999999999994</v>
      </c>
      <c r="C43">
        <v>95.5</v>
      </c>
      <c r="D43" s="18">
        <f t="shared" ref="D43:D46" si="7">B43/C43</f>
        <v>0.76020942408376957</v>
      </c>
      <c r="L43">
        <f>-LN(1-0.1)</f>
        <v>0.10536051565782628</v>
      </c>
      <c r="P43" s="3" t="s">
        <v>39</v>
      </c>
      <c r="Q43" s="3" t="s">
        <v>49</v>
      </c>
      <c r="R43" s="3">
        <v>4.7E-2</v>
      </c>
      <c r="S43" s="3" t="s">
        <v>132</v>
      </c>
      <c r="T43" s="3">
        <v>0.06</v>
      </c>
      <c r="U43" s="21">
        <f>(-LN(1-AVERAGE(R43,T43))/0.5)</f>
        <v>0.10996861666551901</v>
      </c>
      <c r="V43" s="3">
        <f>AB10</f>
        <v>0.15</v>
      </c>
      <c r="W43" s="3" t="str">
        <f>AC10</f>
        <v>1 year</v>
      </c>
      <c r="X43">
        <f>1/U43</f>
        <v>9.0935034951071909</v>
      </c>
    </row>
    <row r="44" spans="1:41" x14ac:dyDescent="0.25">
      <c r="A44" t="s">
        <v>285</v>
      </c>
      <c r="B44">
        <f>52.2+10.7</f>
        <v>62.900000000000006</v>
      </c>
      <c r="C44">
        <v>93.8</v>
      </c>
      <c r="D44" s="18">
        <f t="shared" si="7"/>
        <v>0.67057569296375275</v>
      </c>
      <c r="L44">
        <f>-LN(1-0.3)</f>
        <v>0.35667494393873245</v>
      </c>
      <c r="P44" s="3" t="s">
        <v>4</v>
      </c>
      <c r="Q44" s="3" t="s">
        <v>49</v>
      </c>
      <c r="R44" s="3">
        <v>1.2999999999999999E-2</v>
      </c>
      <c r="S44" s="3" t="s">
        <v>132</v>
      </c>
      <c r="T44" s="3">
        <v>1.4E-2</v>
      </c>
      <c r="U44" s="21">
        <f>(-LN(1-AVERAGE(R44,T44))/0.5)</f>
        <v>2.7183907038933943E-2</v>
      </c>
      <c r="V44" s="3"/>
      <c r="W44" s="3"/>
    </row>
    <row r="45" spans="1:41" x14ac:dyDescent="0.25">
      <c r="A45" t="s">
        <v>286</v>
      </c>
      <c r="B45">
        <f>39.9+10.5</f>
        <v>50.4</v>
      </c>
      <c r="C45">
        <v>85.9</v>
      </c>
      <c r="D45" s="18">
        <f t="shared" si="7"/>
        <v>0.58672875436554128</v>
      </c>
      <c r="P45" s="3" t="s">
        <v>20</v>
      </c>
      <c r="Q45" s="3"/>
      <c r="R45" s="3"/>
      <c r="S45" s="3"/>
      <c r="T45" s="3"/>
      <c r="U45" s="4"/>
      <c r="V45" s="3"/>
      <c r="W45" s="3"/>
    </row>
    <row r="46" spans="1:41" x14ac:dyDescent="0.25">
      <c r="A46" t="s">
        <v>287</v>
      </c>
      <c r="B46">
        <f>52.7+12.2</f>
        <v>64.900000000000006</v>
      </c>
      <c r="C46">
        <v>93.8</v>
      </c>
      <c r="D46" s="18">
        <f t="shared" si="7"/>
        <v>0.69189765458422181</v>
      </c>
      <c r="P46" s="50" t="s">
        <v>40</v>
      </c>
      <c r="Q46" s="3" t="s">
        <v>49</v>
      </c>
      <c r="R46" s="3">
        <v>0.14599999999999999</v>
      </c>
      <c r="S46" s="3" t="s">
        <v>132</v>
      </c>
      <c r="T46" s="3">
        <v>0.16</v>
      </c>
      <c r="U46" s="49">
        <f>(-LN(1-AVERAGE(R46,T46))/0.5)</f>
        <v>0.33210916866016538</v>
      </c>
      <c r="V46" s="3">
        <f>AB15</f>
        <v>0.9</v>
      </c>
      <c r="W46" s="3" t="str">
        <f>AC15</f>
        <v>2 years</v>
      </c>
      <c r="X46">
        <f>1/U46</f>
        <v>3.0110580928383275</v>
      </c>
    </row>
    <row r="47" spans="1:41" x14ac:dyDescent="0.25">
      <c r="A47" t="s">
        <v>517</v>
      </c>
      <c r="B47">
        <f>46.8+25.1</f>
        <v>71.900000000000006</v>
      </c>
      <c r="C47">
        <v>92.1</v>
      </c>
      <c r="D47" s="18">
        <f t="shared" ref="D47:D55" si="8">B47/C47</f>
        <v>0.78067318132464725</v>
      </c>
      <c r="E47" t="s">
        <v>288</v>
      </c>
      <c r="P47" s="3" t="s">
        <v>39</v>
      </c>
      <c r="Q47" s="3" t="s">
        <v>49</v>
      </c>
      <c r="R47" s="3">
        <v>0.08</v>
      </c>
      <c r="S47" s="3" t="s">
        <v>132</v>
      </c>
      <c r="T47" s="3">
        <v>0.12</v>
      </c>
      <c r="U47" s="21">
        <f>(-LN(1-AVERAGE(R47,T47))/0.5)</f>
        <v>0.21072103131565256</v>
      </c>
      <c r="V47" s="3">
        <f>AB16</f>
        <v>0.6</v>
      </c>
      <c r="W47" s="3" t="str">
        <f>AC16</f>
        <v>1 year</v>
      </c>
      <c r="X47">
        <f>1/U47</f>
        <v>4.7456107905149523</v>
      </c>
    </row>
    <row r="48" spans="1:41" x14ac:dyDescent="0.25">
      <c r="A48" t="s">
        <v>289</v>
      </c>
      <c r="B48">
        <f>61+12.8</f>
        <v>73.8</v>
      </c>
      <c r="C48">
        <v>84.5</v>
      </c>
      <c r="D48" s="18">
        <f t="shared" si="8"/>
        <v>0.87337278106508875</v>
      </c>
      <c r="P48" s="3" t="s">
        <v>4</v>
      </c>
      <c r="Q48" s="3" t="s">
        <v>49</v>
      </c>
      <c r="R48" s="3">
        <v>2.9000000000000001E-2</v>
      </c>
      <c r="S48" s="3" t="s">
        <v>132</v>
      </c>
      <c r="T48" s="3">
        <v>3.2000000000000001E-2</v>
      </c>
      <c r="U48" s="21">
        <f>(-LN(1-AVERAGE(R48,T48))/0.5)</f>
        <v>6.1949608598861054E-2</v>
      </c>
      <c r="V48" s="3"/>
      <c r="W48" s="3"/>
    </row>
    <row r="49" spans="1:37" x14ac:dyDescent="0.25">
      <c r="A49" t="s">
        <v>290</v>
      </c>
      <c r="B49">
        <f>58.1+18.5</f>
        <v>76.599999999999994</v>
      </c>
      <c r="C49">
        <v>86.2</v>
      </c>
      <c r="D49" s="18">
        <f t="shared" si="8"/>
        <v>0.88863109048723887</v>
      </c>
      <c r="P49" s="3" t="s">
        <v>21</v>
      </c>
      <c r="Q49" s="3"/>
      <c r="R49" s="3"/>
      <c r="S49" s="3"/>
      <c r="T49" s="3"/>
      <c r="U49" s="4"/>
      <c r="V49" s="3"/>
      <c r="W49" s="3"/>
    </row>
    <row r="50" spans="1:37" x14ac:dyDescent="0.25">
      <c r="A50" t="s">
        <v>279</v>
      </c>
      <c r="B50">
        <f>52.4+12.8</f>
        <v>65.2</v>
      </c>
      <c r="C50">
        <v>83.7</v>
      </c>
      <c r="D50" s="18">
        <f t="shared" si="8"/>
        <v>0.77897252090800484</v>
      </c>
      <c r="P50" s="50" t="s">
        <v>41</v>
      </c>
      <c r="Q50" s="3" t="s">
        <v>49</v>
      </c>
      <c r="R50" s="3">
        <v>0.20599999999999999</v>
      </c>
      <c r="S50" s="3" t="s">
        <v>132</v>
      </c>
      <c r="T50" s="3">
        <v>0.22500000000000001</v>
      </c>
      <c r="U50" s="49">
        <f>(-LN(1-AVERAGE(R50,T50))/0.5)</f>
        <v>0.48541741361809959</v>
      </c>
      <c r="V50" s="3">
        <f>AB15</f>
        <v>0.9</v>
      </c>
      <c r="W50" s="3" t="str">
        <f>AC15</f>
        <v>2 years</v>
      </c>
    </row>
    <row r="51" spans="1:37" x14ac:dyDescent="0.25">
      <c r="A51" t="s">
        <v>281</v>
      </c>
      <c r="B51">
        <f>60.8+12.8</f>
        <v>73.599999999999994</v>
      </c>
      <c r="C51">
        <v>86.8</v>
      </c>
      <c r="D51" s="18">
        <f t="shared" si="8"/>
        <v>0.84792626728110598</v>
      </c>
      <c r="P51" s="3" t="s">
        <v>39</v>
      </c>
      <c r="Q51" s="3" t="s">
        <v>49</v>
      </c>
      <c r="R51" s="3">
        <v>0.2</v>
      </c>
      <c r="S51" s="3" t="s">
        <v>132</v>
      </c>
      <c r="T51" s="3">
        <v>0.37</v>
      </c>
      <c r="U51" s="21">
        <f>(-LN(1-AVERAGE(R51,T51))/0.5)</f>
        <v>0.67094547257625892</v>
      </c>
      <c r="V51" s="3">
        <f>AB16</f>
        <v>0.6</v>
      </c>
      <c r="W51" s="3" t="str">
        <f>AC16</f>
        <v>1 year</v>
      </c>
      <c r="X51">
        <f>1/U51</f>
        <v>1.4904340827582545</v>
      </c>
    </row>
    <row r="52" spans="1:37" x14ac:dyDescent="0.25">
      <c r="A52" t="s">
        <v>282</v>
      </c>
      <c r="B52">
        <f>54.2+22.2</f>
        <v>76.400000000000006</v>
      </c>
      <c r="C52">
        <v>86.9</v>
      </c>
      <c r="D52" s="18">
        <f t="shared" si="8"/>
        <v>0.87917146144994252</v>
      </c>
      <c r="P52" s="3" t="s">
        <v>4</v>
      </c>
      <c r="Q52" s="3" t="s">
        <v>49</v>
      </c>
      <c r="R52" s="3">
        <v>7.5999999999999998E-2</v>
      </c>
      <c r="S52" s="3" t="s">
        <v>132</v>
      </c>
      <c r="T52" s="3">
        <v>8.4000000000000005E-2</v>
      </c>
      <c r="U52" s="21">
        <f>(-LN(1-AVERAGE(R52,T52))/0.5)</f>
        <v>0.16676321787810203</v>
      </c>
      <c r="V52" s="3"/>
      <c r="W52" s="3"/>
      <c r="X52">
        <f>1/U52</f>
        <v>5.9965261688039888</v>
      </c>
    </row>
    <row r="53" spans="1:37" x14ac:dyDescent="0.25">
      <c r="A53" t="s">
        <v>436</v>
      </c>
      <c r="B53">
        <f>54.9+12.5</f>
        <v>67.400000000000006</v>
      </c>
      <c r="C53">
        <f>91.1</f>
        <v>91.1</v>
      </c>
      <c r="D53" s="18">
        <f t="shared" si="8"/>
        <v>0.73984632272228334</v>
      </c>
      <c r="P53" s="3" t="s">
        <v>22</v>
      </c>
      <c r="Q53" s="3"/>
      <c r="R53" s="3"/>
      <c r="S53" s="3"/>
      <c r="T53" s="3"/>
      <c r="U53" s="3"/>
      <c r="V53" s="3"/>
      <c r="W53" s="3"/>
    </row>
    <row r="54" spans="1:37" x14ac:dyDescent="0.25">
      <c r="A54" t="s">
        <v>291</v>
      </c>
      <c r="B54">
        <f>45.8+13.2</f>
        <v>59</v>
      </c>
      <c r="C54">
        <f>91.2</f>
        <v>91.2</v>
      </c>
      <c r="D54" s="18">
        <f t="shared" si="8"/>
        <v>0.64692982456140347</v>
      </c>
      <c r="P54" s="3" t="s">
        <v>39</v>
      </c>
      <c r="Q54" s="3" t="s">
        <v>49</v>
      </c>
      <c r="R54" s="3">
        <v>0.22500000000000001</v>
      </c>
      <c r="S54" s="3" t="s">
        <v>132</v>
      </c>
      <c r="T54" s="3">
        <v>0.55000000000000004</v>
      </c>
      <c r="U54" s="49">
        <f>(-LN(1-AVERAGE(R54,T54))/0.5)</f>
        <v>0.98041267312650981</v>
      </c>
      <c r="V54" s="3">
        <f>AB18</f>
        <v>0.9</v>
      </c>
      <c r="W54" s="3" t="str">
        <f>AC18</f>
        <v>1 year</v>
      </c>
      <c r="X54">
        <f>1/U54</f>
        <v>1.0199786553258503</v>
      </c>
    </row>
    <row r="55" spans="1:37" x14ac:dyDescent="0.25">
      <c r="A55" t="s">
        <v>292</v>
      </c>
      <c r="B55">
        <f>56.5+21.1</f>
        <v>77.599999999999994</v>
      </c>
      <c r="C55">
        <v>88.7</v>
      </c>
      <c r="D55" s="18">
        <f t="shared" si="8"/>
        <v>0.8748590755355129</v>
      </c>
      <c r="P55" s="3" t="s">
        <v>4</v>
      </c>
      <c r="Q55" s="3" t="s">
        <v>49</v>
      </c>
      <c r="R55" s="3">
        <v>0.11600000000000001</v>
      </c>
      <c r="S55" s="3" t="s">
        <v>132</v>
      </c>
      <c r="T55" s="3">
        <v>0.17599999999999999</v>
      </c>
      <c r="U55" s="21">
        <f>(-LN(1-AVERAGE(R55,T55))/0.5)</f>
        <v>0.31564817038713444</v>
      </c>
      <c r="V55" s="3"/>
      <c r="W55" s="3"/>
      <c r="X55">
        <f>1/U55</f>
        <v>3.1680842590455236</v>
      </c>
    </row>
    <row r="57" spans="1:37" x14ac:dyDescent="0.25">
      <c r="I57" t="s">
        <v>118</v>
      </c>
    </row>
    <row r="58" spans="1:37" x14ac:dyDescent="0.25">
      <c r="A58" s="1" t="s">
        <v>427</v>
      </c>
      <c r="C58" t="s">
        <v>174</v>
      </c>
      <c r="D58" t="s">
        <v>426</v>
      </c>
      <c r="E58" t="s">
        <v>9</v>
      </c>
      <c r="F58" t="s">
        <v>10</v>
      </c>
      <c r="G58" t="s">
        <v>11</v>
      </c>
      <c r="H58" t="s">
        <v>83</v>
      </c>
      <c r="I58" t="s">
        <v>9</v>
      </c>
      <c r="J58" t="s">
        <v>10</v>
      </c>
      <c r="K58" t="s">
        <v>11</v>
      </c>
      <c r="L58" t="s">
        <v>83</v>
      </c>
    </row>
    <row r="59" spans="1:37" x14ac:dyDescent="0.25">
      <c r="A59" t="s">
        <v>314</v>
      </c>
      <c r="B59" t="s">
        <v>297</v>
      </c>
      <c r="C59">
        <v>60</v>
      </c>
      <c r="D59">
        <v>2</v>
      </c>
      <c r="E59">
        <v>4</v>
      </c>
      <c r="F59">
        <v>26</v>
      </c>
      <c r="G59">
        <v>24</v>
      </c>
      <c r="H59">
        <v>4</v>
      </c>
      <c r="I59" s="18">
        <f>E59/SUM($E$59:$H$59)</f>
        <v>6.8965517241379309E-2</v>
      </c>
      <c r="J59" s="18">
        <f t="shared" ref="J59:L59" si="9">F59/SUM($E$59:$H$59)</f>
        <v>0.44827586206896552</v>
      </c>
      <c r="K59" s="18">
        <f t="shared" si="9"/>
        <v>0.41379310344827586</v>
      </c>
      <c r="L59" s="18">
        <f t="shared" si="9"/>
        <v>6.8965517241379309E-2</v>
      </c>
      <c r="M59" s="18"/>
      <c r="N59" s="18"/>
      <c r="O59" s="18"/>
      <c r="Q59" t="s">
        <v>91</v>
      </c>
      <c r="W59" t="s">
        <v>92</v>
      </c>
    </row>
    <row r="60" spans="1:37" x14ac:dyDescent="0.25">
      <c r="A60" t="s">
        <v>315</v>
      </c>
      <c r="B60" t="s">
        <v>298</v>
      </c>
      <c r="C60">
        <v>440</v>
      </c>
      <c r="D60" t="s">
        <v>132</v>
      </c>
      <c r="E60">
        <v>73</v>
      </c>
      <c r="F60">
        <v>110</v>
      </c>
      <c r="G60">
        <v>189</v>
      </c>
      <c r="H60">
        <v>68</v>
      </c>
      <c r="I60" s="18">
        <f>SUM(E60:E61)/SUM($E$60:$H$61)</f>
        <v>0.17114914425427874</v>
      </c>
      <c r="J60" s="18">
        <f t="shared" ref="J60" si="10">SUM(F60:F61)/SUM($E$60:$H$61)</f>
        <v>0.20415647921760391</v>
      </c>
      <c r="K60" s="18">
        <f t="shared" ref="K60" si="11">SUM(G60:G61)/SUM($E$60:$H$61)</f>
        <v>0.46332518337408313</v>
      </c>
      <c r="L60" s="18">
        <f t="shared" ref="L60" si="12">SUM(H60:H61)/SUM($E$60:$H$61)</f>
        <v>0.16136919315403422</v>
      </c>
      <c r="M60" s="18"/>
      <c r="N60" s="18"/>
      <c r="O60" s="18"/>
      <c r="Q60" s="10" t="s">
        <v>112</v>
      </c>
      <c r="T60" s="10"/>
      <c r="W60" s="10"/>
      <c r="AA60" s="10"/>
    </row>
    <row r="61" spans="1:37" ht="30" x14ac:dyDescent="0.25">
      <c r="B61" t="s">
        <v>299</v>
      </c>
      <c r="C61">
        <v>381</v>
      </c>
      <c r="D61">
        <v>3</v>
      </c>
      <c r="E61">
        <v>67</v>
      </c>
      <c r="F61">
        <v>57</v>
      </c>
      <c r="G61">
        <v>190</v>
      </c>
      <c r="H61">
        <v>64</v>
      </c>
      <c r="I61" s="18"/>
      <c r="J61" s="18"/>
      <c r="K61" s="18"/>
      <c r="L61" s="18"/>
      <c r="M61" s="18"/>
      <c r="N61" s="18"/>
      <c r="O61" s="18"/>
      <c r="P61" s="9"/>
      <c r="Q61" s="9" t="s">
        <v>68</v>
      </c>
      <c r="T61" s="9" t="s">
        <v>69</v>
      </c>
      <c r="W61" s="9" t="s">
        <v>70</v>
      </c>
      <c r="AA61" s="9" t="s">
        <v>71</v>
      </c>
      <c r="AE61" t="s">
        <v>139</v>
      </c>
      <c r="AK61">
        <f>1/0.31</f>
        <v>3.2258064516129035</v>
      </c>
    </row>
    <row r="62" spans="1:37" ht="30" x14ac:dyDescent="0.25">
      <c r="A62" t="s">
        <v>316</v>
      </c>
      <c r="B62" t="s">
        <v>300</v>
      </c>
      <c r="C62">
        <v>200</v>
      </c>
      <c r="D62" t="s">
        <v>132</v>
      </c>
      <c r="E62">
        <v>93</v>
      </c>
      <c r="F62">
        <v>79</v>
      </c>
      <c r="G62">
        <v>20</v>
      </c>
      <c r="H62">
        <v>8</v>
      </c>
      <c r="I62" s="18">
        <f>SUM(E62:E64)/SUM($E$62:$H$64)</f>
        <v>0.42156862745098039</v>
      </c>
      <c r="J62" s="18">
        <f t="shared" ref="J62:L62" si="13">SUM(F62:F64)/SUM($E$62:$H$64)</f>
        <v>0.36601307189542481</v>
      </c>
      <c r="K62" s="18">
        <f t="shared" si="13"/>
        <v>0.17320261437908496</v>
      </c>
      <c r="L62" s="18">
        <f t="shared" si="13"/>
        <v>3.9215686274509803E-2</v>
      </c>
      <c r="M62" s="18"/>
      <c r="N62" s="18"/>
      <c r="O62" s="18"/>
      <c r="P62" t="s">
        <v>23</v>
      </c>
      <c r="Q62" s="20" t="s">
        <v>135</v>
      </c>
      <c r="R62" t="s">
        <v>136</v>
      </c>
      <c r="S62" t="s">
        <v>137</v>
      </c>
      <c r="T62" s="20" t="s">
        <v>135</v>
      </c>
      <c r="U62" t="s">
        <v>136</v>
      </c>
      <c r="V62" t="s">
        <v>137</v>
      </c>
      <c r="W62" s="20" t="s">
        <v>135</v>
      </c>
      <c r="X62" t="s">
        <v>136</v>
      </c>
      <c r="Y62" t="s">
        <v>137</v>
      </c>
      <c r="AA62" s="20" t="s">
        <v>135</v>
      </c>
      <c r="AB62" t="s">
        <v>136</v>
      </c>
      <c r="AC62" t="s">
        <v>137</v>
      </c>
      <c r="AE62" t="s">
        <v>138</v>
      </c>
      <c r="AK62">
        <f>1/0.48</f>
        <v>2.0833333333333335</v>
      </c>
    </row>
    <row r="63" spans="1:37" x14ac:dyDescent="0.25">
      <c r="B63" t="s">
        <v>301</v>
      </c>
      <c r="C63">
        <v>32</v>
      </c>
      <c r="D63" t="s">
        <v>132</v>
      </c>
      <c r="E63">
        <v>19</v>
      </c>
      <c r="F63">
        <v>10</v>
      </c>
      <c r="G63">
        <v>2</v>
      </c>
      <c r="H63">
        <v>1</v>
      </c>
      <c r="I63" s="18"/>
      <c r="J63" s="18"/>
      <c r="K63" s="18"/>
      <c r="L63" s="18"/>
      <c r="M63" s="18"/>
      <c r="N63" s="18"/>
      <c r="O63" s="18"/>
      <c r="P63" t="s">
        <v>15</v>
      </c>
    </row>
    <row r="64" spans="1:37" x14ac:dyDescent="0.25">
      <c r="B64" t="s">
        <v>302</v>
      </c>
      <c r="C64">
        <v>74</v>
      </c>
      <c r="D64" t="s">
        <v>132</v>
      </c>
      <c r="E64">
        <v>17</v>
      </c>
      <c r="F64">
        <v>23</v>
      </c>
      <c r="G64">
        <v>31</v>
      </c>
      <c r="H64">
        <v>3</v>
      </c>
      <c r="I64" s="18"/>
      <c r="J64" s="18"/>
      <c r="K64" s="18"/>
      <c r="L64" s="18"/>
      <c r="M64" s="18"/>
      <c r="N64" s="18"/>
      <c r="O64" s="18"/>
      <c r="P64" t="s">
        <v>24</v>
      </c>
      <c r="Q64">
        <v>0.04</v>
      </c>
      <c r="R64">
        <v>0.65</v>
      </c>
      <c r="S64">
        <f>(-LN(1-AVERAGE(Q64,R64))/0.5)</f>
        <v>0.84624008669377015</v>
      </c>
      <c r="T64">
        <v>2.7E-2</v>
      </c>
      <c r="U64">
        <v>4.7E-2</v>
      </c>
      <c r="V64">
        <f>(-LN(1-AVERAGE(T64,U64))/0.5)</f>
        <v>7.5403734368023057E-2</v>
      </c>
      <c r="W64">
        <v>2.7E-2</v>
      </c>
      <c r="X64">
        <v>4.7E-2</v>
      </c>
      <c r="Y64">
        <f>(-LN(1-AVERAGE(W64,X64))/0.5)</f>
        <v>7.5403734368023057E-2</v>
      </c>
      <c r="AA64">
        <v>1.4999999999999999E-2</v>
      </c>
      <c r="AB64">
        <v>2.5999999999999999E-2</v>
      </c>
      <c r="AC64">
        <f>(-LN(1-AVERAGE(AA64,AB64))/0.5)</f>
        <v>4.142608319508314E-2</v>
      </c>
      <c r="AE64">
        <f>AVERAGE(AC64,Y64,V64)</f>
        <v>6.4077850643709758E-2</v>
      </c>
    </row>
    <row r="65" spans="1:31" x14ac:dyDescent="0.25">
      <c r="A65" t="s">
        <v>317</v>
      </c>
      <c r="B65" t="s">
        <v>303</v>
      </c>
      <c r="C65">
        <v>219</v>
      </c>
      <c r="D65">
        <v>1</v>
      </c>
      <c r="E65">
        <v>45</v>
      </c>
      <c r="F65">
        <v>113</v>
      </c>
      <c r="G65">
        <v>58</v>
      </c>
      <c r="H65">
        <v>2</v>
      </c>
      <c r="I65" s="18">
        <f>SUM(E65:E68)/SUM($E$65:$H$68)</f>
        <v>0.41445427728613571</v>
      </c>
      <c r="J65" s="18">
        <f t="shared" ref="J65:L65" si="14">SUM(F65:F68)/SUM($E$65:$H$68)</f>
        <v>0.34955752212389379</v>
      </c>
      <c r="K65" s="18">
        <f t="shared" si="14"/>
        <v>0.2168141592920354</v>
      </c>
      <c r="L65" s="18">
        <f t="shared" si="14"/>
        <v>1.9174041297935103E-2</v>
      </c>
      <c r="M65" s="18"/>
      <c r="N65" s="18"/>
      <c r="O65" s="18"/>
      <c r="P65" t="s">
        <v>25</v>
      </c>
      <c r="Q65">
        <v>0.01</v>
      </c>
      <c r="R65">
        <v>2.5000000000000001E-2</v>
      </c>
      <c r="S65">
        <f>(-LN(1-AVERAGE(Q65,R65))/0.5)</f>
        <v>3.530987047744142E-2</v>
      </c>
      <c r="T65">
        <v>3.0000000000000001E-3</v>
      </c>
      <c r="U65">
        <v>8.0000000000000002E-3</v>
      </c>
      <c r="V65">
        <f>(-LN(1-AVERAGE(T65,U65))/0.5)</f>
        <v>1.1030361376220222E-2</v>
      </c>
      <c r="W65">
        <v>3.0000000000000001E-3</v>
      </c>
      <c r="X65">
        <v>8.0000000000000002E-3</v>
      </c>
      <c r="Y65">
        <f>(-LN(1-AVERAGE(W65,X65))/0.5)</f>
        <v>1.1030361376220222E-2</v>
      </c>
      <c r="AA65">
        <v>3.0000000000000001E-3</v>
      </c>
      <c r="AB65">
        <v>8.0000000000000002E-3</v>
      </c>
      <c r="AC65">
        <f>(-LN(1-AVERAGE(AA65,AB65))/0.5)</f>
        <v>1.1030361376220222E-2</v>
      </c>
      <c r="AE65">
        <f>AVERAGE(W64:X64)+AVERAGE(T64:U64)+AVERAGE(AA64:AB64)</f>
        <v>9.4500000000000001E-2</v>
      </c>
    </row>
    <row r="66" spans="1:31" x14ac:dyDescent="0.25">
      <c r="B66" t="s">
        <v>304</v>
      </c>
      <c r="C66">
        <v>7</v>
      </c>
      <c r="D66" t="s">
        <v>132</v>
      </c>
      <c r="E66">
        <v>5</v>
      </c>
      <c r="F66">
        <v>2</v>
      </c>
      <c r="G66" t="s">
        <v>132</v>
      </c>
      <c r="H66" t="s">
        <v>132</v>
      </c>
      <c r="I66" s="18"/>
      <c r="J66" s="18"/>
      <c r="K66" s="18"/>
      <c r="L66" s="18"/>
      <c r="M66" s="18"/>
      <c r="N66" s="18"/>
      <c r="O66" s="18"/>
      <c r="P66" s="19"/>
      <c r="Q66" s="24" t="s">
        <v>87</v>
      </c>
      <c r="T66" s="24"/>
      <c r="W66" s="24"/>
      <c r="AA66" s="24"/>
    </row>
    <row r="67" spans="1:31" ht="30" customHeight="1" x14ac:dyDescent="0.25">
      <c r="B67" t="s">
        <v>305</v>
      </c>
      <c r="C67">
        <v>71</v>
      </c>
      <c r="D67" t="s">
        <v>132</v>
      </c>
      <c r="E67">
        <v>30</v>
      </c>
      <c r="F67">
        <v>22</v>
      </c>
      <c r="G67">
        <v>15</v>
      </c>
      <c r="H67">
        <v>4</v>
      </c>
      <c r="I67" s="18"/>
      <c r="J67" s="18"/>
      <c r="K67" s="18"/>
      <c r="L67" s="18"/>
      <c r="M67" s="18"/>
      <c r="N67" s="18"/>
      <c r="O67" s="18"/>
      <c r="P67" s="20" t="s">
        <v>113</v>
      </c>
      <c r="Q67" s="64" t="s">
        <v>68</v>
      </c>
      <c r="R67" s="65"/>
      <c r="S67" s="66"/>
      <c r="T67" s="64" t="s">
        <v>69</v>
      </c>
      <c r="U67" s="65"/>
      <c r="V67" s="66"/>
      <c r="W67" s="64" t="s">
        <v>70</v>
      </c>
      <c r="X67" s="65"/>
      <c r="Y67" s="65"/>
      <c r="AA67" s="64" t="s">
        <v>71</v>
      </c>
      <c r="AB67" s="65"/>
      <c r="AC67" s="65"/>
    </row>
    <row r="68" spans="1:31" ht="30" x14ac:dyDescent="0.25">
      <c r="B68" t="s">
        <v>305</v>
      </c>
      <c r="C68">
        <v>382</v>
      </c>
      <c r="D68" t="s">
        <v>132</v>
      </c>
      <c r="E68">
        <v>201</v>
      </c>
      <c r="F68">
        <v>100</v>
      </c>
      <c r="G68">
        <v>74</v>
      </c>
      <c r="H68">
        <v>7</v>
      </c>
      <c r="I68" s="18"/>
      <c r="J68" s="18"/>
      <c r="K68" s="18"/>
      <c r="L68" s="18"/>
      <c r="M68" s="18"/>
      <c r="N68" s="18"/>
      <c r="O68" s="18"/>
      <c r="P68" s="20"/>
      <c r="Q68" s="23" t="s">
        <v>135</v>
      </c>
      <c r="R68" s="9" t="s">
        <v>136</v>
      </c>
      <c r="S68" s="9" t="s">
        <v>137</v>
      </c>
      <c r="T68" s="23" t="s">
        <v>135</v>
      </c>
      <c r="U68" s="9" t="s">
        <v>136</v>
      </c>
      <c r="V68" s="9" t="s">
        <v>137</v>
      </c>
      <c r="W68" s="23" t="s">
        <v>135</v>
      </c>
      <c r="X68" s="9" t="s">
        <v>136</v>
      </c>
      <c r="Y68" s="9" t="s">
        <v>137</v>
      </c>
      <c r="Z68" s="9"/>
      <c r="AA68" s="23" t="s">
        <v>135</v>
      </c>
      <c r="AB68" s="9" t="s">
        <v>136</v>
      </c>
      <c r="AC68" s="9" t="s">
        <v>137</v>
      </c>
    </row>
    <row r="69" spans="1:31" x14ac:dyDescent="0.25">
      <c r="A69" t="s">
        <v>318</v>
      </c>
      <c r="B69" t="s">
        <v>306</v>
      </c>
      <c r="C69">
        <v>111</v>
      </c>
      <c r="D69">
        <v>1</v>
      </c>
      <c r="E69">
        <v>61</v>
      </c>
      <c r="F69">
        <v>29</v>
      </c>
      <c r="G69">
        <v>9</v>
      </c>
      <c r="H69">
        <v>11</v>
      </c>
      <c r="I69" s="18">
        <f>E69/SUM($E$69:$H$69)</f>
        <v>0.55454545454545456</v>
      </c>
      <c r="J69" s="18">
        <f t="shared" ref="J69:L69" si="15">F69/SUM($E$69:$H$69)</f>
        <v>0.26363636363636361</v>
      </c>
      <c r="K69" s="18">
        <f t="shared" si="15"/>
        <v>8.1818181818181818E-2</v>
      </c>
      <c r="L69" s="18">
        <f t="shared" si="15"/>
        <v>0.1</v>
      </c>
      <c r="M69" s="18"/>
      <c r="N69" s="18"/>
      <c r="O69" s="18"/>
      <c r="P69" s="24" t="s">
        <v>26</v>
      </c>
      <c r="Q69" s="24">
        <v>0.01</v>
      </c>
      <c r="R69">
        <v>4.5999999999999999E-2</v>
      </c>
      <c r="S69">
        <f>(-LN(1-AVERAGE(Q69,R69))/0.5)</f>
        <v>5.6798949043396003E-2</v>
      </c>
      <c r="T69" s="24">
        <v>0.01</v>
      </c>
      <c r="U69">
        <v>8.1000000000000003E-2</v>
      </c>
      <c r="V69">
        <f>(-LN(1-AVERAGE(T69,U69))/0.5)</f>
        <v>9.3135271632669464E-2</v>
      </c>
      <c r="W69" s="24">
        <v>0.01</v>
      </c>
      <c r="X69">
        <v>8.1000000000000003E-2</v>
      </c>
      <c r="Y69">
        <f>(-LN(1-AVERAGE(W69,X69))/0.5)</f>
        <v>9.3135271632669464E-2</v>
      </c>
      <c r="AA69" s="19">
        <v>0.01</v>
      </c>
      <c r="AB69">
        <v>4.5999999999999999E-2</v>
      </c>
      <c r="AC69">
        <f>(-LN(1-AVERAGE(AA69,AB69))/0.5)</f>
        <v>5.6798949043396003E-2</v>
      </c>
      <c r="AD69" t="s">
        <v>140</v>
      </c>
    </row>
    <row r="70" spans="1:31" x14ac:dyDescent="0.25">
      <c r="A70" t="s">
        <v>319</v>
      </c>
      <c r="B70" t="s">
        <v>307</v>
      </c>
      <c r="C70">
        <v>80</v>
      </c>
      <c r="D70" t="s">
        <v>132</v>
      </c>
      <c r="E70">
        <v>63</v>
      </c>
      <c r="F70">
        <v>10</v>
      </c>
      <c r="G70">
        <v>5</v>
      </c>
      <c r="H70">
        <v>2</v>
      </c>
      <c r="I70" s="18">
        <f>SUM(E70:E71)/SUM($E$70:$H$71)</f>
        <v>0.68695652173913047</v>
      </c>
      <c r="J70" s="18">
        <f t="shared" ref="J70:L70" si="16">SUM(F70:F71)/SUM($E$70:$H$71)</f>
        <v>0.15217391304347827</v>
      </c>
      <c r="K70" s="18">
        <f t="shared" si="16"/>
        <v>0.12608695652173912</v>
      </c>
      <c r="L70" s="18">
        <f t="shared" si="16"/>
        <v>3.4782608695652174E-2</v>
      </c>
      <c r="M70" s="18"/>
      <c r="N70" s="18"/>
      <c r="O70" s="18"/>
      <c r="P70" s="24"/>
      <c r="Q70" s="24"/>
      <c r="T70" s="24"/>
      <c r="W70" s="24"/>
      <c r="AA70" s="19"/>
      <c r="AD70">
        <v>15</v>
      </c>
      <c r="AE70">
        <f>(V69*V64+Y69*Y64+AC69*AC64)/SUM(V64,Y64,AC64)</f>
        <v>8.5304840849567104E-2</v>
      </c>
    </row>
    <row r="71" spans="1:31" x14ac:dyDescent="0.25">
      <c r="B71" t="s">
        <v>308</v>
      </c>
      <c r="C71">
        <v>151</v>
      </c>
      <c r="D71">
        <v>1</v>
      </c>
      <c r="E71">
        <v>95</v>
      </c>
      <c r="F71">
        <v>25</v>
      </c>
      <c r="G71">
        <v>24</v>
      </c>
      <c r="H71">
        <v>6</v>
      </c>
      <c r="I71" s="18"/>
      <c r="J71" s="18"/>
      <c r="K71" s="18"/>
      <c r="L71" s="18"/>
      <c r="M71" s="18"/>
      <c r="N71" s="18"/>
      <c r="O71" s="18"/>
      <c r="P71" s="24"/>
      <c r="Q71" s="24"/>
      <c r="T71" s="24"/>
      <c r="W71" s="24"/>
      <c r="AA71" s="19"/>
      <c r="AD71">
        <v>35</v>
      </c>
      <c r="AE71">
        <f>(V69*V65+Y69*Y65+AC69*AC65)/SUM(V65,Y65,AC65)</f>
        <v>8.1023164102911646E-2</v>
      </c>
    </row>
    <row r="72" spans="1:31" x14ac:dyDescent="0.25">
      <c r="A72" t="s">
        <v>320</v>
      </c>
      <c r="B72" t="s">
        <v>309</v>
      </c>
      <c r="C72">
        <v>115</v>
      </c>
      <c r="D72" t="s">
        <v>132</v>
      </c>
      <c r="E72">
        <v>29</v>
      </c>
      <c r="F72">
        <v>35</v>
      </c>
      <c r="G72">
        <v>34</v>
      </c>
      <c r="H72">
        <v>17</v>
      </c>
      <c r="I72" s="18">
        <f>E72/SUM($E$72:$H$72)</f>
        <v>0.25217391304347825</v>
      </c>
      <c r="J72" s="18">
        <f t="shared" ref="J72:L72" si="17">F72/SUM($E$72:$H$72)</f>
        <v>0.30434782608695654</v>
      </c>
      <c r="K72" s="18">
        <f t="shared" si="17"/>
        <v>0.29565217391304349</v>
      </c>
      <c r="L72" s="18">
        <f t="shared" si="17"/>
        <v>0.14782608695652175</v>
      </c>
      <c r="M72" s="18"/>
      <c r="N72" s="18"/>
      <c r="O72" s="18"/>
      <c r="P72" s="24" t="s">
        <v>27</v>
      </c>
      <c r="Q72" s="24" t="s">
        <v>49</v>
      </c>
      <c r="T72" s="24">
        <v>0.08</v>
      </c>
      <c r="U72">
        <v>0.12</v>
      </c>
      <c r="V72">
        <f>(-LN(1-AVERAGE(T72,U72))/0.5)</f>
        <v>0.21072103131565256</v>
      </c>
      <c r="W72" s="24">
        <v>0.08</v>
      </c>
      <c r="X72">
        <v>0.12</v>
      </c>
      <c r="Y72">
        <f>(-LN(1-AVERAGE(W72,X72))/0.5)</f>
        <v>0.21072103131565256</v>
      </c>
      <c r="AA72" s="19">
        <v>0.04</v>
      </c>
      <c r="AB72">
        <v>0.05</v>
      </c>
      <c r="AC72">
        <f>(-LN(1-AVERAGE(AA72,AB72))/0.5)</f>
        <v>9.2087877002813692E-2</v>
      </c>
    </row>
    <row r="73" spans="1:31" x14ac:dyDescent="0.25">
      <c r="A73" t="s">
        <v>321</v>
      </c>
      <c r="B73" t="s">
        <v>310</v>
      </c>
      <c r="C73">
        <v>85</v>
      </c>
      <c r="D73">
        <v>1</v>
      </c>
      <c r="E73">
        <v>37</v>
      </c>
      <c r="F73">
        <v>23</v>
      </c>
      <c r="G73">
        <v>16</v>
      </c>
      <c r="H73">
        <v>8</v>
      </c>
      <c r="I73" s="18">
        <f>SUM(E73:E76)/SUM($E$73:$H$76)</f>
        <v>0.53264604810996563</v>
      </c>
      <c r="J73" s="18">
        <f t="shared" ref="J73:L73" si="18">SUM(F73:F76)/SUM($E$73:$H$76)</f>
        <v>0.23367697594501718</v>
      </c>
      <c r="K73" s="18">
        <f t="shared" si="18"/>
        <v>0.1718213058419244</v>
      </c>
      <c r="L73" s="18">
        <f t="shared" si="18"/>
        <v>6.1855670103092786E-2</v>
      </c>
      <c r="M73" s="18"/>
      <c r="N73" s="18"/>
      <c r="O73" s="18"/>
      <c r="P73" s="24"/>
      <c r="Q73" s="24"/>
      <c r="T73" s="24"/>
      <c r="W73" s="24"/>
      <c r="AA73" s="19"/>
      <c r="AD73">
        <v>15</v>
      </c>
      <c r="AE73">
        <f>(V72*V69*V64+Y72*Y69*Y64+AC72*AC69*AC64)/(AC69*AC64+Y69*Y64+V69*V64)</f>
        <v>0.1936987649019368</v>
      </c>
    </row>
    <row r="74" spans="1:31" x14ac:dyDescent="0.25">
      <c r="B74" t="s">
        <v>311</v>
      </c>
      <c r="C74">
        <v>22</v>
      </c>
      <c r="D74" t="s">
        <v>132</v>
      </c>
      <c r="E74">
        <v>15</v>
      </c>
      <c r="F74">
        <v>2</v>
      </c>
      <c r="G74" t="s">
        <v>132</v>
      </c>
      <c r="H74">
        <v>5</v>
      </c>
      <c r="I74" s="18"/>
      <c r="J74" s="18"/>
      <c r="K74" s="18"/>
      <c r="L74" s="18"/>
      <c r="M74" s="18"/>
      <c r="N74" s="18"/>
      <c r="O74" s="18"/>
      <c r="P74" s="24"/>
      <c r="Q74" s="24"/>
      <c r="T74" s="24"/>
      <c r="W74" s="24"/>
      <c r="AA74" s="19"/>
      <c r="AD74">
        <v>35</v>
      </c>
      <c r="AE74">
        <f>(V72*V69*V65+Y72*Y69*Y65+AC72*AC69*AC65)/(AC69*AC65+Y69*Y65+V69*V65)</f>
        <v>0.18299958251238735</v>
      </c>
    </row>
    <row r="75" spans="1:31" x14ac:dyDescent="0.25">
      <c r="B75" t="s">
        <v>312</v>
      </c>
      <c r="C75">
        <v>107</v>
      </c>
      <c r="D75">
        <v>2</v>
      </c>
      <c r="E75">
        <v>61</v>
      </c>
      <c r="F75">
        <v>22</v>
      </c>
      <c r="G75">
        <v>19</v>
      </c>
      <c r="H75">
        <v>3</v>
      </c>
      <c r="I75" s="18"/>
      <c r="J75" s="18"/>
      <c r="K75" s="18"/>
      <c r="L75" s="18"/>
      <c r="M75" s="18"/>
      <c r="N75" s="18"/>
      <c r="O75" s="18"/>
      <c r="P75" s="19" t="s">
        <v>16</v>
      </c>
      <c r="Q75" s="19"/>
      <c r="T75" s="19"/>
      <c r="W75" s="19"/>
      <c r="AA75" s="19"/>
    </row>
    <row r="76" spans="1:31" x14ac:dyDescent="0.25">
      <c r="B76" t="s">
        <v>313</v>
      </c>
      <c r="C76">
        <v>81</v>
      </c>
      <c r="D76">
        <v>1</v>
      </c>
      <c r="E76">
        <v>42</v>
      </c>
      <c r="F76">
        <v>21</v>
      </c>
      <c r="G76">
        <v>15</v>
      </c>
      <c r="H76">
        <v>2</v>
      </c>
      <c r="I76" s="18"/>
      <c r="J76" s="18"/>
      <c r="K76" s="18"/>
      <c r="L76" s="18"/>
      <c r="M76" s="18"/>
      <c r="N76" s="18"/>
      <c r="O76" s="18"/>
      <c r="P76" s="19" t="s">
        <v>28</v>
      </c>
      <c r="Q76" s="19" t="s">
        <v>49</v>
      </c>
      <c r="T76" s="19">
        <v>0.01</v>
      </c>
      <c r="U76">
        <v>1.9E-2</v>
      </c>
      <c r="V76">
        <f>(-LN(1-AVERAGE(T76,U76))/0.5)</f>
        <v>2.9212304778724229E-2</v>
      </c>
      <c r="W76" s="19">
        <v>0.01</v>
      </c>
      <c r="X76">
        <v>1.9E-2</v>
      </c>
      <c r="Y76">
        <f>(-LN(1-AVERAGE(W76,X76))/0.5)</f>
        <v>2.9212304778724229E-2</v>
      </c>
      <c r="AA76" s="19">
        <v>3.0000000000000001E-3</v>
      </c>
      <c r="AB76">
        <v>4.0000000000000001E-3</v>
      </c>
      <c r="AC76">
        <f>(-LN(1-AVERAGE(AA76,AB76))/0.5)</f>
        <v>7.0122786585751799E-3</v>
      </c>
      <c r="AD76">
        <v>15</v>
      </c>
      <c r="AE76">
        <f>(V76*V72*V69*V64+Y76*Y72*Y69*Y64+AC76*AC72*AC69*AC64)/(AC72*AC69*AC64+Y72*Y69*Y64+V72*V69*V64)</f>
        <v>2.7697905478810729E-2</v>
      </c>
    </row>
    <row r="77" spans="1:31" x14ac:dyDescent="0.25">
      <c r="A77" t="s">
        <v>338</v>
      </c>
      <c r="B77" t="s">
        <v>322</v>
      </c>
      <c r="C77">
        <v>536</v>
      </c>
      <c r="D77">
        <v>12</v>
      </c>
      <c r="E77">
        <v>195</v>
      </c>
      <c r="F77">
        <v>228</v>
      </c>
      <c r="G77">
        <v>96</v>
      </c>
      <c r="H77">
        <v>5</v>
      </c>
      <c r="I77" s="18">
        <f>SUM(E77:E79)/SUM($E$77:$H$79)</f>
        <v>0.3783783783783784</v>
      </c>
      <c r="J77" s="18">
        <f t="shared" ref="J77:L77" si="19">SUM(F77:F79)/SUM($E$77:$H$79)</f>
        <v>0.34572072072072074</v>
      </c>
      <c r="K77" s="18">
        <f t="shared" si="19"/>
        <v>0.2533783783783784</v>
      </c>
      <c r="L77" s="18">
        <f t="shared" si="19"/>
        <v>2.2522522522522521E-2</v>
      </c>
      <c r="M77" s="18"/>
      <c r="N77" s="18"/>
      <c r="O77" s="18"/>
      <c r="P77" s="19" t="s">
        <v>29</v>
      </c>
      <c r="Q77" s="19" t="s">
        <v>49</v>
      </c>
      <c r="T77" s="19">
        <v>0.01</v>
      </c>
      <c r="U77">
        <v>0.04</v>
      </c>
      <c r="V77">
        <f t="shared" ref="V77:V87" si="20">(-LN(1-AVERAGE(T77,U77))/0.5)</f>
        <v>5.0635615968579795E-2</v>
      </c>
      <c r="W77" s="19">
        <v>0.01</v>
      </c>
      <c r="X77">
        <v>0.04</v>
      </c>
      <c r="Y77">
        <f t="shared" ref="Y77:Y87" si="21">(-LN(1-AVERAGE(W77,X77))/0.5)</f>
        <v>5.0635615968579795E-2</v>
      </c>
      <c r="AA77" s="19">
        <v>6.0000000000000001E-3</v>
      </c>
      <c r="AB77">
        <v>8.0000000000000002E-3</v>
      </c>
      <c r="AC77">
        <f t="shared" ref="AC77:AC87" si="22">(-LN(1-AVERAGE(AA77,AB77))/0.5)</f>
        <v>1.4049229873928933E-2</v>
      </c>
      <c r="AD77">
        <v>30</v>
      </c>
      <c r="AE77">
        <f>(V77*V72*V69*V64+Y77*Y72*Y69*Y64+AC77*AC72*AC69*AC64)/(AC72*AC69*AC64+Y72*Y69*Y64+V72*V69*V64)</f>
        <v>4.813983523443837E-2</v>
      </c>
    </row>
    <row r="78" spans="1:31" x14ac:dyDescent="0.25">
      <c r="B78" t="s">
        <v>323</v>
      </c>
      <c r="C78">
        <v>233</v>
      </c>
      <c r="D78">
        <v>1</v>
      </c>
      <c r="E78">
        <v>138</v>
      </c>
      <c r="F78">
        <v>65</v>
      </c>
      <c r="G78">
        <v>23</v>
      </c>
      <c r="H78">
        <v>6</v>
      </c>
      <c r="I78" s="18"/>
      <c r="J78" s="18"/>
      <c r="K78" s="18"/>
      <c r="L78" s="18"/>
      <c r="M78" s="18"/>
      <c r="N78" s="18"/>
      <c r="O78" s="18"/>
      <c r="P78" s="19"/>
      <c r="Q78" s="19"/>
      <c r="T78" s="19"/>
      <c r="W78" s="19"/>
      <c r="AA78" s="19"/>
      <c r="AD78">
        <v>35</v>
      </c>
      <c r="AE78">
        <f>(V77*V72*V69*V65+Y77*Y72*Y69*Y65+AC77*AC72*AC69*AC65)/(AC72*AC69*AC65+Y72*Y69*Y65+V72*V69*V65)</f>
        <v>4.6333503882901403E-2</v>
      </c>
    </row>
    <row r="79" spans="1:31" x14ac:dyDescent="0.25">
      <c r="B79" t="s">
        <v>324</v>
      </c>
      <c r="C79">
        <v>135</v>
      </c>
      <c r="D79">
        <v>3</v>
      </c>
      <c r="E79">
        <v>3</v>
      </c>
      <c r="F79">
        <v>14</v>
      </c>
      <c r="G79">
        <v>106</v>
      </c>
      <c r="H79">
        <v>9</v>
      </c>
      <c r="I79" s="18"/>
      <c r="J79" s="18"/>
      <c r="K79" s="18"/>
      <c r="L79" s="18"/>
      <c r="M79" s="18"/>
      <c r="N79" s="18"/>
      <c r="O79" s="18"/>
      <c r="P79" s="19" t="s">
        <v>30</v>
      </c>
      <c r="Q79" s="19" t="s">
        <v>49</v>
      </c>
      <c r="T79" s="19">
        <v>0.05</v>
      </c>
      <c r="U79">
        <v>0.08</v>
      </c>
      <c r="V79">
        <f t="shared" si="20"/>
        <v>0.13441749938689998</v>
      </c>
      <c r="W79" s="19">
        <v>0.05</v>
      </c>
      <c r="X79">
        <v>0.08</v>
      </c>
      <c r="Y79">
        <f t="shared" si="21"/>
        <v>0.13441749938689998</v>
      </c>
      <c r="AA79" s="19">
        <v>0.01</v>
      </c>
      <c r="AB79">
        <v>1.2E-2</v>
      </c>
      <c r="AC79">
        <f t="shared" si="22"/>
        <v>2.2121894718849896E-2</v>
      </c>
      <c r="AD79">
        <v>40</v>
      </c>
      <c r="AE79">
        <f>(V79*V72*V69*V65+Y79*Y72*Y69*Y65+AC79*AC72*AC69*AC65)/(AC72*AC69*AC65+Y72*Y69*Y65+V72*V69*V65)</f>
        <v>0.1212129080189208</v>
      </c>
    </row>
    <row r="80" spans="1:31" x14ac:dyDescent="0.25">
      <c r="A80" t="s">
        <v>339</v>
      </c>
      <c r="B80" t="s">
        <v>325</v>
      </c>
      <c r="C80">
        <v>27</v>
      </c>
      <c r="D80">
        <v>2</v>
      </c>
      <c r="E80">
        <v>7</v>
      </c>
      <c r="F80">
        <v>8</v>
      </c>
      <c r="G80">
        <v>9</v>
      </c>
      <c r="H80">
        <v>1</v>
      </c>
      <c r="I80" s="18">
        <f>E80/SUM($E$80:$H$80)</f>
        <v>0.28000000000000003</v>
      </c>
      <c r="J80" s="18">
        <f t="shared" ref="J80:L80" si="23">F80/SUM($E$80:$H$80)</f>
        <v>0.32</v>
      </c>
      <c r="K80" s="18">
        <f t="shared" si="23"/>
        <v>0.36</v>
      </c>
      <c r="L80" s="18">
        <f t="shared" si="23"/>
        <v>0.04</v>
      </c>
      <c r="M80" s="18"/>
      <c r="N80" s="18"/>
      <c r="O80" s="18"/>
      <c r="P80" s="19" t="s">
        <v>31</v>
      </c>
      <c r="Q80" s="19" t="s">
        <v>49</v>
      </c>
      <c r="T80" s="19">
        <v>7.1999999999999995E-2</v>
      </c>
      <c r="U80">
        <v>0.114</v>
      </c>
      <c r="V80">
        <f t="shared" si="20"/>
        <v>0.19522565773400083</v>
      </c>
      <c r="W80" s="19">
        <v>7.1999999999999995E-2</v>
      </c>
      <c r="X80">
        <v>0.114</v>
      </c>
      <c r="Y80">
        <f t="shared" si="21"/>
        <v>0.19522565773400083</v>
      </c>
      <c r="AA80" s="19">
        <v>0.02</v>
      </c>
      <c r="AB80">
        <v>2.4E-2</v>
      </c>
      <c r="AC80">
        <f t="shared" si="22"/>
        <v>4.4491217894639473E-2</v>
      </c>
      <c r="AD80">
        <v>50</v>
      </c>
      <c r="AE80">
        <f>(V80*V72*V69*V65+Y80*Y72*Y69*Y65+AC80*AC72*AC69*AC65)/(AC72*AC69*AC65+Y72*Y69*Y65+V72*V69*V65)</f>
        <v>0.17750112889742115</v>
      </c>
    </row>
    <row r="81" spans="1:117" x14ac:dyDescent="0.25">
      <c r="A81" t="s">
        <v>340</v>
      </c>
      <c r="B81" t="s">
        <v>326</v>
      </c>
      <c r="C81">
        <v>119</v>
      </c>
      <c r="D81" t="s">
        <v>132</v>
      </c>
      <c r="E81">
        <v>23</v>
      </c>
      <c r="F81">
        <v>43</v>
      </c>
      <c r="G81">
        <v>47</v>
      </c>
      <c r="H81">
        <v>6</v>
      </c>
      <c r="I81" s="18">
        <f>E81/SUM($E$81:$H$81)</f>
        <v>0.19327731092436976</v>
      </c>
      <c r="J81" s="18">
        <f t="shared" ref="J81:L81" si="24">F81/SUM($E$81:$H$81)</f>
        <v>0.36134453781512604</v>
      </c>
      <c r="K81" s="18">
        <f t="shared" si="24"/>
        <v>0.3949579831932773</v>
      </c>
      <c r="L81" s="18">
        <f t="shared" si="24"/>
        <v>5.0420168067226892E-2</v>
      </c>
      <c r="M81" s="18"/>
      <c r="N81" s="18"/>
      <c r="O81" s="18"/>
      <c r="P81" s="24" t="s">
        <v>32</v>
      </c>
      <c r="Q81" s="24">
        <v>0.13700000000000001</v>
      </c>
      <c r="R81">
        <v>0.23</v>
      </c>
      <c r="S81">
        <f>(-LN(1-AVERAGE(Q81,R81))/0.5)</f>
        <v>0.40545673314323449</v>
      </c>
      <c r="T81" s="24">
        <v>1.7999999999999999E-2</v>
      </c>
      <c r="U81">
        <v>0.23400000000000001</v>
      </c>
      <c r="V81">
        <f>(-LN(1-T81)/0.5)</f>
        <v>3.6327941255342361E-2</v>
      </c>
      <c r="W81" s="24">
        <v>1.7999999999999999E-2</v>
      </c>
      <c r="X81">
        <v>0.23300000000000001</v>
      </c>
      <c r="Y81">
        <f>(-LN(1-W81)/0.5)</f>
        <v>3.6327941255342361E-2</v>
      </c>
      <c r="AA81" s="19">
        <v>1.7999999999999999E-2</v>
      </c>
      <c r="AB81">
        <v>0.23300000000000001</v>
      </c>
      <c r="AC81">
        <f>(-LN(1-AA81)/0.5)</f>
        <v>3.6327941255342361E-2</v>
      </c>
    </row>
    <row r="82" spans="1:117" x14ac:dyDescent="0.25">
      <c r="A82" t="s">
        <v>341</v>
      </c>
      <c r="B82" t="s">
        <v>327</v>
      </c>
      <c r="C82">
        <v>23</v>
      </c>
      <c r="D82" t="s">
        <v>132</v>
      </c>
      <c r="E82">
        <v>10</v>
      </c>
      <c r="F82">
        <v>11</v>
      </c>
      <c r="G82">
        <v>1</v>
      </c>
      <c r="H82">
        <v>1</v>
      </c>
      <c r="I82" s="18">
        <f>SUM(E82:E92)/SUM($E82:$H92)</f>
        <v>0.46943765281173594</v>
      </c>
      <c r="J82" s="18">
        <f t="shared" ref="J82:L82" si="25">SUM(F82:F92)/SUM($E82:$H92)</f>
        <v>0.28973105134474325</v>
      </c>
      <c r="K82" s="18">
        <f t="shared" si="25"/>
        <v>0.14547677261613692</v>
      </c>
      <c r="L82" s="18">
        <f t="shared" si="25"/>
        <v>9.5354523227383858E-2</v>
      </c>
      <c r="M82" s="18"/>
      <c r="N82" s="18"/>
      <c r="O82" s="18"/>
      <c r="P82" s="24"/>
      <c r="Q82" s="24"/>
      <c r="T82" s="24"/>
      <c r="W82" s="24"/>
      <c r="AA82" s="19"/>
      <c r="AD82">
        <v>15</v>
      </c>
      <c r="AE82">
        <f>(V81*V64+Y81*Y64+AC81*AC64)/SUM(V64,Y64,AC64)</f>
        <v>3.6327941255342361E-2</v>
      </c>
    </row>
    <row r="83" spans="1:117" x14ac:dyDescent="0.25">
      <c r="B83" t="s">
        <v>328</v>
      </c>
      <c r="C83">
        <v>163</v>
      </c>
      <c r="D83" t="s">
        <v>132</v>
      </c>
      <c r="E83">
        <v>27</v>
      </c>
      <c r="F83">
        <v>55</v>
      </c>
      <c r="G83">
        <v>54</v>
      </c>
      <c r="H83">
        <v>27</v>
      </c>
      <c r="I83" s="18"/>
      <c r="J83" s="18"/>
      <c r="K83" s="18"/>
      <c r="L83" s="18"/>
      <c r="M83" s="18"/>
      <c r="N83" s="18"/>
      <c r="O83" s="18"/>
      <c r="P83" s="24"/>
      <c r="Q83" s="24"/>
      <c r="T83" s="24"/>
      <c r="W83" s="24"/>
      <c r="AA83" s="19"/>
      <c r="AD83">
        <v>35</v>
      </c>
      <c r="AE83">
        <f>(V81*V65+Y81*Y65+AC81*AC65)/SUM(V65,Y65,AC65)</f>
        <v>3.6327941255342361E-2</v>
      </c>
    </row>
    <row r="84" spans="1:117" x14ac:dyDescent="0.25">
      <c r="B84" t="s">
        <v>329</v>
      </c>
      <c r="C84">
        <v>159</v>
      </c>
      <c r="D84" t="s">
        <v>132</v>
      </c>
      <c r="E84">
        <v>88</v>
      </c>
      <c r="F84">
        <v>38</v>
      </c>
      <c r="G84">
        <v>18</v>
      </c>
      <c r="H84">
        <v>15</v>
      </c>
      <c r="I84" s="18"/>
      <c r="J84" s="18"/>
      <c r="K84" s="18"/>
      <c r="L84" s="18"/>
      <c r="M84" s="18"/>
      <c r="N84" s="18"/>
      <c r="O84" s="18"/>
      <c r="P84" s="24" t="s">
        <v>33</v>
      </c>
      <c r="Q84" s="24">
        <v>0.14699999999999999</v>
      </c>
      <c r="R84">
        <v>0.20599999999999999</v>
      </c>
      <c r="S84">
        <f>(-LN(1-AVERAGE(Q84,R84))/0.5)</f>
        <v>0.38838345872888408</v>
      </c>
      <c r="T84" s="24">
        <v>6.2E-2</v>
      </c>
      <c r="U84">
        <v>0.16200000000000001</v>
      </c>
      <c r="V84">
        <f>(-LN(1-T84)/0.5)</f>
        <v>0.12801065995182487</v>
      </c>
      <c r="W84" s="24">
        <v>6.2E-2</v>
      </c>
      <c r="X84">
        <v>0.16200000000000001</v>
      </c>
      <c r="Y84">
        <f>(-LN(1-W84)/0.5)</f>
        <v>0.12801065995182487</v>
      </c>
      <c r="AA84" s="19">
        <v>8.5000000000000006E-2</v>
      </c>
      <c r="AB84">
        <v>0.11600000000000001</v>
      </c>
      <c r="AC84">
        <f>(-LN(1-AA84)/0.5)</f>
        <v>0.17766242741323141</v>
      </c>
    </row>
    <row r="85" spans="1:117" x14ac:dyDescent="0.25">
      <c r="B85" t="s">
        <v>330</v>
      </c>
      <c r="C85">
        <v>54</v>
      </c>
      <c r="D85">
        <v>7</v>
      </c>
      <c r="E85">
        <v>31</v>
      </c>
      <c r="F85">
        <v>15</v>
      </c>
      <c r="G85" t="s">
        <v>132</v>
      </c>
      <c r="H85">
        <v>1</v>
      </c>
      <c r="I85" s="18"/>
      <c r="J85" s="18"/>
      <c r="K85" s="18"/>
      <c r="L85" s="18"/>
      <c r="M85" s="18"/>
      <c r="N85" s="18"/>
      <c r="O85" s="18"/>
      <c r="P85" s="24"/>
      <c r="Q85" s="24"/>
      <c r="T85" s="24"/>
      <c r="W85" s="24"/>
      <c r="AA85" s="19"/>
      <c r="AD85">
        <v>15</v>
      </c>
      <c r="AE85">
        <f>(V84*V69*V64+Y84*Y69*Y64+AC84*AC69*AC64)/(V64*V69+Y64*Y69+AC64*AC69)</f>
        <v>0.13513502260184046</v>
      </c>
    </row>
    <row r="86" spans="1:117" x14ac:dyDescent="0.25">
      <c r="B86" t="s">
        <v>331</v>
      </c>
      <c r="C86">
        <v>34</v>
      </c>
      <c r="D86" t="s">
        <v>132</v>
      </c>
      <c r="E86">
        <v>19</v>
      </c>
      <c r="F86">
        <v>5</v>
      </c>
      <c r="G86">
        <v>7</v>
      </c>
      <c r="H86">
        <v>3</v>
      </c>
      <c r="I86" s="18"/>
      <c r="J86" s="18"/>
      <c r="K86" s="18"/>
      <c r="L86" s="18"/>
      <c r="M86" s="18"/>
      <c r="N86" s="18"/>
      <c r="O86" s="18"/>
      <c r="P86" s="24"/>
      <c r="Q86" s="24"/>
      <c r="T86" s="24"/>
      <c r="W86" s="24"/>
      <c r="AA86" s="19"/>
      <c r="AD86">
        <v>35</v>
      </c>
      <c r="AE86">
        <f>(V84*V69*V65+Y84*Y69*Y65+AC84*AC69*AC65)/(V65*V69+Y65*Y69+AC65*AC69)</f>
        <v>0.13961297245582655</v>
      </c>
    </row>
    <row r="87" spans="1:117" x14ac:dyDescent="0.25">
      <c r="B87" t="s">
        <v>332</v>
      </c>
      <c r="C87">
        <v>90</v>
      </c>
      <c r="D87" t="s">
        <v>132</v>
      </c>
      <c r="E87">
        <v>51</v>
      </c>
      <c r="F87">
        <v>24</v>
      </c>
      <c r="G87">
        <v>10</v>
      </c>
      <c r="H87">
        <v>5</v>
      </c>
      <c r="I87" s="18"/>
      <c r="J87" s="18"/>
      <c r="K87" s="18"/>
      <c r="L87" s="18"/>
      <c r="M87" s="18"/>
      <c r="N87" s="18"/>
      <c r="O87" s="18"/>
      <c r="P87" s="24" t="s">
        <v>109</v>
      </c>
      <c r="Q87" s="24" t="s">
        <v>49</v>
      </c>
      <c r="T87" s="24">
        <v>0</v>
      </c>
      <c r="U87">
        <v>3.4000000000000002E-2</v>
      </c>
      <c r="V87">
        <f t="shared" si="20"/>
        <v>3.4292317669941029E-2</v>
      </c>
      <c r="W87" s="24">
        <v>0</v>
      </c>
      <c r="X87">
        <v>3.4000000000000002E-2</v>
      </c>
      <c r="Y87">
        <f t="shared" si="21"/>
        <v>3.4292317669941029E-2</v>
      </c>
      <c r="AA87" s="19">
        <v>2.3E-2</v>
      </c>
      <c r="AB87">
        <v>0.113</v>
      </c>
      <c r="AC87">
        <f t="shared" si="22"/>
        <v>0.14084492859309186</v>
      </c>
    </row>
    <row r="88" spans="1:117" x14ac:dyDescent="0.25">
      <c r="B88" t="s">
        <v>333</v>
      </c>
      <c r="C88">
        <v>20</v>
      </c>
      <c r="D88" t="s">
        <v>132</v>
      </c>
      <c r="E88">
        <v>13</v>
      </c>
      <c r="F88">
        <v>5</v>
      </c>
      <c r="G88">
        <v>1</v>
      </c>
      <c r="H88">
        <v>1</v>
      </c>
      <c r="I88" s="18"/>
      <c r="J88" s="18"/>
      <c r="K88" s="18"/>
      <c r="L88" s="18"/>
      <c r="M88" s="18"/>
      <c r="N88" s="18"/>
      <c r="O88" s="18"/>
      <c r="AD88">
        <v>15</v>
      </c>
      <c r="AE88">
        <f>(V87*V72*V69*V64+Y87*Y72*Y69*Y64+AC87*AC72*AC69*AC64)/(AC72*AC69*AC64+Y72*Y69*Y64+V72*V69*V64)</f>
        <v>4.156092170277681E-2</v>
      </c>
    </row>
    <row r="89" spans="1:117" x14ac:dyDescent="0.25">
      <c r="B89" t="s">
        <v>334</v>
      </c>
      <c r="C89">
        <v>77</v>
      </c>
      <c r="D89" t="s">
        <v>132</v>
      </c>
      <c r="E89">
        <v>38</v>
      </c>
      <c r="F89">
        <v>28</v>
      </c>
      <c r="G89">
        <v>4</v>
      </c>
      <c r="H89">
        <v>7</v>
      </c>
      <c r="I89" s="18"/>
      <c r="J89" s="18"/>
      <c r="K89" s="18"/>
      <c r="L89" s="18"/>
      <c r="M89" s="18"/>
      <c r="N89" s="18"/>
      <c r="O89" s="18"/>
      <c r="AD89">
        <v>35</v>
      </c>
      <c r="AE89">
        <f>(V87*V72*V69*V65+Y87*Y72*Y69*Y65+AC87*AC72*AC69*AC65)/(AC72*AC69*AC65+Y72*Y69*Y65+V72*V69*V65)</f>
        <v>4.6821603126754541E-2</v>
      </c>
    </row>
    <row r="90" spans="1:117" x14ac:dyDescent="0.25">
      <c r="B90" t="s">
        <v>335</v>
      </c>
      <c r="C90">
        <v>77</v>
      </c>
      <c r="D90" t="s">
        <v>132</v>
      </c>
      <c r="E90">
        <v>46</v>
      </c>
      <c r="F90">
        <v>16</v>
      </c>
      <c r="G90">
        <v>6</v>
      </c>
      <c r="H90">
        <v>9</v>
      </c>
      <c r="I90" s="18"/>
      <c r="J90" s="18"/>
      <c r="K90" s="18"/>
      <c r="L90" s="18"/>
      <c r="M90" s="18"/>
      <c r="N90" s="18"/>
      <c r="O90" s="18"/>
    </row>
    <row r="91" spans="1:117" x14ac:dyDescent="0.25">
      <c r="B91" t="s">
        <v>336</v>
      </c>
      <c r="C91">
        <v>60</v>
      </c>
      <c r="D91">
        <v>1</v>
      </c>
      <c r="E91">
        <v>27</v>
      </c>
      <c r="F91">
        <v>19</v>
      </c>
      <c r="G91">
        <v>9</v>
      </c>
      <c r="H91">
        <v>4</v>
      </c>
      <c r="I91" s="18"/>
      <c r="J91" s="18"/>
      <c r="K91" s="18"/>
      <c r="L91" s="18"/>
      <c r="M91" s="18"/>
      <c r="N91" s="18"/>
      <c r="O91" s="18"/>
    </row>
    <row r="92" spans="1:117" x14ac:dyDescent="0.25">
      <c r="B92" t="s">
        <v>337</v>
      </c>
      <c r="C92">
        <v>69</v>
      </c>
      <c r="D92" t="s">
        <v>132</v>
      </c>
      <c r="E92">
        <v>34</v>
      </c>
      <c r="F92">
        <v>21</v>
      </c>
      <c r="G92">
        <v>9</v>
      </c>
      <c r="H92">
        <v>5</v>
      </c>
      <c r="I92" s="18"/>
      <c r="J92" s="18"/>
      <c r="K92" s="18"/>
      <c r="L92" s="18"/>
      <c r="M92" s="18"/>
      <c r="N92" s="18"/>
      <c r="O92" s="18"/>
    </row>
    <row r="93" spans="1:117" x14ac:dyDescent="0.25">
      <c r="A93" t="s">
        <v>401</v>
      </c>
      <c r="B93" t="s">
        <v>342</v>
      </c>
      <c r="C93">
        <v>45</v>
      </c>
      <c r="D93" t="s">
        <v>132</v>
      </c>
      <c r="E93">
        <v>24</v>
      </c>
      <c r="F93">
        <v>17</v>
      </c>
      <c r="G93">
        <v>4</v>
      </c>
      <c r="H93" t="s">
        <v>132</v>
      </c>
      <c r="I93" s="18">
        <f>SUM(E93:E97)/SUM($E93:$H97)</f>
        <v>0.63381858902575583</v>
      </c>
      <c r="J93" s="18">
        <f t="shared" ref="J93:L93" si="26">SUM(F93:F97)/SUM($E93:$H97)</f>
        <v>0.27883538633818589</v>
      </c>
      <c r="K93" s="18">
        <f t="shared" si="26"/>
        <v>4.3673012318029114E-2</v>
      </c>
      <c r="L93" s="18">
        <f t="shared" si="26"/>
        <v>4.3673012318029114E-2</v>
      </c>
      <c r="M93" s="18"/>
      <c r="N93" s="18"/>
      <c r="O93" s="18"/>
      <c r="P93" s="1" t="s">
        <v>144</v>
      </c>
      <c r="Q93">
        <v>0</v>
      </c>
      <c r="R93">
        <f>1+Q93</f>
        <v>1</v>
      </c>
      <c r="S93">
        <f t="shared" ref="S93:CD93" si="27">1+R93</f>
        <v>2</v>
      </c>
      <c r="T93">
        <f t="shared" si="27"/>
        <v>3</v>
      </c>
      <c r="U93">
        <f t="shared" si="27"/>
        <v>4</v>
      </c>
      <c r="V93">
        <f t="shared" si="27"/>
        <v>5</v>
      </c>
      <c r="W93">
        <f t="shared" si="27"/>
        <v>6</v>
      </c>
      <c r="X93">
        <f t="shared" si="27"/>
        <v>7</v>
      </c>
      <c r="Y93">
        <f t="shared" si="27"/>
        <v>8</v>
      </c>
      <c r="Z93">
        <f t="shared" si="27"/>
        <v>9</v>
      </c>
      <c r="AA93">
        <f t="shared" si="27"/>
        <v>10</v>
      </c>
      <c r="AB93">
        <f t="shared" si="27"/>
        <v>11</v>
      </c>
      <c r="AC93">
        <f t="shared" si="27"/>
        <v>12</v>
      </c>
      <c r="AD93">
        <f t="shared" si="27"/>
        <v>13</v>
      </c>
      <c r="AE93">
        <f t="shared" si="27"/>
        <v>14</v>
      </c>
      <c r="AF93">
        <f t="shared" si="27"/>
        <v>15</v>
      </c>
      <c r="AG93">
        <f t="shared" si="27"/>
        <v>16</v>
      </c>
      <c r="AH93">
        <f t="shared" si="27"/>
        <v>17</v>
      </c>
      <c r="AI93">
        <f t="shared" si="27"/>
        <v>18</v>
      </c>
      <c r="AJ93">
        <f t="shared" si="27"/>
        <v>19</v>
      </c>
      <c r="AK93">
        <f t="shared" si="27"/>
        <v>20</v>
      </c>
      <c r="AL93">
        <f t="shared" si="27"/>
        <v>21</v>
      </c>
      <c r="AM93">
        <f t="shared" si="27"/>
        <v>22</v>
      </c>
      <c r="AN93">
        <f t="shared" si="27"/>
        <v>23</v>
      </c>
      <c r="AO93">
        <f t="shared" si="27"/>
        <v>24</v>
      </c>
      <c r="AP93">
        <f t="shared" si="27"/>
        <v>25</v>
      </c>
      <c r="AQ93">
        <f t="shared" si="27"/>
        <v>26</v>
      </c>
      <c r="AR93">
        <f t="shared" si="27"/>
        <v>27</v>
      </c>
      <c r="AS93">
        <f t="shared" si="27"/>
        <v>28</v>
      </c>
      <c r="AT93">
        <f t="shared" si="27"/>
        <v>29</v>
      </c>
      <c r="AU93">
        <f t="shared" si="27"/>
        <v>30</v>
      </c>
      <c r="AV93">
        <f t="shared" si="27"/>
        <v>31</v>
      </c>
      <c r="AW93">
        <f t="shared" si="27"/>
        <v>32</v>
      </c>
      <c r="AX93">
        <f t="shared" si="27"/>
        <v>33</v>
      </c>
      <c r="AY93">
        <f t="shared" si="27"/>
        <v>34</v>
      </c>
      <c r="AZ93">
        <f t="shared" si="27"/>
        <v>35</v>
      </c>
      <c r="BA93">
        <f t="shared" si="27"/>
        <v>36</v>
      </c>
      <c r="BB93">
        <f t="shared" si="27"/>
        <v>37</v>
      </c>
      <c r="BC93">
        <f t="shared" si="27"/>
        <v>38</v>
      </c>
      <c r="BD93">
        <f t="shared" si="27"/>
        <v>39</v>
      </c>
      <c r="BE93">
        <f t="shared" si="27"/>
        <v>40</v>
      </c>
      <c r="BF93">
        <f t="shared" si="27"/>
        <v>41</v>
      </c>
      <c r="BG93">
        <f t="shared" si="27"/>
        <v>42</v>
      </c>
      <c r="BH93">
        <f t="shared" si="27"/>
        <v>43</v>
      </c>
      <c r="BI93">
        <f t="shared" si="27"/>
        <v>44</v>
      </c>
      <c r="BJ93">
        <f t="shared" si="27"/>
        <v>45</v>
      </c>
      <c r="BK93">
        <f t="shared" si="27"/>
        <v>46</v>
      </c>
      <c r="BL93">
        <f t="shared" si="27"/>
        <v>47</v>
      </c>
      <c r="BM93">
        <f t="shared" si="27"/>
        <v>48</v>
      </c>
      <c r="BN93">
        <f t="shared" si="27"/>
        <v>49</v>
      </c>
      <c r="BO93">
        <f t="shared" si="27"/>
        <v>50</v>
      </c>
      <c r="BP93">
        <f t="shared" si="27"/>
        <v>51</v>
      </c>
      <c r="BQ93">
        <f t="shared" si="27"/>
        <v>52</v>
      </c>
      <c r="BR93">
        <f t="shared" si="27"/>
        <v>53</v>
      </c>
      <c r="BS93">
        <f t="shared" si="27"/>
        <v>54</v>
      </c>
      <c r="BT93">
        <f t="shared" si="27"/>
        <v>55</v>
      </c>
      <c r="BU93">
        <f t="shared" si="27"/>
        <v>56</v>
      </c>
      <c r="BV93">
        <f t="shared" si="27"/>
        <v>57</v>
      </c>
      <c r="BW93">
        <f t="shared" si="27"/>
        <v>58</v>
      </c>
      <c r="BX93">
        <f t="shared" si="27"/>
        <v>59</v>
      </c>
      <c r="BY93">
        <f t="shared" si="27"/>
        <v>60</v>
      </c>
      <c r="BZ93">
        <f t="shared" si="27"/>
        <v>61</v>
      </c>
      <c r="CA93">
        <f t="shared" si="27"/>
        <v>62</v>
      </c>
      <c r="CB93">
        <f t="shared" si="27"/>
        <v>63</v>
      </c>
      <c r="CC93">
        <f t="shared" si="27"/>
        <v>64</v>
      </c>
      <c r="CD93">
        <f t="shared" si="27"/>
        <v>65</v>
      </c>
      <c r="CE93">
        <f t="shared" ref="CE93:DA93" si="28">1+CD93</f>
        <v>66</v>
      </c>
      <c r="CF93">
        <f t="shared" si="28"/>
        <v>67</v>
      </c>
      <c r="CG93">
        <f t="shared" si="28"/>
        <v>68</v>
      </c>
      <c r="CH93">
        <f t="shared" si="28"/>
        <v>69</v>
      </c>
      <c r="CI93">
        <f t="shared" si="28"/>
        <v>70</v>
      </c>
      <c r="CJ93">
        <f t="shared" si="28"/>
        <v>71</v>
      </c>
      <c r="CK93">
        <f t="shared" si="28"/>
        <v>72</v>
      </c>
      <c r="CL93">
        <f t="shared" si="28"/>
        <v>73</v>
      </c>
      <c r="CM93">
        <f t="shared" si="28"/>
        <v>74</v>
      </c>
      <c r="CN93">
        <f t="shared" si="28"/>
        <v>75</v>
      </c>
      <c r="CO93">
        <f t="shared" si="28"/>
        <v>76</v>
      </c>
      <c r="CP93">
        <f t="shared" si="28"/>
        <v>77</v>
      </c>
      <c r="CQ93">
        <f t="shared" si="28"/>
        <v>78</v>
      </c>
      <c r="CR93">
        <f t="shared" si="28"/>
        <v>79</v>
      </c>
      <c r="CS93">
        <f t="shared" si="28"/>
        <v>80</v>
      </c>
      <c r="CT93">
        <f t="shared" si="28"/>
        <v>81</v>
      </c>
      <c r="CU93">
        <f t="shared" si="28"/>
        <v>82</v>
      </c>
      <c r="CV93">
        <f t="shared" si="28"/>
        <v>83</v>
      </c>
      <c r="CW93">
        <f t="shared" si="28"/>
        <v>84</v>
      </c>
      <c r="CX93">
        <f t="shared" si="28"/>
        <v>85</v>
      </c>
      <c r="CY93">
        <f t="shared" si="28"/>
        <v>86</v>
      </c>
      <c r="CZ93">
        <f t="shared" si="28"/>
        <v>87</v>
      </c>
      <c r="DA93">
        <f t="shared" si="28"/>
        <v>88</v>
      </c>
      <c r="DB93">
        <f>1+DA93</f>
        <v>89</v>
      </c>
      <c r="DC93">
        <f t="shared" ref="DC93:DM93" si="29">1+DB93</f>
        <v>90</v>
      </c>
      <c r="DD93">
        <f t="shared" si="29"/>
        <v>91</v>
      </c>
      <c r="DE93">
        <f t="shared" si="29"/>
        <v>92</v>
      </c>
      <c r="DF93">
        <f t="shared" si="29"/>
        <v>93</v>
      </c>
      <c r="DG93">
        <f t="shared" si="29"/>
        <v>94</v>
      </c>
      <c r="DH93">
        <f t="shared" si="29"/>
        <v>95</v>
      </c>
      <c r="DI93">
        <f t="shared" si="29"/>
        <v>96</v>
      </c>
      <c r="DJ93">
        <f t="shared" si="29"/>
        <v>97</v>
      </c>
      <c r="DK93">
        <f t="shared" si="29"/>
        <v>98</v>
      </c>
      <c r="DL93">
        <f t="shared" si="29"/>
        <v>99</v>
      </c>
      <c r="DM93">
        <f t="shared" si="29"/>
        <v>100</v>
      </c>
    </row>
    <row r="94" spans="1:117" x14ac:dyDescent="0.25">
      <c r="B94" t="s">
        <v>343</v>
      </c>
      <c r="C94">
        <v>91</v>
      </c>
      <c r="D94" t="s">
        <v>132</v>
      </c>
      <c r="E94">
        <v>42</v>
      </c>
      <c r="F94">
        <v>40</v>
      </c>
      <c r="G94">
        <v>5</v>
      </c>
      <c r="H94">
        <v>4</v>
      </c>
      <c r="I94" s="18"/>
      <c r="J94" s="18"/>
      <c r="K94" s="18"/>
      <c r="L94" s="18"/>
      <c r="M94" s="18"/>
      <c r="N94" s="18"/>
      <c r="O94" s="18"/>
      <c r="P94" t="s">
        <v>141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f>VLOOKUP(AG$93,$AD$70:$AE$71,2)</f>
        <v>8.5304840849567104E-2</v>
      </c>
      <c r="AH94">
        <f t="shared" ref="AH94:CS94" si="30">VLOOKUP(AH$93,$AD$70:$AE$71,2)</f>
        <v>8.5304840849567104E-2</v>
      </c>
      <c r="AI94">
        <f t="shared" si="30"/>
        <v>8.5304840849567104E-2</v>
      </c>
      <c r="AJ94">
        <f t="shared" si="30"/>
        <v>8.5304840849567104E-2</v>
      </c>
      <c r="AK94">
        <f t="shared" si="30"/>
        <v>8.5304840849567104E-2</v>
      </c>
      <c r="AL94">
        <f t="shared" si="30"/>
        <v>8.5304840849567104E-2</v>
      </c>
      <c r="AM94">
        <f t="shared" si="30"/>
        <v>8.5304840849567104E-2</v>
      </c>
      <c r="AN94">
        <f t="shared" si="30"/>
        <v>8.5304840849567104E-2</v>
      </c>
      <c r="AO94">
        <f t="shared" si="30"/>
        <v>8.5304840849567104E-2</v>
      </c>
      <c r="AP94">
        <f t="shared" si="30"/>
        <v>8.5304840849567104E-2</v>
      </c>
      <c r="AQ94">
        <f t="shared" si="30"/>
        <v>8.5304840849567104E-2</v>
      </c>
      <c r="AR94">
        <f t="shared" si="30"/>
        <v>8.5304840849567104E-2</v>
      </c>
      <c r="AS94">
        <f t="shared" si="30"/>
        <v>8.5304840849567104E-2</v>
      </c>
      <c r="AT94">
        <f t="shared" si="30"/>
        <v>8.5304840849567104E-2</v>
      </c>
      <c r="AU94">
        <f t="shared" si="30"/>
        <v>8.5304840849567104E-2</v>
      </c>
      <c r="AV94">
        <f t="shared" si="30"/>
        <v>8.5304840849567104E-2</v>
      </c>
      <c r="AW94">
        <f t="shared" si="30"/>
        <v>8.5304840849567104E-2</v>
      </c>
      <c r="AX94">
        <f t="shared" si="30"/>
        <v>8.5304840849567104E-2</v>
      </c>
      <c r="AY94">
        <f t="shared" si="30"/>
        <v>8.5304840849567104E-2</v>
      </c>
      <c r="AZ94">
        <f t="shared" si="30"/>
        <v>8.1023164102911646E-2</v>
      </c>
      <c r="BA94">
        <f t="shared" si="30"/>
        <v>8.1023164102911646E-2</v>
      </c>
      <c r="BB94">
        <f t="shared" si="30"/>
        <v>8.1023164102911646E-2</v>
      </c>
      <c r="BC94">
        <f t="shared" si="30"/>
        <v>8.1023164102911646E-2</v>
      </c>
      <c r="BD94">
        <f t="shared" si="30"/>
        <v>8.1023164102911646E-2</v>
      </c>
      <c r="BE94">
        <f t="shared" si="30"/>
        <v>8.1023164102911646E-2</v>
      </c>
      <c r="BF94">
        <f t="shared" si="30"/>
        <v>8.1023164102911646E-2</v>
      </c>
      <c r="BG94">
        <f t="shared" si="30"/>
        <v>8.1023164102911646E-2</v>
      </c>
      <c r="BH94">
        <f t="shared" si="30"/>
        <v>8.1023164102911646E-2</v>
      </c>
      <c r="BI94">
        <f t="shared" si="30"/>
        <v>8.1023164102911646E-2</v>
      </c>
      <c r="BJ94">
        <f t="shared" si="30"/>
        <v>8.1023164102911646E-2</v>
      </c>
      <c r="BK94">
        <f t="shared" si="30"/>
        <v>8.1023164102911646E-2</v>
      </c>
      <c r="BL94">
        <f t="shared" si="30"/>
        <v>8.1023164102911646E-2</v>
      </c>
      <c r="BM94">
        <f t="shared" si="30"/>
        <v>8.1023164102911646E-2</v>
      </c>
      <c r="BN94">
        <f t="shared" si="30"/>
        <v>8.1023164102911646E-2</v>
      </c>
      <c r="BO94">
        <f t="shared" si="30"/>
        <v>8.1023164102911646E-2</v>
      </c>
      <c r="BP94">
        <f t="shared" si="30"/>
        <v>8.1023164102911646E-2</v>
      </c>
      <c r="BQ94">
        <f t="shared" si="30"/>
        <v>8.1023164102911646E-2</v>
      </c>
      <c r="BR94">
        <f t="shared" si="30"/>
        <v>8.1023164102911646E-2</v>
      </c>
      <c r="BS94">
        <f t="shared" si="30"/>
        <v>8.1023164102911646E-2</v>
      </c>
      <c r="BT94">
        <f t="shared" si="30"/>
        <v>8.1023164102911646E-2</v>
      </c>
      <c r="BU94">
        <f t="shared" si="30"/>
        <v>8.1023164102911646E-2</v>
      </c>
      <c r="BV94">
        <f t="shared" si="30"/>
        <v>8.1023164102911646E-2</v>
      </c>
      <c r="BW94">
        <f t="shared" si="30"/>
        <v>8.1023164102911646E-2</v>
      </c>
      <c r="BX94">
        <f t="shared" si="30"/>
        <v>8.1023164102911646E-2</v>
      </c>
      <c r="BY94">
        <f t="shared" si="30"/>
        <v>8.1023164102911646E-2</v>
      </c>
      <c r="BZ94">
        <f t="shared" si="30"/>
        <v>8.1023164102911646E-2</v>
      </c>
      <c r="CA94">
        <f t="shared" si="30"/>
        <v>8.1023164102911646E-2</v>
      </c>
      <c r="CB94">
        <f t="shared" si="30"/>
        <v>8.1023164102911646E-2</v>
      </c>
      <c r="CC94">
        <f t="shared" si="30"/>
        <v>8.1023164102911646E-2</v>
      </c>
      <c r="CD94">
        <f t="shared" si="30"/>
        <v>8.1023164102911646E-2</v>
      </c>
      <c r="CE94">
        <f t="shared" si="30"/>
        <v>8.1023164102911646E-2</v>
      </c>
      <c r="CF94">
        <f t="shared" si="30"/>
        <v>8.1023164102911646E-2</v>
      </c>
      <c r="CG94">
        <f t="shared" si="30"/>
        <v>8.1023164102911646E-2</v>
      </c>
      <c r="CH94">
        <f t="shared" si="30"/>
        <v>8.1023164102911646E-2</v>
      </c>
      <c r="CI94">
        <f t="shared" si="30"/>
        <v>8.1023164102911646E-2</v>
      </c>
      <c r="CJ94">
        <f t="shared" si="30"/>
        <v>8.1023164102911646E-2</v>
      </c>
      <c r="CK94">
        <f t="shared" si="30"/>
        <v>8.1023164102911646E-2</v>
      </c>
      <c r="CL94">
        <f t="shared" si="30"/>
        <v>8.1023164102911646E-2</v>
      </c>
      <c r="CM94">
        <f t="shared" si="30"/>
        <v>8.1023164102911646E-2</v>
      </c>
      <c r="CN94">
        <f t="shared" si="30"/>
        <v>8.1023164102911646E-2</v>
      </c>
      <c r="CO94">
        <f t="shared" si="30"/>
        <v>8.1023164102911646E-2</v>
      </c>
      <c r="CP94">
        <f t="shared" si="30"/>
        <v>8.1023164102911646E-2</v>
      </c>
      <c r="CQ94">
        <f t="shared" si="30"/>
        <v>8.1023164102911646E-2</v>
      </c>
      <c r="CR94">
        <f t="shared" si="30"/>
        <v>8.1023164102911646E-2</v>
      </c>
      <c r="CS94">
        <f t="shared" si="30"/>
        <v>8.1023164102911646E-2</v>
      </c>
      <c r="CT94">
        <f t="shared" ref="CT94:DM94" si="31">VLOOKUP(CT$93,$AD$70:$AE$71,2)</f>
        <v>8.1023164102911646E-2</v>
      </c>
      <c r="CU94">
        <f t="shared" si="31"/>
        <v>8.1023164102911646E-2</v>
      </c>
      <c r="CV94">
        <f t="shared" si="31"/>
        <v>8.1023164102911646E-2</v>
      </c>
      <c r="CW94">
        <f t="shared" si="31"/>
        <v>8.1023164102911646E-2</v>
      </c>
      <c r="CX94">
        <f t="shared" si="31"/>
        <v>8.1023164102911646E-2</v>
      </c>
      <c r="CY94">
        <f t="shared" si="31"/>
        <v>8.1023164102911646E-2</v>
      </c>
      <c r="CZ94">
        <f t="shared" si="31"/>
        <v>8.1023164102911646E-2</v>
      </c>
      <c r="DA94">
        <f t="shared" si="31"/>
        <v>8.1023164102911646E-2</v>
      </c>
      <c r="DB94">
        <f t="shared" si="31"/>
        <v>8.1023164102911646E-2</v>
      </c>
      <c r="DC94">
        <f t="shared" si="31"/>
        <v>8.1023164102911646E-2</v>
      </c>
      <c r="DD94">
        <f t="shared" si="31"/>
        <v>8.1023164102911646E-2</v>
      </c>
      <c r="DE94">
        <f t="shared" si="31"/>
        <v>8.1023164102911646E-2</v>
      </c>
      <c r="DF94">
        <f t="shared" si="31"/>
        <v>8.1023164102911646E-2</v>
      </c>
      <c r="DG94">
        <f t="shared" si="31"/>
        <v>8.1023164102911646E-2</v>
      </c>
      <c r="DH94">
        <f t="shared" si="31"/>
        <v>8.1023164102911646E-2</v>
      </c>
      <c r="DI94">
        <f t="shared" si="31"/>
        <v>8.1023164102911646E-2</v>
      </c>
      <c r="DJ94">
        <f t="shared" si="31"/>
        <v>8.1023164102911646E-2</v>
      </c>
      <c r="DK94">
        <f t="shared" si="31"/>
        <v>8.1023164102911646E-2</v>
      </c>
      <c r="DL94">
        <f t="shared" si="31"/>
        <v>8.1023164102911646E-2</v>
      </c>
      <c r="DM94">
        <f t="shared" si="31"/>
        <v>8.1023164102911646E-2</v>
      </c>
    </row>
    <row r="95" spans="1:117" x14ac:dyDescent="0.25">
      <c r="B95" t="s">
        <v>344</v>
      </c>
      <c r="C95">
        <v>255</v>
      </c>
      <c r="D95">
        <v>1</v>
      </c>
      <c r="E95">
        <v>168</v>
      </c>
      <c r="F95">
        <v>67</v>
      </c>
      <c r="G95">
        <v>7</v>
      </c>
      <c r="H95">
        <v>12</v>
      </c>
      <c r="I95" s="18"/>
      <c r="J95" s="18"/>
      <c r="K95" s="18"/>
      <c r="L95" s="18"/>
      <c r="M95" s="18"/>
      <c r="N95" s="18"/>
      <c r="O95" s="18"/>
      <c r="P95" t="s">
        <v>142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f>VLOOKUP(AG$93,$AD$73:$AE$74,2)</f>
        <v>0.1936987649019368</v>
      </c>
      <c r="AH95">
        <f t="shared" ref="AH95:CS95" si="32">VLOOKUP(AH$93,$AD$73:$AE$74,2)</f>
        <v>0.1936987649019368</v>
      </c>
      <c r="AI95">
        <f t="shared" si="32"/>
        <v>0.1936987649019368</v>
      </c>
      <c r="AJ95">
        <f t="shared" si="32"/>
        <v>0.1936987649019368</v>
      </c>
      <c r="AK95">
        <f t="shared" si="32"/>
        <v>0.1936987649019368</v>
      </c>
      <c r="AL95">
        <f t="shared" si="32"/>
        <v>0.1936987649019368</v>
      </c>
      <c r="AM95">
        <f t="shared" si="32"/>
        <v>0.1936987649019368</v>
      </c>
      <c r="AN95">
        <f t="shared" si="32"/>
        <v>0.1936987649019368</v>
      </c>
      <c r="AO95">
        <f t="shared" si="32"/>
        <v>0.1936987649019368</v>
      </c>
      <c r="AP95">
        <f t="shared" si="32"/>
        <v>0.1936987649019368</v>
      </c>
      <c r="AQ95">
        <f t="shared" si="32"/>
        <v>0.1936987649019368</v>
      </c>
      <c r="AR95">
        <f t="shared" si="32"/>
        <v>0.1936987649019368</v>
      </c>
      <c r="AS95">
        <f t="shared" si="32"/>
        <v>0.1936987649019368</v>
      </c>
      <c r="AT95">
        <f t="shared" si="32"/>
        <v>0.1936987649019368</v>
      </c>
      <c r="AU95">
        <f t="shared" si="32"/>
        <v>0.1936987649019368</v>
      </c>
      <c r="AV95">
        <f t="shared" si="32"/>
        <v>0.1936987649019368</v>
      </c>
      <c r="AW95">
        <f t="shared" si="32"/>
        <v>0.1936987649019368</v>
      </c>
      <c r="AX95">
        <f t="shared" si="32"/>
        <v>0.1936987649019368</v>
      </c>
      <c r="AY95">
        <f t="shared" si="32"/>
        <v>0.1936987649019368</v>
      </c>
      <c r="AZ95">
        <f t="shared" si="32"/>
        <v>0.18299958251238735</v>
      </c>
      <c r="BA95">
        <f t="shared" si="32"/>
        <v>0.18299958251238735</v>
      </c>
      <c r="BB95">
        <f t="shared" si="32"/>
        <v>0.18299958251238735</v>
      </c>
      <c r="BC95">
        <f t="shared" si="32"/>
        <v>0.18299958251238735</v>
      </c>
      <c r="BD95">
        <f t="shared" si="32"/>
        <v>0.18299958251238735</v>
      </c>
      <c r="BE95">
        <f t="shared" si="32"/>
        <v>0.18299958251238735</v>
      </c>
      <c r="BF95">
        <f t="shared" si="32"/>
        <v>0.18299958251238735</v>
      </c>
      <c r="BG95">
        <f t="shared" si="32"/>
        <v>0.18299958251238735</v>
      </c>
      <c r="BH95">
        <f t="shared" si="32"/>
        <v>0.18299958251238735</v>
      </c>
      <c r="BI95">
        <f t="shared" si="32"/>
        <v>0.18299958251238735</v>
      </c>
      <c r="BJ95">
        <f t="shared" si="32"/>
        <v>0.18299958251238735</v>
      </c>
      <c r="BK95">
        <f t="shared" si="32"/>
        <v>0.18299958251238735</v>
      </c>
      <c r="BL95">
        <f t="shared" si="32"/>
        <v>0.18299958251238735</v>
      </c>
      <c r="BM95">
        <f t="shared" si="32"/>
        <v>0.18299958251238735</v>
      </c>
      <c r="BN95">
        <f t="shared" si="32"/>
        <v>0.18299958251238735</v>
      </c>
      <c r="BO95">
        <f t="shared" si="32"/>
        <v>0.18299958251238735</v>
      </c>
      <c r="BP95">
        <f t="shared" si="32"/>
        <v>0.18299958251238735</v>
      </c>
      <c r="BQ95">
        <f t="shared" si="32"/>
        <v>0.18299958251238735</v>
      </c>
      <c r="BR95">
        <f t="shared" si="32"/>
        <v>0.18299958251238735</v>
      </c>
      <c r="BS95">
        <f t="shared" si="32"/>
        <v>0.18299958251238735</v>
      </c>
      <c r="BT95">
        <f t="shared" si="32"/>
        <v>0.18299958251238735</v>
      </c>
      <c r="BU95">
        <f t="shared" si="32"/>
        <v>0.18299958251238735</v>
      </c>
      <c r="BV95">
        <f t="shared" si="32"/>
        <v>0.18299958251238735</v>
      </c>
      <c r="BW95">
        <f t="shared" si="32"/>
        <v>0.18299958251238735</v>
      </c>
      <c r="BX95">
        <f t="shared" si="32"/>
        <v>0.18299958251238735</v>
      </c>
      <c r="BY95">
        <f t="shared" si="32"/>
        <v>0.18299958251238735</v>
      </c>
      <c r="BZ95">
        <f t="shared" si="32"/>
        <v>0.18299958251238735</v>
      </c>
      <c r="CA95">
        <f t="shared" si="32"/>
        <v>0.18299958251238735</v>
      </c>
      <c r="CB95">
        <f t="shared" si="32"/>
        <v>0.18299958251238735</v>
      </c>
      <c r="CC95">
        <f t="shared" si="32"/>
        <v>0.18299958251238735</v>
      </c>
      <c r="CD95">
        <f t="shared" si="32"/>
        <v>0.18299958251238735</v>
      </c>
      <c r="CE95">
        <f t="shared" si="32"/>
        <v>0.18299958251238735</v>
      </c>
      <c r="CF95">
        <f t="shared" si="32"/>
        <v>0.18299958251238735</v>
      </c>
      <c r="CG95">
        <f t="shared" si="32"/>
        <v>0.18299958251238735</v>
      </c>
      <c r="CH95">
        <f t="shared" si="32"/>
        <v>0.18299958251238735</v>
      </c>
      <c r="CI95">
        <f t="shared" si="32"/>
        <v>0.18299958251238735</v>
      </c>
      <c r="CJ95">
        <f t="shared" si="32"/>
        <v>0.18299958251238735</v>
      </c>
      <c r="CK95">
        <f t="shared" si="32"/>
        <v>0.18299958251238735</v>
      </c>
      <c r="CL95">
        <f t="shared" si="32"/>
        <v>0.18299958251238735</v>
      </c>
      <c r="CM95">
        <f t="shared" si="32"/>
        <v>0.18299958251238735</v>
      </c>
      <c r="CN95">
        <f t="shared" si="32"/>
        <v>0.18299958251238735</v>
      </c>
      <c r="CO95">
        <f t="shared" si="32"/>
        <v>0.18299958251238735</v>
      </c>
      <c r="CP95">
        <f t="shared" si="32"/>
        <v>0.18299958251238735</v>
      </c>
      <c r="CQ95">
        <f t="shared" si="32"/>
        <v>0.18299958251238735</v>
      </c>
      <c r="CR95">
        <f t="shared" si="32"/>
        <v>0.18299958251238735</v>
      </c>
      <c r="CS95">
        <f t="shared" si="32"/>
        <v>0.18299958251238735</v>
      </c>
      <c r="CT95">
        <f t="shared" ref="CT95:DM95" si="33">VLOOKUP(CT$93,$AD$73:$AE$74,2)</f>
        <v>0.18299958251238735</v>
      </c>
      <c r="CU95">
        <f t="shared" si="33"/>
        <v>0.18299958251238735</v>
      </c>
      <c r="CV95">
        <f t="shared" si="33"/>
        <v>0.18299958251238735</v>
      </c>
      <c r="CW95">
        <f t="shared" si="33"/>
        <v>0.18299958251238735</v>
      </c>
      <c r="CX95">
        <f t="shared" si="33"/>
        <v>0.18299958251238735</v>
      </c>
      <c r="CY95">
        <f t="shared" si="33"/>
        <v>0.18299958251238735</v>
      </c>
      <c r="CZ95">
        <f t="shared" si="33"/>
        <v>0.18299958251238735</v>
      </c>
      <c r="DA95">
        <f t="shared" si="33"/>
        <v>0.18299958251238735</v>
      </c>
      <c r="DB95">
        <f t="shared" si="33"/>
        <v>0.18299958251238735</v>
      </c>
      <c r="DC95">
        <f t="shared" si="33"/>
        <v>0.18299958251238735</v>
      </c>
      <c r="DD95">
        <f t="shared" si="33"/>
        <v>0.18299958251238735</v>
      </c>
      <c r="DE95">
        <f t="shared" si="33"/>
        <v>0.18299958251238735</v>
      </c>
      <c r="DF95">
        <f t="shared" si="33"/>
        <v>0.18299958251238735</v>
      </c>
      <c r="DG95">
        <f t="shared" si="33"/>
        <v>0.18299958251238735</v>
      </c>
      <c r="DH95">
        <f t="shared" si="33"/>
        <v>0.18299958251238735</v>
      </c>
      <c r="DI95">
        <f t="shared" si="33"/>
        <v>0.18299958251238735</v>
      </c>
      <c r="DJ95">
        <f t="shared" si="33"/>
        <v>0.18299958251238735</v>
      </c>
      <c r="DK95">
        <f t="shared" si="33"/>
        <v>0.18299958251238735</v>
      </c>
      <c r="DL95">
        <f t="shared" si="33"/>
        <v>0.18299958251238735</v>
      </c>
      <c r="DM95">
        <f t="shared" si="33"/>
        <v>0.18299958251238735</v>
      </c>
    </row>
    <row r="96" spans="1:117" x14ac:dyDescent="0.25">
      <c r="B96" t="s">
        <v>345</v>
      </c>
      <c r="C96">
        <v>461</v>
      </c>
      <c r="D96" t="s">
        <v>132</v>
      </c>
      <c r="E96">
        <v>310</v>
      </c>
      <c r="F96">
        <v>109</v>
      </c>
      <c r="G96">
        <v>22</v>
      </c>
      <c r="H96">
        <v>20</v>
      </c>
      <c r="I96" s="18"/>
      <c r="J96" s="18"/>
      <c r="K96" s="18"/>
      <c r="L96" s="18"/>
      <c r="M96" s="18"/>
      <c r="N96" s="18"/>
      <c r="O96" s="18"/>
      <c r="P96" t="s">
        <v>143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f>VLOOKUP(AG$93,$AD$76:$AE$80,2)</f>
        <v>2.7697905478810729E-2</v>
      </c>
      <c r="AH96">
        <f t="shared" ref="AH96:CS96" si="34">VLOOKUP(AH$93,$AD$76:$AE$80,2)</f>
        <v>2.7697905478810729E-2</v>
      </c>
      <c r="AI96">
        <f t="shared" si="34"/>
        <v>2.7697905478810729E-2</v>
      </c>
      <c r="AJ96">
        <f t="shared" si="34"/>
        <v>2.7697905478810729E-2</v>
      </c>
      <c r="AK96">
        <f t="shared" si="34"/>
        <v>2.7697905478810729E-2</v>
      </c>
      <c r="AL96">
        <f t="shared" si="34"/>
        <v>2.7697905478810729E-2</v>
      </c>
      <c r="AM96">
        <f t="shared" si="34"/>
        <v>2.7697905478810729E-2</v>
      </c>
      <c r="AN96">
        <f t="shared" si="34"/>
        <v>2.7697905478810729E-2</v>
      </c>
      <c r="AO96">
        <f t="shared" si="34"/>
        <v>2.7697905478810729E-2</v>
      </c>
      <c r="AP96">
        <f t="shared" si="34"/>
        <v>2.7697905478810729E-2</v>
      </c>
      <c r="AQ96">
        <f t="shared" si="34"/>
        <v>2.7697905478810729E-2</v>
      </c>
      <c r="AR96">
        <f t="shared" si="34"/>
        <v>2.7697905478810729E-2</v>
      </c>
      <c r="AS96">
        <f t="shared" si="34"/>
        <v>2.7697905478810729E-2</v>
      </c>
      <c r="AT96">
        <f t="shared" si="34"/>
        <v>2.7697905478810729E-2</v>
      </c>
      <c r="AU96">
        <f t="shared" si="34"/>
        <v>4.813983523443837E-2</v>
      </c>
      <c r="AV96">
        <f t="shared" si="34"/>
        <v>4.813983523443837E-2</v>
      </c>
      <c r="AW96">
        <f t="shared" si="34"/>
        <v>4.813983523443837E-2</v>
      </c>
      <c r="AX96">
        <f t="shared" si="34"/>
        <v>4.813983523443837E-2</v>
      </c>
      <c r="AY96">
        <f t="shared" si="34"/>
        <v>4.813983523443837E-2</v>
      </c>
      <c r="AZ96">
        <f t="shared" si="34"/>
        <v>4.6333503882901403E-2</v>
      </c>
      <c r="BA96">
        <f t="shared" si="34"/>
        <v>4.6333503882901403E-2</v>
      </c>
      <c r="BB96">
        <f t="shared" si="34"/>
        <v>4.6333503882901403E-2</v>
      </c>
      <c r="BC96">
        <f t="shared" si="34"/>
        <v>4.6333503882901403E-2</v>
      </c>
      <c r="BD96">
        <f t="shared" si="34"/>
        <v>4.6333503882901403E-2</v>
      </c>
      <c r="BE96">
        <f t="shared" si="34"/>
        <v>0.1212129080189208</v>
      </c>
      <c r="BF96">
        <f t="shared" si="34"/>
        <v>0.1212129080189208</v>
      </c>
      <c r="BG96">
        <f t="shared" si="34"/>
        <v>0.1212129080189208</v>
      </c>
      <c r="BH96">
        <f t="shared" si="34"/>
        <v>0.1212129080189208</v>
      </c>
      <c r="BI96">
        <f t="shared" si="34"/>
        <v>0.1212129080189208</v>
      </c>
      <c r="BJ96">
        <f t="shared" si="34"/>
        <v>0.1212129080189208</v>
      </c>
      <c r="BK96">
        <f t="shared" si="34"/>
        <v>0.1212129080189208</v>
      </c>
      <c r="BL96">
        <f t="shared" si="34"/>
        <v>0.1212129080189208</v>
      </c>
      <c r="BM96">
        <f t="shared" si="34"/>
        <v>0.1212129080189208</v>
      </c>
      <c r="BN96">
        <f t="shared" si="34"/>
        <v>0.1212129080189208</v>
      </c>
      <c r="BO96">
        <f t="shared" si="34"/>
        <v>0.17750112889742115</v>
      </c>
      <c r="BP96">
        <f t="shared" si="34"/>
        <v>0.17750112889742115</v>
      </c>
      <c r="BQ96">
        <f t="shared" si="34"/>
        <v>0.17750112889742115</v>
      </c>
      <c r="BR96">
        <f t="shared" si="34"/>
        <v>0.17750112889742115</v>
      </c>
      <c r="BS96">
        <f t="shared" si="34"/>
        <v>0.17750112889742115</v>
      </c>
      <c r="BT96">
        <f t="shared" si="34"/>
        <v>0.17750112889742115</v>
      </c>
      <c r="BU96">
        <f t="shared" si="34"/>
        <v>0.17750112889742115</v>
      </c>
      <c r="BV96">
        <f t="shared" si="34"/>
        <v>0.17750112889742115</v>
      </c>
      <c r="BW96">
        <f t="shared" si="34"/>
        <v>0.17750112889742115</v>
      </c>
      <c r="BX96">
        <f t="shared" si="34"/>
        <v>0.17750112889742115</v>
      </c>
      <c r="BY96">
        <f t="shared" si="34"/>
        <v>0.17750112889742115</v>
      </c>
      <c r="BZ96">
        <f t="shared" si="34"/>
        <v>0.17750112889742115</v>
      </c>
      <c r="CA96">
        <f t="shared" si="34"/>
        <v>0.17750112889742115</v>
      </c>
      <c r="CB96">
        <f t="shared" si="34"/>
        <v>0.17750112889742115</v>
      </c>
      <c r="CC96">
        <f t="shared" si="34"/>
        <v>0.17750112889742115</v>
      </c>
      <c r="CD96">
        <f t="shared" si="34"/>
        <v>0.17750112889742115</v>
      </c>
      <c r="CE96">
        <f t="shared" si="34"/>
        <v>0.17750112889742115</v>
      </c>
      <c r="CF96">
        <f t="shared" si="34"/>
        <v>0.17750112889742115</v>
      </c>
      <c r="CG96">
        <f t="shared" si="34"/>
        <v>0.17750112889742115</v>
      </c>
      <c r="CH96">
        <f t="shared" si="34"/>
        <v>0.17750112889742115</v>
      </c>
      <c r="CI96">
        <f t="shared" si="34"/>
        <v>0.17750112889742115</v>
      </c>
      <c r="CJ96">
        <f t="shared" si="34"/>
        <v>0.17750112889742115</v>
      </c>
      <c r="CK96">
        <f t="shared" si="34"/>
        <v>0.17750112889742115</v>
      </c>
      <c r="CL96">
        <f t="shared" si="34"/>
        <v>0.17750112889742115</v>
      </c>
      <c r="CM96">
        <f t="shared" si="34"/>
        <v>0.17750112889742115</v>
      </c>
      <c r="CN96">
        <f t="shared" si="34"/>
        <v>0.17750112889742115</v>
      </c>
      <c r="CO96">
        <f t="shared" si="34"/>
        <v>0.17750112889742115</v>
      </c>
      <c r="CP96">
        <f t="shared" si="34"/>
        <v>0.17750112889742115</v>
      </c>
      <c r="CQ96">
        <f t="shared" si="34"/>
        <v>0.17750112889742115</v>
      </c>
      <c r="CR96">
        <f t="shared" si="34"/>
        <v>0.17750112889742115</v>
      </c>
      <c r="CS96">
        <f t="shared" si="34"/>
        <v>0.17750112889742115</v>
      </c>
      <c r="CT96">
        <f t="shared" ref="CT96:DM96" si="35">VLOOKUP(CT$93,$AD$76:$AE$80,2)</f>
        <v>0.17750112889742115</v>
      </c>
      <c r="CU96">
        <f t="shared" si="35"/>
        <v>0.17750112889742115</v>
      </c>
      <c r="CV96">
        <f t="shared" si="35"/>
        <v>0.17750112889742115</v>
      </c>
      <c r="CW96">
        <f t="shared" si="35"/>
        <v>0.17750112889742115</v>
      </c>
      <c r="CX96">
        <f t="shared" si="35"/>
        <v>0.17750112889742115</v>
      </c>
      <c r="CY96">
        <f t="shared" si="35"/>
        <v>0.17750112889742115</v>
      </c>
      <c r="CZ96">
        <f t="shared" si="35"/>
        <v>0.17750112889742115</v>
      </c>
      <c r="DA96">
        <f t="shared" si="35"/>
        <v>0.17750112889742115</v>
      </c>
      <c r="DB96">
        <f t="shared" si="35"/>
        <v>0.17750112889742115</v>
      </c>
      <c r="DC96">
        <f t="shared" si="35"/>
        <v>0.17750112889742115</v>
      </c>
      <c r="DD96">
        <f t="shared" si="35"/>
        <v>0.17750112889742115</v>
      </c>
      <c r="DE96">
        <f t="shared" si="35"/>
        <v>0.17750112889742115</v>
      </c>
      <c r="DF96">
        <f t="shared" si="35"/>
        <v>0.17750112889742115</v>
      </c>
      <c r="DG96">
        <f t="shared" si="35"/>
        <v>0.17750112889742115</v>
      </c>
      <c r="DH96">
        <f t="shared" si="35"/>
        <v>0.17750112889742115</v>
      </c>
      <c r="DI96">
        <f t="shared" si="35"/>
        <v>0.17750112889742115</v>
      </c>
      <c r="DJ96">
        <f t="shared" si="35"/>
        <v>0.17750112889742115</v>
      </c>
      <c r="DK96">
        <f t="shared" si="35"/>
        <v>0.17750112889742115</v>
      </c>
      <c r="DL96">
        <f t="shared" si="35"/>
        <v>0.17750112889742115</v>
      </c>
      <c r="DM96">
        <f t="shared" si="35"/>
        <v>0.17750112889742115</v>
      </c>
    </row>
    <row r="97" spans="1:117" x14ac:dyDescent="0.25">
      <c r="B97" t="s">
        <v>346</v>
      </c>
      <c r="C97">
        <v>42</v>
      </c>
      <c r="D97" t="s">
        <v>132</v>
      </c>
      <c r="E97">
        <v>22</v>
      </c>
      <c r="F97">
        <v>16</v>
      </c>
      <c r="G97">
        <v>1</v>
      </c>
      <c r="H97">
        <v>3</v>
      </c>
      <c r="I97" s="18"/>
      <c r="J97" s="18"/>
      <c r="K97" s="18"/>
      <c r="L97" s="18"/>
      <c r="M97" s="18"/>
      <c r="N97" s="18"/>
      <c r="O97" s="18"/>
      <c r="AF97"/>
    </row>
    <row r="98" spans="1:117" x14ac:dyDescent="0.25">
      <c r="A98" t="s">
        <v>402</v>
      </c>
      <c r="B98" t="s">
        <v>347</v>
      </c>
      <c r="C98">
        <v>1174</v>
      </c>
      <c r="D98">
        <v>2</v>
      </c>
      <c r="E98">
        <v>710</v>
      </c>
      <c r="F98">
        <v>305</v>
      </c>
      <c r="G98">
        <v>107</v>
      </c>
      <c r="H98">
        <v>50</v>
      </c>
      <c r="I98" s="18">
        <f>SUM(E98)/SUM($E98:$H98)</f>
        <v>0.60580204778156999</v>
      </c>
      <c r="J98" s="18">
        <f t="shared" ref="J98:L98" si="36">SUM(F98)/SUM($E98:$H98)</f>
        <v>0.26023890784982934</v>
      </c>
      <c r="K98" s="18">
        <f t="shared" si="36"/>
        <v>9.1296928327645049E-2</v>
      </c>
      <c r="L98" s="18">
        <f t="shared" si="36"/>
        <v>4.2662116040955635E-2</v>
      </c>
      <c r="M98" s="18"/>
      <c r="N98" s="18"/>
      <c r="O98" s="18"/>
      <c r="P98" t="s">
        <v>148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f>VLOOKUP(AG$93,$AD$82:$AE$83,2)</f>
        <v>3.6327941255342361E-2</v>
      </c>
      <c r="AH98">
        <f t="shared" ref="AH98:CS98" si="37">VLOOKUP(AH$93,$AD$82:$AE$83,2)</f>
        <v>3.6327941255342361E-2</v>
      </c>
      <c r="AI98">
        <f t="shared" si="37"/>
        <v>3.6327941255342361E-2</v>
      </c>
      <c r="AJ98">
        <f t="shared" si="37"/>
        <v>3.6327941255342361E-2</v>
      </c>
      <c r="AK98">
        <f t="shared" si="37"/>
        <v>3.6327941255342361E-2</v>
      </c>
      <c r="AL98">
        <f t="shared" si="37"/>
        <v>3.6327941255342361E-2</v>
      </c>
      <c r="AM98">
        <f t="shared" si="37"/>
        <v>3.6327941255342361E-2</v>
      </c>
      <c r="AN98">
        <f t="shared" si="37"/>
        <v>3.6327941255342361E-2</v>
      </c>
      <c r="AO98">
        <f t="shared" si="37"/>
        <v>3.6327941255342361E-2</v>
      </c>
      <c r="AP98">
        <f t="shared" si="37"/>
        <v>3.6327941255342361E-2</v>
      </c>
      <c r="AQ98">
        <f t="shared" si="37"/>
        <v>3.6327941255342361E-2</v>
      </c>
      <c r="AR98">
        <f t="shared" si="37"/>
        <v>3.6327941255342361E-2</v>
      </c>
      <c r="AS98">
        <f t="shared" si="37"/>
        <v>3.6327941255342361E-2</v>
      </c>
      <c r="AT98">
        <f t="shared" si="37"/>
        <v>3.6327941255342361E-2</v>
      </c>
      <c r="AU98">
        <f t="shared" si="37"/>
        <v>3.6327941255342361E-2</v>
      </c>
      <c r="AV98">
        <f t="shared" si="37"/>
        <v>3.6327941255342361E-2</v>
      </c>
      <c r="AW98">
        <f t="shared" si="37"/>
        <v>3.6327941255342361E-2</v>
      </c>
      <c r="AX98">
        <f t="shared" si="37"/>
        <v>3.6327941255342361E-2</v>
      </c>
      <c r="AY98">
        <f t="shared" si="37"/>
        <v>3.6327941255342361E-2</v>
      </c>
      <c r="AZ98">
        <f t="shared" si="37"/>
        <v>3.6327941255342361E-2</v>
      </c>
      <c r="BA98">
        <f t="shared" si="37"/>
        <v>3.6327941255342361E-2</v>
      </c>
      <c r="BB98">
        <f t="shared" si="37"/>
        <v>3.6327941255342361E-2</v>
      </c>
      <c r="BC98">
        <f t="shared" si="37"/>
        <v>3.6327941255342361E-2</v>
      </c>
      <c r="BD98">
        <f t="shared" si="37"/>
        <v>3.6327941255342361E-2</v>
      </c>
      <c r="BE98">
        <f t="shared" si="37"/>
        <v>3.6327941255342361E-2</v>
      </c>
      <c r="BF98">
        <f t="shared" si="37"/>
        <v>3.6327941255342361E-2</v>
      </c>
      <c r="BG98">
        <f t="shared" si="37"/>
        <v>3.6327941255342361E-2</v>
      </c>
      <c r="BH98">
        <f t="shared" si="37"/>
        <v>3.6327941255342361E-2</v>
      </c>
      <c r="BI98">
        <f t="shared" si="37"/>
        <v>3.6327941255342361E-2</v>
      </c>
      <c r="BJ98">
        <f t="shared" si="37"/>
        <v>3.6327941255342361E-2</v>
      </c>
      <c r="BK98">
        <f t="shared" si="37"/>
        <v>3.6327941255342361E-2</v>
      </c>
      <c r="BL98">
        <f t="shared" si="37"/>
        <v>3.6327941255342361E-2</v>
      </c>
      <c r="BM98">
        <f t="shared" si="37"/>
        <v>3.6327941255342361E-2</v>
      </c>
      <c r="BN98">
        <f t="shared" si="37"/>
        <v>3.6327941255342361E-2</v>
      </c>
      <c r="BO98">
        <f t="shared" si="37"/>
        <v>3.6327941255342361E-2</v>
      </c>
      <c r="BP98">
        <f t="shared" si="37"/>
        <v>3.6327941255342361E-2</v>
      </c>
      <c r="BQ98">
        <f t="shared" si="37"/>
        <v>3.6327941255342361E-2</v>
      </c>
      <c r="BR98">
        <f t="shared" si="37"/>
        <v>3.6327941255342361E-2</v>
      </c>
      <c r="BS98">
        <f t="shared" si="37"/>
        <v>3.6327941255342361E-2</v>
      </c>
      <c r="BT98">
        <f t="shared" si="37"/>
        <v>3.6327941255342361E-2</v>
      </c>
      <c r="BU98">
        <f t="shared" si="37"/>
        <v>3.6327941255342361E-2</v>
      </c>
      <c r="BV98">
        <f t="shared" si="37"/>
        <v>3.6327941255342361E-2</v>
      </c>
      <c r="BW98">
        <f t="shared" si="37"/>
        <v>3.6327941255342361E-2</v>
      </c>
      <c r="BX98">
        <f t="shared" si="37"/>
        <v>3.6327941255342361E-2</v>
      </c>
      <c r="BY98">
        <f t="shared" si="37"/>
        <v>3.6327941255342361E-2</v>
      </c>
      <c r="BZ98">
        <f t="shared" si="37"/>
        <v>3.6327941255342361E-2</v>
      </c>
      <c r="CA98">
        <f t="shared" si="37"/>
        <v>3.6327941255342361E-2</v>
      </c>
      <c r="CB98">
        <f t="shared" si="37"/>
        <v>3.6327941255342361E-2</v>
      </c>
      <c r="CC98">
        <f t="shared" si="37"/>
        <v>3.6327941255342361E-2</v>
      </c>
      <c r="CD98">
        <f t="shared" si="37"/>
        <v>3.6327941255342361E-2</v>
      </c>
      <c r="CE98">
        <f t="shared" si="37"/>
        <v>3.6327941255342361E-2</v>
      </c>
      <c r="CF98">
        <f t="shared" si="37"/>
        <v>3.6327941255342361E-2</v>
      </c>
      <c r="CG98">
        <f t="shared" si="37"/>
        <v>3.6327941255342361E-2</v>
      </c>
      <c r="CH98">
        <f t="shared" si="37"/>
        <v>3.6327941255342361E-2</v>
      </c>
      <c r="CI98">
        <f t="shared" si="37"/>
        <v>3.6327941255342361E-2</v>
      </c>
      <c r="CJ98">
        <f t="shared" si="37"/>
        <v>3.6327941255342361E-2</v>
      </c>
      <c r="CK98">
        <f t="shared" si="37"/>
        <v>3.6327941255342361E-2</v>
      </c>
      <c r="CL98">
        <f t="shared" si="37"/>
        <v>3.6327941255342361E-2</v>
      </c>
      <c r="CM98">
        <f t="shared" si="37"/>
        <v>3.6327941255342361E-2</v>
      </c>
      <c r="CN98">
        <f t="shared" si="37"/>
        <v>3.6327941255342361E-2</v>
      </c>
      <c r="CO98">
        <f t="shared" si="37"/>
        <v>3.6327941255342361E-2</v>
      </c>
      <c r="CP98">
        <f t="shared" si="37"/>
        <v>3.6327941255342361E-2</v>
      </c>
      <c r="CQ98">
        <f t="shared" si="37"/>
        <v>3.6327941255342361E-2</v>
      </c>
      <c r="CR98">
        <f t="shared" si="37"/>
        <v>3.6327941255342361E-2</v>
      </c>
      <c r="CS98">
        <f t="shared" si="37"/>
        <v>3.6327941255342361E-2</v>
      </c>
      <c r="CT98">
        <f t="shared" ref="CT98:DM98" si="38">VLOOKUP(CT$93,$AD$82:$AE$83,2)</f>
        <v>3.6327941255342361E-2</v>
      </c>
      <c r="CU98">
        <f t="shared" si="38"/>
        <v>3.6327941255342361E-2</v>
      </c>
      <c r="CV98">
        <f t="shared" si="38"/>
        <v>3.6327941255342361E-2</v>
      </c>
      <c r="CW98">
        <f t="shared" si="38"/>
        <v>3.6327941255342361E-2</v>
      </c>
      <c r="CX98">
        <f t="shared" si="38"/>
        <v>3.6327941255342361E-2</v>
      </c>
      <c r="CY98">
        <f t="shared" si="38"/>
        <v>3.6327941255342361E-2</v>
      </c>
      <c r="CZ98">
        <f t="shared" si="38"/>
        <v>3.6327941255342361E-2</v>
      </c>
      <c r="DA98">
        <f t="shared" si="38"/>
        <v>3.6327941255342361E-2</v>
      </c>
      <c r="DB98">
        <f t="shared" si="38"/>
        <v>3.6327941255342361E-2</v>
      </c>
      <c r="DC98">
        <f t="shared" si="38"/>
        <v>3.6327941255342361E-2</v>
      </c>
      <c r="DD98">
        <f t="shared" si="38"/>
        <v>3.6327941255342361E-2</v>
      </c>
      <c r="DE98">
        <f t="shared" si="38"/>
        <v>3.6327941255342361E-2</v>
      </c>
      <c r="DF98">
        <f t="shared" si="38"/>
        <v>3.6327941255342361E-2</v>
      </c>
      <c r="DG98">
        <f t="shared" si="38"/>
        <v>3.6327941255342361E-2</v>
      </c>
      <c r="DH98">
        <f t="shared" si="38"/>
        <v>3.6327941255342361E-2</v>
      </c>
      <c r="DI98">
        <f t="shared" si="38"/>
        <v>3.6327941255342361E-2</v>
      </c>
      <c r="DJ98">
        <f t="shared" si="38"/>
        <v>3.6327941255342361E-2</v>
      </c>
      <c r="DK98">
        <f t="shared" si="38"/>
        <v>3.6327941255342361E-2</v>
      </c>
      <c r="DL98">
        <f t="shared" si="38"/>
        <v>3.6327941255342361E-2</v>
      </c>
      <c r="DM98">
        <f t="shared" si="38"/>
        <v>3.6327941255342361E-2</v>
      </c>
    </row>
    <row r="99" spans="1:117" x14ac:dyDescent="0.25">
      <c r="A99" t="s">
        <v>403</v>
      </c>
      <c r="B99" t="s">
        <v>348</v>
      </c>
      <c r="C99">
        <v>463</v>
      </c>
      <c r="D99">
        <v>7</v>
      </c>
      <c r="E99">
        <v>151</v>
      </c>
      <c r="F99">
        <v>142</v>
      </c>
      <c r="G99">
        <v>152</v>
      </c>
      <c r="H99">
        <v>11</v>
      </c>
      <c r="I99" s="18">
        <f>SUM(E99:E101)/SUM($E99:$H101)</f>
        <v>0.31219806763285024</v>
      </c>
      <c r="J99" s="18">
        <f t="shared" ref="J99:L99" si="39">SUM(F99:F101)/SUM($E99:$H101)</f>
        <v>0.36654589371980678</v>
      </c>
      <c r="K99" s="18">
        <f t="shared" si="39"/>
        <v>0.26268115942028986</v>
      </c>
      <c r="L99" s="18">
        <f t="shared" si="39"/>
        <v>5.8574879227053143E-2</v>
      </c>
      <c r="M99" s="18"/>
      <c r="N99" s="18"/>
      <c r="O99" s="18"/>
      <c r="P99" t="s">
        <v>147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f>VLOOKUP(AG$93,$AD$85:$AE$86,2)</f>
        <v>0.13513502260184046</v>
      </c>
      <c r="AH99">
        <f t="shared" ref="AH99:CS99" si="40">VLOOKUP(AH$93,$AD$85:$AE$86,2)</f>
        <v>0.13513502260184046</v>
      </c>
      <c r="AI99">
        <f t="shared" si="40"/>
        <v>0.13513502260184046</v>
      </c>
      <c r="AJ99">
        <f t="shared" si="40"/>
        <v>0.13513502260184046</v>
      </c>
      <c r="AK99">
        <f t="shared" si="40"/>
        <v>0.13513502260184046</v>
      </c>
      <c r="AL99">
        <f t="shared" si="40"/>
        <v>0.13513502260184046</v>
      </c>
      <c r="AM99">
        <f t="shared" si="40"/>
        <v>0.13513502260184046</v>
      </c>
      <c r="AN99">
        <f t="shared" si="40"/>
        <v>0.13513502260184046</v>
      </c>
      <c r="AO99">
        <f t="shared" si="40"/>
        <v>0.13513502260184046</v>
      </c>
      <c r="AP99">
        <f t="shared" si="40"/>
        <v>0.13513502260184046</v>
      </c>
      <c r="AQ99">
        <f t="shared" si="40"/>
        <v>0.13513502260184046</v>
      </c>
      <c r="AR99">
        <f t="shared" si="40"/>
        <v>0.13513502260184046</v>
      </c>
      <c r="AS99">
        <f t="shared" si="40"/>
        <v>0.13513502260184046</v>
      </c>
      <c r="AT99">
        <f t="shared" si="40"/>
        <v>0.13513502260184046</v>
      </c>
      <c r="AU99">
        <f t="shared" si="40"/>
        <v>0.13513502260184046</v>
      </c>
      <c r="AV99">
        <f t="shared" si="40"/>
        <v>0.13513502260184046</v>
      </c>
      <c r="AW99">
        <f t="shared" si="40"/>
        <v>0.13513502260184046</v>
      </c>
      <c r="AX99">
        <f t="shared" si="40"/>
        <v>0.13513502260184046</v>
      </c>
      <c r="AY99">
        <f t="shared" si="40"/>
        <v>0.13513502260184046</v>
      </c>
      <c r="AZ99">
        <f t="shared" si="40"/>
        <v>0.13961297245582655</v>
      </c>
      <c r="BA99">
        <f t="shared" si="40"/>
        <v>0.13961297245582655</v>
      </c>
      <c r="BB99">
        <f t="shared" si="40"/>
        <v>0.13961297245582655</v>
      </c>
      <c r="BC99">
        <f t="shared" si="40"/>
        <v>0.13961297245582655</v>
      </c>
      <c r="BD99">
        <f t="shared" si="40"/>
        <v>0.13961297245582655</v>
      </c>
      <c r="BE99">
        <f t="shared" si="40"/>
        <v>0.13961297245582655</v>
      </c>
      <c r="BF99">
        <f t="shared" si="40"/>
        <v>0.13961297245582655</v>
      </c>
      <c r="BG99">
        <f t="shared" si="40"/>
        <v>0.13961297245582655</v>
      </c>
      <c r="BH99">
        <f t="shared" si="40"/>
        <v>0.13961297245582655</v>
      </c>
      <c r="BI99">
        <f t="shared" si="40"/>
        <v>0.13961297245582655</v>
      </c>
      <c r="BJ99">
        <f t="shared" si="40"/>
        <v>0.13961297245582655</v>
      </c>
      <c r="BK99">
        <f t="shared" si="40"/>
        <v>0.13961297245582655</v>
      </c>
      <c r="BL99">
        <f t="shared" si="40"/>
        <v>0.13961297245582655</v>
      </c>
      <c r="BM99">
        <f t="shared" si="40"/>
        <v>0.13961297245582655</v>
      </c>
      <c r="BN99">
        <f t="shared" si="40"/>
        <v>0.13961297245582655</v>
      </c>
      <c r="BO99">
        <f t="shared" si="40"/>
        <v>0.13961297245582655</v>
      </c>
      <c r="BP99">
        <f t="shared" si="40"/>
        <v>0.13961297245582655</v>
      </c>
      <c r="BQ99">
        <f t="shared" si="40"/>
        <v>0.13961297245582655</v>
      </c>
      <c r="BR99">
        <f t="shared" si="40"/>
        <v>0.13961297245582655</v>
      </c>
      <c r="BS99">
        <f t="shared" si="40"/>
        <v>0.13961297245582655</v>
      </c>
      <c r="BT99">
        <f t="shared" si="40"/>
        <v>0.13961297245582655</v>
      </c>
      <c r="BU99">
        <f t="shared" si="40"/>
        <v>0.13961297245582655</v>
      </c>
      <c r="BV99">
        <f t="shared" si="40"/>
        <v>0.13961297245582655</v>
      </c>
      <c r="BW99">
        <f t="shared" si="40"/>
        <v>0.13961297245582655</v>
      </c>
      <c r="BX99">
        <f t="shared" si="40"/>
        <v>0.13961297245582655</v>
      </c>
      <c r="BY99">
        <f t="shared" si="40"/>
        <v>0.13961297245582655</v>
      </c>
      <c r="BZ99">
        <f t="shared" si="40"/>
        <v>0.13961297245582655</v>
      </c>
      <c r="CA99">
        <f t="shared" si="40"/>
        <v>0.13961297245582655</v>
      </c>
      <c r="CB99">
        <f t="shared" si="40"/>
        <v>0.13961297245582655</v>
      </c>
      <c r="CC99">
        <f t="shared" si="40"/>
        <v>0.13961297245582655</v>
      </c>
      <c r="CD99">
        <f t="shared" si="40"/>
        <v>0.13961297245582655</v>
      </c>
      <c r="CE99">
        <f t="shared" si="40"/>
        <v>0.13961297245582655</v>
      </c>
      <c r="CF99">
        <f t="shared" si="40"/>
        <v>0.13961297245582655</v>
      </c>
      <c r="CG99">
        <f t="shared" si="40"/>
        <v>0.13961297245582655</v>
      </c>
      <c r="CH99">
        <f t="shared" si="40"/>
        <v>0.13961297245582655</v>
      </c>
      <c r="CI99">
        <f t="shared" si="40"/>
        <v>0.13961297245582655</v>
      </c>
      <c r="CJ99">
        <f t="shared" si="40"/>
        <v>0.13961297245582655</v>
      </c>
      <c r="CK99">
        <f t="shared" si="40"/>
        <v>0.13961297245582655</v>
      </c>
      <c r="CL99">
        <f t="shared" si="40"/>
        <v>0.13961297245582655</v>
      </c>
      <c r="CM99">
        <f t="shared" si="40"/>
        <v>0.13961297245582655</v>
      </c>
      <c r="CN99">
        <f t="shared" si="40"/>
        <v>0.13961297245582655</v>
      </c>
      <c r="CO99">
        <f t="shared" si="40"/>
        <v>0.13961297245582655</v>
      </c>
      <c r="CP99">
        <f t="shared" si="40"/>
        <v>0.13961297245582655</v>
      </c>
      <c r="CQ99">
        <f t="shared" si="40"/>
        <v>0.13961297245582655</v>
      </c>
      <c r="CR99">
        <f t="shared" si="40"/>
        <v>0.13961297245582655</v>
      </c>
      <c r="CS99">
        <f t="shared" si="40"/>
        <v>0.13961297245582655</v>
      </c>
      <c r="CT99">
        <f t="shared" ref="CT99:DM99" si="41">VLOOKUP(CT$93,$AD$85:$AE$86,2)</f>
        <v>0.13961297245582655</v>
      </c>
      <c r="CU99">
        <f t="shared" si="41"/>
        <v>0.13961297245582655</v>
      </c>
      <c r="CV99">
        <f t="shared" si="41"/>
        <v>0.13961297245582655</v>
      </c>
      <c r="CW99">
        <f t="shared" si="41"/>
        <v>0.13961297245582655</v>
      </c>
      <c r="CX99">
        <f t="shared" si="41"/>
        <v>0.13961297245582655</v>
      </c>
      <c r="CY99">
        <f t="shared" si="41"/>
        <v>0.13961297245582655</v>
      </c>
      <c r="CZ99">
        <f t="shared" si="41"/>
        <v>0.13961297245582655</v>
      </c>
      <c r="DA99">
        <f t="shared" si="41"/>
        <v>0.13961297245582655</v>
      </c>
      <c r="DB99">
        <f t="shared" si="41"/>
        <v>0.13961297245582655</v>
      </c>
      <c r="DC99">
        <f t="shared" si="41"/>
        <v>0.13961297245582655</v>
      </c>
      <c r="DD99">
        <f t="shared" si="41"/>
        <v>0.13961297245582655</v>
      </c>
      <c r="DE99">
        <f t="shared" si="41"/>
        <v>0.13961297245582655</v>
      </c>
      <c r="DF99">
        <f t="shared" si="41"/>
        <v>0.13961297245582655</v>
      </c>
      <c r="DG99">
        <f t="shared" si="41"/>
        <v>0.13961297245582655</v>
      </c>
      <c r="DH99">
        <f t="shared" si="41"/>
        <v>0.13961297245582655</v>
      </c>
      <c r="DI99">
        <f t="shared" si="41"/>
        <v>0.13961297245582655</v>
      </c>
      <c r="DJ99">
        <f t="shared" si="41"/>
        <v>0.13961297245582655</v>
      </c>
      <c r="DK99">
        <f t="shared" si="41"/>
        <v>0.13961297245582655</v>
      </c>
      <c r="DL99">
        <f t="shared" si="41"/>
        <v>0.13961297245582655</v>
      </c>
      <c r="DM99">
        <f t="shared" si="41"/>
        <v>0.13961297245582655</v>
      </c>
    </row>
    <row r="100" spans="1:117" x14ac:dyDescent="0.25">
      <c r="B100" t="s">
        <v>349</v>
      </c>
      <c r="C100">
        <v>437</v>
      </c>
      <c r="D100">
        <v>1</v>
      </c>
      <c r="E100">
        <v>189</v>
      </c>
      <c r="F100">
        <v>144</v>
      </c>
      <c r="G100">
        <v>73</v>
      </c>
      <c r="H100">
        <v>30</v>
      </c>
      <c r="I100" s="18"/>
      <c r="J100" s="18"/>
      <c r="K100" s="18"/>
      <c r="L100" s="18"/>
      <c r="M100" s="18"/>
      <c r="N100" s="18"/>
      <c r="O100" s="18"/>
      <c r="P100" t="s">
        <v>146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f>VLOOKUP(AG$93,$AD$88:$AE$89,2)</f>
        <v>4.156092170277681E-2</v>
      </c>
      <c r="AH100">
        <f t="shared" ref="AH100:CS100" si="42">VLOOKUP(AH$93,$AD$88:$AE$89,2)</f>
        <v>4.156092170277681E-2</v>
      </c>
      <c r="AI100">
        <f t="shared" si="42"/>
        <v>4.156092170277681E-2</v>
      </c>
      <c r="AJ100">
        <f t="shared" si="42"/>
        <v>4.156092170277681E-2</v>
      </c>
      <c r="AK100">
        <f t="shared" si="42"/>
        <v>4.156092170277681E-2</v>
      </c>
      <c r="AL100">
        <f t="shared" si="42"/>
        <v>4.156092170277681E-2</v>
      </c>
      <c r="AM100">
        <f t="shared" si="42"/>
        <v>4.156092170277681E-2</v>
      </c>
      <c r="AN100">
        <f t="shared" si="42"/>
        <v>4.156092170277681E-2</v>
      </c>
      <c r="AO100">
        <f t="shared" si="42"/>
        <v>4.156092170277681E-2</v>
      </c>
      <c r="AP100">
        <f t="shared" si="42"/>
        <v>4.156092170277681E-2</v>
      </c>
      <c r="AQ100">
        <f t="shared" si="42"/>
        <v>4.156092170277681E-2</v>
      </c>
      <c r="AR100">
        <f t="shared" si="42"/>
        <v>4.156092170277681E-2</v>
      </c>
      <c r="AS100">
        <f t="shared" si="42"/>
        <v>4.156092170277681E-2</v>
      </c>
      <c r="AT100">
        <f t="shared" si="42"/>
        <v>4.156092170277681E-2</v>
      </c>
      <c r="AU100">
        <f t="shared" si="42"/>
        <v>4.156092170277681E-2</v>
      </c>
      <c r="AV100">
        <f t="shared" si="42"/>
        <v>4.156092170277681E-2</v>
      </c>
      <c r="AW100">
        <f t="shared" si="42"/>
        <v>4.156092170277681E-2</v>
      </c>
      <c r="AX100">
        <f t="shared" si="42"/>
        <v>4.156092170277681E-2</v>
      </c>
      <c r="AY100">
        <f t="shared" si="42"/>
        <v>4.156092170277681E-2</v>
      </c>
      <c r="AZ100">
        <f t="shared" si="42"/>
        <v>4.6821603126754541E-2</v>
      </c>
      <c r="BA100">
        <f t="shared" si="42"/>
        <v>4.6821603126754541E-2</v>
      </c>
      <c r="BB100">
        <f t="shared" si="42"/>
        <v>4.6821603126754541E-2</v>
      </c>
      <c r="BC100">
        <f t="shared" si="42"/>
        <v>4.6821603126754541E-2</v>
      </c>
      <c r="BD100">
        <f t="shared" si="42"/>
        <v>4.6821603126754541E-2</v>
      </c>
      <c r="BE100">
        <f t="shared" si="42"/>
        <v>4.6821603126754541E-2</v>
      </c>
      <c r="BF100">
        <f t="shared" si="42"/>
        <v>4.6821603126754541E-2</v>
      </c>
      <c r="BG100">
        <f t="shared" si="42"/>
        <v>4.6821603126754541E-2</v>
      </c>
      <c r="BH100">
        <f t="shared" si="42"/>
        <v>4.6821603126754541E-2</v>
      </c>
      <c r="BI100">
        <f t="shared" si="42"/>
        <v>4.6821603126754541E-2</v>
      </c>
      <c r="BJ100">
        <f t="shared" si="42"/>
        <v>4.6821603126754541E-2</v>
      </c>
      <c r="BK100">
        <f t="shared" si="42"/>
        <v>4.6821603126754541E-2</v>
      </c>
      <c r="BL100">
        <f t="shared" si="42"/>
        <v>4.6821603126754541E-2</v>
      </c>
      <c r="BM100">
        <f t="shared" si="42"/>
        <v>4.6821603126754541E-2</v>
      </c>
      <c r="BN100">
        <f t="shared" si="42"/>
        <v>4.6821603126754541E-2</v>
      </c>
      <c r="BO100">
        <f t="shared" si="42"/>
        <v>4.6821603126754541E-2</v>
      </c>
      <c r="BP100">
        <f t="shared" si="42"/>
        <v>4.6821603126754541E-2</v>
      </c>
      <c r="BQ100">
        <f t="shared" si="42"/>
        <v>4.6821603126754541E-2</v>
      </c>
      <c r="BR100">
        <f t="shared" si="42"/>
        <v>4.6821603126754541E-2</v>
      </c>
      <c r="BS100">
        <f t="shared" si="42"/>
        <v>4.6821603126754541E-2</v>
      </c>
      <c r="BT100">
        <f t="shared" si="42"/>
        <v>4.6821603126754541E-2</v>
      </c>
      <c r="BU100">
        <f t="shared" si="42"/>
        <v>4.6821603126754541E-2</v>
      </c>
      <c r="BV100">
        <f t="shared" si="42"/>
        <v>4.6821603126754541E-2</v>
      </c>
      <c r="BW100">
        <f t="shared" si="42"/>
        <v>4.6821603126754541E-2</v>
      </c>
      <c r="BX100">
        <f t="shared" si="42"/>
        <v>4.6821603126754541E-2</v>
      </c>
      <c r="BY100">
        <f t="shared" si="42"/>
        <v>4.6821603126754541E-2</v>
      </c>
      <c r="BZ100">
        <f t="shared" si="42"/>
        <v>4.6821603126754541E-2</v>
      </c>
      <c r="CA100">
        <f t="shared" si="42"/>
        <v>4.6821603126754541E-2</v>
      </c>
      <c r="CB100">
        <f t="shared" si="42"/>
        <v>4.6821603126754541E-2</v>
      </c>
      <c r="CC100">
        <f t="shared" si="42"/>
        <v>4.6821603126754541E-2</v>
      </c>
      <c r="CD100">
        <f t="shared" si="42"/>
        <v>4.6821603126754541E-2</v>
      </c>
      <c r="CE100">
        <f t="shared" si="42"/>
        <v>4.6821603126754541E-2</v>
      </c>
      <c r="CF100">
        <f t="shared" si="42"/>
        <v>4.6821603126754541E-2</v>
      </c>
      <c r="CG100">
        <f t="shared" si="42"/>
        <v>4.6821603126754541E-2</v>
      </c>
      <c r="CH100">
        <f t="shared" si="42"/>
        <v>4.6821603126754541E-2</v>
      </c>
      <c r="CI100">
        <f t="shared" si="42"/>
        <v>4.6821603126754541E-2</v>
      </c>
      <c r="CJ100">
        <f t="shared" si="42"/>
        <v>4.6821603126754541E-2</v>
      </c>
      <c r="CK100">
        <f t="shared" si="42"/>
        <v>4.6821603126754541E-2</v>
      </c>
      <c r="CL100">
        <f t="shared" si="42"/>
        <v>4.6821603126754541E-2</v>
      </c>
      <c r="CM100">
        <f t="shared" si="42"/>
        <v>4.6821603126754541E-2</v>
      </c>
      <c r="CN100">
        <f t="shared" si="42"/>
        <v>4.6821603126754541E-2</v>
      </c>
      <c r="CO100">
        <f t="shared" si="42"/>
        <v>4.6821603126754541E-2</v>
      </c>
      <c r="CP100">
        <f t="shared" si="42"/>
        <v>4.6821603126754541E-2</v>
      </c>
      <c r="CQ100">
        <f t="shared" si="42"/>
        <v>4.6821603126754541E-2</v>
      </c>
      <c r="CR100">
        <f t="shared" si="42"/>
        <v>4.6821603126754541E-2</v>
      </c>
      <c r="CS100">
        <f t="shared" si="42"/>
        <v>4.6821603126754541E-2</v>
      </c>
      <c r="CT100">
        <f t="shared" ref="CT100:DM100" si="43">VLOOKUP(CT$93,$AD$88:$AE$89,2)</f>
        <v>4.6821603126754541E-2</v>
      </c>
      <c r="CU100">
        <f t="shared" si="43"/>
        <v>4.6821603126754541E-2</v>
      </c>
      <c r="CV100">
        <f t="shared" si="43"/>
        <v>4.6821603126754541E-2</v>
      </c>
      <c r="CW100">
        <f t="shared" si="43"/>
        <v>4.6821603126754541E-2</v>
      </c>
      <c r="CX100">
        <f t="shared" si="43"/>
        <v>4.6821603126754541E-2</v>
      </c>
      <c r="CY100">
        <f t="shared" si="43"/>
        <v>4.6821603126754541E-2</v>
      </c>
      <c r="CZ100">
        <f t="shared" si="43"/>
        <v>4.6821603126754541E-2</v>
      </c>
      <c r="DA100">
        <f t="shared" si="43"/>
        <v>4.6821603126754541E-2</v>
      </c>
      <c r="DB100">
        <f t="shared" si="43"/>
        <v>4.6821603126754541E-2</v>
      </c>
      <c r="DC100">
        <f t="shared" si="43"/>
        <v>4.6821603126754541E-2</v>
      </c>
      <c r="DD100">
        <f t="shared" si="43"/>
        <v>4.6821603126754541E-2</v>
      </c>
      <c r="DE100">
        <f t="shared" si="43"/>
        <v>4.6821603126754541E-2</v>
      </c>
      <c r="DF100">
        <f t="shared" si="43"/>
        <v>4.6821603126754541E-2</v>
      </c>
      <c r="DG100">
        <f t="shared" si="43"/>
        <v>4.6821603126754541E-2</v>
      </c>
      <c r="DH100">
        <f t="shared" si="43"/>
        <v>4.6821603126754541E-2</v>
      </c>
      <c r="DI100">
        <f t="shared" si="43"/>
        <v>4.6821603126754541E-2</v>
      </c>
      <c r="DJ100">
        <f t="shared" si="43"/>
        <v>4.6821603126754541E-2</v>
      </c>
      <c r="DK100">
        <f t="shared" si="43"/>
        <v>4.6821603126754541E-2</v>
      </c>
      <c r="DL100">
        <f t="shared" si="43"/>
        <v>4.6821603126754541E-2</v>
      </c>
      <c r="DM100">
        <f t="shared" si="43"/>
        <v>4.6821603126754541E-2</v>
      </c>
    </row>
    <row r="101" spans="1:117" x14ac:dyDescent="0.25">
      <c r="B101" t="s">
        <v>350</v>
      </c>
      <c r="C101">
        <v>764</v>
      </c>
      <c r="D101" t="s">
        <v>132</v>
      </c>
      <c r="E101">
        <v>177</v>
      </c>
      <c r="F101">
        <v>321</v>
      </c>
      <c r="G101">
        <v>210</v>
      </c>
      <c r="H101">
        <v>56</v>
      </c>
      <c r="I101" s="18"/>
      <c r="J101" s="18"/>
      <c r="K101" s="18"/>
      <c r="L101" s="18"/>
      <c r="M101" s="18"/>
      <c r="N101" s="18"/>
      <c r="O101" s="18"/>
    </row>
    <row r="102" spans="1:117" x14ac:dyDescent="0.25">
      <c r="A102" t="s">
        <v>404</v>
      </c>
      <c r="B102" t="s">
        <v>351</v>
      </c>
      <c r="C102">
        <v>85</v>
      </c>
      <c r="D102" t="s">
        <v>132</v>
      </c>
      <c r="E102">
        <v>72</v>
      </c>
      <c r="F102">
        <v>13</v>
      </c>
      <c r="G102" t="s">
        <v>132</v>
      </c>
      <c r="H102" t="s">
        <v>132</v>
      </c>
      <c r="I102" s="18">
        <f>SUM(E102)/SUM($E102:$H102)</f>
        <v>0.84705882352941175</v>
      </c>
      <c r="J102" s="18">
        <f t="shared" ref="J102:L104" si="44">SUM(F102)/SUM($E102:$H102)</f>
        <v>0.15294117647058825</v>
      </c>
      <c r="K102" s="18">
        <f t="shared" si="44"/>
        <v>0</v>
      </c>
      <c r="L102" s="18">
        <f t="shared" si="44"/>
        <v>0</v>
      </c>
      <c r="M102" s="18"/>
      <c r="N102" s="18"/>
      <c r="O102" s="18"/>
    </row>
    <row r="103" spans="1:117" x14ac:dyDescent="0.25">
      <c r="A103" t="s">
        <v>405</v>
      </c>
      <c r="B103" t="s">
        <v>352</v>
      </c>
      <c r="C103">
        <v>5</v>
      </c>
      <c r="D103" t="s">
        <v>132</v>
      </c>
      <c r="E103">
        <v>1</v>
      </c>
      <c r="F103" t="s">
        <v>132</v>
      </c>
      <c r="G103">
        <v>4</v>
      </c>
      <c r="H103" t="s">
        <v>132</v>
      </c>
      <c r="I103" s="18">
        <f>SUM(E103)/SUM($E103:$H103)</f>
        <v>0.2</v>
      </c>
      <c r="J103" s="18">
        <f t="shared" si="44"/>
        <v>0</v>
      </c>
      <c r="K103" s="18">
        <f t="shared" si="44"/>
        <v>0.8</v>
      </c>
      <c r="L103" s="18">
        <f t="shared" si="44"/>
        <v>0</v>
      </c>
      <c r="M103" s="18"/>
      <c r="N103" s="18"/>
      <c r="O103" s="18"/>
      <c r="P103" s="1" t="s">
        <v>145</v>
      </c>
    </row>
    <row r="104" spans="1:117" x14ac:dyDescent="0.25">
      <c r="A104" t="s">
        <v>406</v>
      </c>
      <c r="B104" t="s">
        <v>353</v>
      </c>
      <c r="C104">
        <v>2</v>
      </c>
      <c r="D104" t="s">
        <v>132</v>
      </c>
      <c r="E104" t="s">
        <v>132</v>
      </c>
      <c r="F104" t="s">
        <v>132</v>
      </c>
      <c r="G104">
        <v>2</v>
      </c>
      <c r="H104" t="s">
        <v>132</v>
      </c>
      <c r="I104" s="18">
        <f>SUM(E104)/SUM($E104:$H104)</f>
        <v>0</v>
      </c>
      <c r="J104" s="18">
        <f t="shared" si="44"/>
        <v>0</v>
      </c>
      <c r="K104" s="18">
        <f t="shared" si="44"/>
        <v>1</v>
      </c>
      <c r="L104" s="18">
        <f t="shared" si="44"/>
        <v>0</v>
      </c>
      <c r="M104" s="18"/>
      <c r="N104" s="18"/>
      <c r="O104" s="18"/>
      <c r="P104" t="s">
        <v>141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</row>
    <row r="105" spans="1:117" x14ac:dyDescent="0.25">
      <c r="A105" t="s">
        <v>407</v>
      </c>
      <c r="B105" t="s">
        <v>354</v>
      </c>
      <c r="C105">
        <v>109</v>
      </c>
      <c r="D105" t="s">
        <v>132</v>
      </c>
      <c r="E105">
        <v>55</v>
      </c>
      <c r="F105">
        <v>38</v>
      </c>
      <c r="G105">
        <v>11</v>
      </c>
      <c r="H105">
        <v>5</v>
      </c>
      <c r="I105" s="18">
        <f>SUM(E105:E106)/SUM($E105:$H106)</f>
        <v>0.54128440366972475</v>
      </c>
      <c r="J105" s="18">
        <f t="shared" ref="J105:L105" si="45">SUM(F105:F106)/SUM($E105:$H106)</f>
        <v>0.27522935779816515</v>
      </c>
      <c r="K105" s="18">
        <f t="shared" si="45"/>
        <v>0.11926605504587157</v>
      </c>
      <c r="L105" s="18">
        <f t="shared" si="45"/>
        <v>6.4220183486238536E-2</v>
      </c>
      <c r="M105" s="18"/>
      <c r="N105" s="18"/>
      <c r="O105" s="18"/>
    </row>
    <row r="106" spans="1:117" x14ac:dyDescent="0.25">
      <c r="B106" t="s">
        <v>355</v>
      </c>
      <c r="C106">
        <v>109</v>
      </c>
      <c r="D106" t="s">
        <v>132</v>
      </c>
      <c r="E106">
        <v>63</v>
      </c>
      <c r="F106">
        <v>22</v>
      </c>
      <c r="G106">
        <v>15</v>
      </c>
      <c r="H106">
        <v>9</v>
      </c>
      <c r="I106" s="18"/>
      <c r="J106" s="18"/>
      <c r="K106" s="18"/>
      <c r="L106" s="18"/>
      <c r="M106" s="18"/>
      <c r="N106" s="18"/>
      <c r="O106" s="18"/>
      <c r="P106" t="s">
        <v>147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</row>
    <row r="107" spans="1:117" x14ac:dyDescent="0.25">
      <c r="A107" t="s">
        <v>408</v>
      </c>
      <c r="B107" t="s">
        <v>356</v>
      </c>
      <c r="C107">
        <v>129</v>
      </c>
      <c r="D107" t="s">
        <v>132</v>
      </c>
      <c r="E107">
        <v>94</v>
      </c>
      <c r="F107">
        <v>9</v>
      </c>
      <c r="G107">
        <v>24</v>
      </c>
      <c r="H107">
        <v>2</v>
      </c>
      <c r="I107" s="18">
        <f>SUM(E107:E108)/SUM($E107:$H108)</f>
        <v>0.314</v>
      </c>
      <c r="J107" s="18">
        <f t="shared" ref="J107:L107" si="46">SUM(F107:F108)/SUM($E107:$H108)</f>
        <v>0.3</v>
      </c>
      <c r="K107" s="18">
        <f t="shared" si="46"/>
        <v>0.31</v>
      </c>
      <c r="L107" s="18">
        <f t="shared" si="46"/>
        <v>7.5999999999999998E-2</v>
      </c>
      <c r="M107" s="18"/>
      <c r="N107" s="18"/>
      <c r="O107" s="18"/>
      <c r="P107" t="s">
        <v>148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</row>
    <row r="108" spans="1:117" x14ac:dyDescent="0.25">
      <c r="B108" t="s">
        <v>357</v>
      </c>
      <c r="C108">
        <v>371</v>
      </c>
      <c r="D108" t="s">
        <v>132</v>
      </c>
      <c r="E108">
        <v>63</v>
      </c>
      <c r="F108">
        <v>141</v>
      </c>
      <c r="G108">
        <v>131</v>
      </c>
      <c r="H108">
        <v>36</v>
      </c>
      <c r="I108" s="18"/>
      <c r="J108" s="18"/>
      <c r="K108" s="18"/>
      <c r="L108" s="18"/>
      <c r="M108" s="18"/>
      <c r="N108" s="18"/>
      <c r="O108" s="18"/>
    </row>
    <row r="109" spans="1:117" x14ac:dyDescent="0.25">
      <c r="A109" t="s">
        <v>409</v>
      </c>
      <c r="B109" t="s">
        <v>358</v>
      </c>
      <c r="C109">
        <v>77</v>
      </c>
      <c r="D109" t="s">
        <v>132</v>
      </c>
      <c r="E109">
        <v>14</v>
      </c>
      <c r="F109">
        <v>16</v>
      </c>
      <c r="G109">
        <v>36</v>
      </c>
      <c r="H109">
        <v>11</v>
      </c>
      <c r="I109" s="18">
        <f>SUM(E109:E110)/SUM($E109:$H110)</f>
        <v>0.30275229357798167</v>
      </c>
      <c r="J109" s="18">
        <f t="shared" ref="J109:L109" si="47">SUM(F109:F110)/SUM($E109:$H110)</f>
        <v>0.26605504587155965</v>
      </c>
      <c r="K109" s="18">
        <f t="shared" si="47"/>
        <v>0.31192660550458717</v>
      </c>
      <c r="L109" s="18">
        <f t="shared" si="47"/>
        <v>0.11926605504587157</v>
      </c>
      <c r="M109" s="18"/>
      <c r="N109" s="18"/>
      <c r="O109" s="18"/>
      <c r="Q109">
        <f>I4</f>
        <v>4.4021456098202316</v>
      </c>
      <c r="R109">
        <f>Q109</f>
        <v>4.4021456098202316</v>
      </c>
      <c r="S109">
        <f t="shared" ref="S109:AZ109" si="48">R109</f>
        <v>4.4021456098202316</v>
      </c>
      <c r="T109">
        <f t="shared" si="48"/>
        <v>4.4021456098202316</v>
      </c>
      <c r="U109">
        <f t="shared" si="48"/>
        <v>4.4021456098202316</v>
      </c>
      <c r="V109">
        <f t="shared" si="48"/>
        <v>4.4021456098202316</v>
      </c>
      <c r="W109">
        <f t="shared" si="48"/>
        <v>4.4021456098202316</v>
      </c>
      <c r="X109">
        <f t="shared" si="48"/>
        <v>4.4021456098202316</v>
      </c>
      <c r="Y109">
        <f t="shared" si="48"/>
        <v>4.4021456098202316</v>
      </c>
      <c r="Z109">
        <f t="shared" si="48"/>
        <v>4.4021456098202316</v>
      </c>
      <c r="AA109">
        <f t="shared" si="48"/>
        <v>4.4021456098202316</v>
      </c>
      <c r="AB109">
        <f t="shared" si="48"/>
        <v>4.4021456098202316</v>
      </c>
      <c r="AC109">
        <f t="shared" si="48"/>
        <v>4.4021456098202316</v>
      </c>
      <c r="AD109">
        <f t="shared" si="48"/>
        <v>4.4021456098202316</v>
      </c>
      <c r="AE109">
        <f t="shared" si="48"/>
        <v>4.4021456098202316</v>
      </c>
      <c r="AF109">
        <f t="shared" si="48"/>
        <v>4.4021456098202316</v>
      </c>
      <c r="AG109">
        <f t="shared" si="48"/>
        <v>4.4021456098202316</v>
      </c>
      <c r="AH109">
        <f t="shared" si="48"/>
        <v>4.4021456098202316</v>
      </c>
      <c r="AI109">
        <f t="shared" si="48"/>
        <v>4.4021456098202316</v>
      </c>
      <c r="AJ109">
        <f t="shared" si="48"/>
        <v>4.4021456098202316</v>
      </c>
      <c r="AK109">
        <f t="shared" si="48"/>
        <v>4.4021456098202316</v>
      </c>
      <c r="AL109">
        <f t="shared" si="48"/>
        <v>4.4021456098202316</v>
      </c>
      <c r="AM109">
        <f t="shared" si="48"/>
        <v>4.4021456098202316</v>
      </c>
      <c r="AN109">
        <f t="shared" si="48"/>
        <v>4.4021456098202316</v>
      </c>
      <c r="AO109">
        <f t="shared" si="48"/>
        <v>4.4021456098202316</v>
      </c>
      <c r="AP109">
        <f t="shared" si="48"/>
        <v>4.4021456098202316</v>
      </c>
      <c r="AQ109">
        <f t="shared" si="48"/>
        <v>4.4021456098202316</v>
      </c>
      <c r="AR109">
        <f t="shared" si="48"/>
        <v>4.4021456098202316</v>
      </c>
      <c r="AS109">
        <f t="shared" si="48"/>
        <v>4.4021456098202316</v>
      </c>
      <c r="AT109">
        <f t="shared" si="48"/>
        <v>4.4021456098202316</v>
      </c>
      <c r="AU109">
        <f t="shared" si="48"/>
        <v>4.4021456098202316</v>
      </c>
      <c r="AV109">
        <f t="shared" si="48"/>
        <v>4.4021456098202316</v>
      </c>
      <c r="AW109">
        <f t="shared" si="48"/>
        <v>4.4021456098202316</v>
      </c>
      <c r="AX109">
        <f t="shared" si="48"/>
        <v>4.4021456098202316</v>
      </c>
      <c r="AY109">
        <f t="shared" si="48"/>
        <v>4.4021456098202316</v>
      </c>
      <c r="AZ109">
        <f t="shared" si="48"/>
        <v>4.4021456098202316</v>
      </c>
      <c r="BA109">
        <f>I5</f>
        <v>1.0670508811423023</v>
      </c>
      <c r="BB109">
        <f>BA109</f>
        <v>1.0670508811423023</v>
      </c>
      <c r="BC109">
        <f t="shared" ref="BC109:DM109" si="49">BB109</f>
        <v>1.0670508811423023</v>
      </c>
      <c r="BD109">
        <f t="shared" si="49"/>
        <v>1.0670508811423023</v>
      </c>
      <c r="BE109">
        <f t="shared" si="49"/>
        <v>1.0670508811423023</v>
      </c>
      <c r="BF109">
        <f t="shared" si="49"/>
        <v>1.0670508811423023</v>
      </c>
      <c r="BG109">
        <f t="shared" si="49"/>
        <v>1.0670508811423023</v>
      </c>
      <c r="BH109">
        <f t="shared" si="49"/>
        <v>1.0670508811423023</v>
      </c>
      <c r="BI109">
        <f t="shared" si="49"/>
        <v>1.0670508811423023</v>
      </c>
      <c r="BJ109">
        <f t="shared" si="49"/>
        <v>1.0670508811423023</v>
      </c>
      <c r="BK109">
        <f t="shared" si="49"/>
        <v>1.0670508811423023</v>
      </c>
      <c r="BL109">
        <f t="shared" si="49"/>
        <v>1.0670508811423023</v>
      </c>
      <c r="BM109">
        <f t="shared" si="49"/>
        <v>1.0670508811423023</v>
      </c>
      <c r="BN109">
        <f t="shared" si="49"/>
        <v>1.0670508811423023</v>
      </c>
      <c r="BO109">
        <f t="shared" si="49"/>
        <v>1.0670508811423023</v>
      </c>
      <c r="BP109">
        <f t="shared" si="49"/>
        <v>1.0670508811423023</v>
      </c>
      <c r="BQ109">
        <f t="shared" si="49"/>
        <v>1.0670508811423023</v>
      </c>
      <c r="BR109">
        <f t="shared" si="49"/>
        <v>1.0670508811423023</v>
      </c>
      <c r="BS109">
        <f t="shared" si="49"/>
        <v>1.0670508811423023</v>
      </c>
      <c r="BT109">
        <f t="shared" si="49"/>
        <v>1.0670508811423023</v>
      </c>
      <c r="BU109">
        <f t="shared" si="49"/>
        <v>1.0670508811423023</v>
      </c>
      <c r="BV109">
        <f t="shared" si="49"/>
        <v>1.0670508811423023</v>
      </c>
      <c r="BW109">
        <f t="shared" si="49"/>
        <v>1.0670508811423023</v>
      </c>
      <c r="BX109">
        <f t="shared" si="49"/>
        <v>1.0670508811423023</v>
      </c>
      <c r="BY109">
        <f t="shared" si="49"/>
        <v>1.0670508811423023</v>
      </c>
      <c r="BZ109">
        <f t="shared" si="49"/>
        <v>1.0670508811423023</v>
      </c>
      <c r="CA109">
        <f t="shared" si="49"/>
        <v>1.0670508811423023</v>
      </c>
      <c r="CB109">
        <f t="shared" si="49"/>
        <v>1.0670508811423023</v>
      </c>
      <c r="CC109">
        <f t="shared" si="49"/>
        <v>1.0670508811423023</v>
      </c>
      <c r="CD109">
        <f t="shared" si="49"/>
        <v>1.0670508811423023</v>
      </c>
      <c r="CE109">
        <f t="shared" si="49"/>
        <v>1.0670508811423023</v>
      </c>
      <c r="CF109">
        <f t="shared" si="49"/>
        <v>1.0670508811423023</v>
      </c>
      <c r="CG109">
        <f t="shared" si="49"/>
        <v>1.0670508811423023</v>
      </c>
      <c r="CH109">
        <f t="shared" si="49"/>
        <v>1.0670508811423023</v>
      </c>
      <c r="CI109">
        <f t="shared" si="49"/>
        <v>1.0670508811423023</v>
      </c>
      <c r="CJ109">
        <f t="shared" si="49"/>
        <v>1.0670508811423023</v>
      </c>
      <c r="CK109">
        <f t="shared" si="49"/>
        <v>1.0670508811423023</v>
      </c>
      <c r="CL109">
        <f t="shared" si="49"/>
        <v>1.0670508811423023</v>
      </c>
      <c r="CM109">
        <f t="shared" si="49"/>
        <v>1.0670508811423023</v>
      </c>
      <c r="CN109">
        <f t="shared" si="49"/>
        <v>1.0670508811423023</v>
      </c>
      <c r="CO109">
        <f t="shared" si="49"/>
        <v>1.0670508811423023</v>
      </c>
      <c r="CP109">
        <f t="shared" si="49"/>
        <v>1.0670508811423023</v>
      </c>
      <c r="CQ109">
        <f t="shared" si="49"/>
        <v>1.0670508811423023</v>
      </c>
      <c r="CR109">
        <f t="shared" si="49"/>
        <v>1.0670508811423023</v>
      </c>
      <c r="CS109">
        <f t="shared" si="49"/>
        <v>1.0670508811423023</v>
      </c>
      <c r="CT109">
        <f t="shared" si="49"/>
        <v>1.0670508811423023</v>
      </c>
      <c r="CU109">
        <f t="shared" si="49"/>
        <v>1.0670508811423023</v>
      </c>
      <c r="CV109">
        <f t="shared" si="49"/>
        <v>1.0670508811423023</v>
      </c>
      <c r="CW109">
        <f t="shared" si="49"/>
        <v>1.0670508811423023</v>
      </c>
      <c r="CX109">
        <f t="shared" si="49"/>
        <v>1.0670508811423023</v>
      </c>
      <c r="CY109">
        <f t="shared" si="49"/>
        <v>1.0670508811423023</v>
      </c>
      <c r="CZ109">
        <f t="shared" si="49"/>
        <v>1.0670508811423023</v>
      </c>
      <c r="DA109">
        <f t="shared" si="49"/>
        <v>1.0670508811423023</v>
      </c>
      <c r="DB109">
        <f t="shared" si="49"/>
        <v>1.0670508811423023</v>
      </c>
      <c r="DC109">
        <f t="shared" si="49"/>
        <v>1.0670508811423023</v>
      </c>
      <c r="DD109">
        <f t="shared" si="49"/>
        <v>1.0670508811423023</v>
      </c>
      <c r="DE109">
        <f t="shared" si="49"/>
        <v>1.0670508811423023</v>
      </c>
      <c r="DF109">
        <f t="shared" si="49"/>
        <v>1.0670508811423023</v>
      </c>
      <c r="DG109">
        <f t="shared" si="49"/>
        <v>1.0670508811423023</v>
      </c>
      <c r="DH109">
        <f t="shared" si="49"/>
        <v>1.0670508811423023</v>
      </c>
      <c r="DI109">
        <f t="shared" si="49"/>
        <v>1.0670508811423023</v>
      </c>
      <c r="DJ109">
        <f t="shared" si="49"/>
        <v>1.0670508811423023</v>
      </c>
      <c r="DK109">
        <f t="shared" si="49"/>
        <v>1.0670508811423023</v>
      </c>
      <c r="DL109">
        <f t="shared" si="49"/>
        <v>1.0670508811423023</v>
      </c>
      <c r="DM109">
        <f t="shared" si="49"/>
        <v>1.0670508811423023</v>
      </c>
    </row>
    <row r="110" spans="1:117" x14ac:dyDescent="0.25">
      <c r="B110" t="s">
        <v>359</v>
      </c>
      <c r="C110">
        <v>141</v>
      </c>
      <c r="D110" t="s">
        <v>132</v>
      </c>
      <c r="E110">
        <v>52</v>
      </c>
      <c r="F110">
        <v>42</v>
      </c>
      <c r="G110">
        <v>32</v>
      </c>
      <c r="H110">
        <v>15</v>
      </c>
      <c r="I110" s="18"/>
      <c r="J110" s="18"/>
      <c r="K110" s="18"/>
      <c r="L110" s="18"/>
      <c r="M110" s="18"/>
      <c r="N110" s="18"/>
      <c r="O110" s="18"/>
    </row>
    <row r="111" spans="1:117" x14ac:dyDescent="0.25">
      <c r="A111" t="s">
        <v>410</v>
      </c>
      <c r="B111" t="s">
        <v>360</v>
      </c>
      <c r="C111">
        <v>44</v>
      </c>
      <c r="D111" t="s">
        <v>132</v>
      </c>
      <c r="E111">
        <v>26</v>
      </c>
      <c r="F111">
        <v>12</v>
      </c>
      <c r="G111">
        <v>2</v>
      </c>
      <c r="H111">
        <v>4</v>
      </c>
      <c r="I111" s="18">
        <f>SUM(E111:E112)/SUM($E111:$H112)</f>
        <v>0.51764705882352946</v>
      </c>
      <c r="J111" s="18">
        <f t="shared" ref="J111:L111" si="50">SUM(F111:F112)/SUM($E111:$H112)</f>
        <v>0.31764705882352939</v>
      </c>
      <c r="K111" s="18">
        <f t="shared" si="50"/>
        <v>9.4117647058823528E-2</v>
      </c>
      <c r="L111" s="18">
        <f t="shared" si="50"/>
        <v>7.0588235294117646E-2</v>
      </c>
      <c r="M111" s="18"/>
      <c r="N111" s="18"/>
      <c r="O111" s="18"/>
    </row>
    <row r="112" spans="1:117" x14ac:dyDescent="0.25">
      <c r="B112" t="s">
        <v>361</v>
      </c>
      <c r="C112">
        <v>41</v>
      </c>
      <c r="D112" t="s">
        <v>132</v>
      </c>
      <c r="E112">
        <v>18</v>
      </c>
      <c r="F112">
        <v>15</v>
      </c>
      <c r="G112">
        <v>6</v>
      </c>
      <c r="H112">
        <v>2</v>
      </c>
      <c r="I112" s="18"/>
      <c r="J112" s="18"/>
      <c r="K112" s="18"/>
      <c r="L112" s="18"/>
      <c r="M112" s="18"/>
      <c r="N112" s="18"/>
      <c r="O112" s="18"/>
    </row>
    <row r="113" spans="1:15" x14ac:dyDescent="0.25">
      <c r="A113" t="s">
        <v>411</v>
      </c>
      <c r="B113" t="s">
        <v>362</v>
      </c>
      <c r="C113">
        <v>111</v>
      </c>
      <c r="D113" t="s">
        <v>132</v>
      </c>
      <c r="E113">
        <v>41</v>
      </c>
      <c r="F113">
        <v>49</v>
      </c>
      <c r="G113">
        <v>14</v>
      </c>
      <c r="H113">
        <v>7</v>
      </c>
      <c r="I113" s="18">
        <f>SUM(E113)/SUM($E113:$H113)</f>
        <v>0.36936936936936937</v>
      </c>
      <c r="J113" s="18">
        <f t="shared" ref="J113:L113" si="51">SUM(F113)/SUM($E113:$H113)</f>
        <v>0.44144144144144143</v>
      </c>
      <c r="K113" s="18">
        <f t="shared" si="51"/>
        <v>0.12612612612612611</v>
      </c>
      <c r="L113" s="18">
        <f t="shared" si="51"/>
        <v>6.3063063063063057E-2</v>
      </c>
      <c r="M113" s="18"/>
      <c r="N113" s="18"/>
      <c r="O113" s="18"/>
    </row>
    <row r="114" spans="1:15" x14ac:dyDescent="0.25">
      <c r="A114" t="s">
        <v>412</v>
      </c>
      <c r="B114" t="s">
        <v>363</v>
      </c>
      <c r="C114">
        <v>41</v>
      </c>
      <c r="D114" t="s">
        <v>132</v>
      </c>
      <c r="E114">
        <v>20</v>
      </c>
      <c r="F114">
        <v>11</v>
      </c>
      <c r="G114">
        <v>5</v>
      </c>
      <c r="H114">
        <v>5</v>
      </c>
      <c r="I114" s="18">
        <f>SUM(E114:E118)/SUM($E114:$H118)</f>
        <v>0.46681922196796338</v>
      </c>
      <c r="J114" s="18">
        <f t="shared" ref="J114:L114" si="52">SUM(F114:F118)/SUM($E114:$H118)</f>
        <v>0.20823798627002288</v>
      </c>
      <c r="K114" s="18">
        <f t="shared" si="52"/>
        <v>0.23340961098398169</v>
      </c>
      <c r="L114" s="18">
        <f t="shared" si="52"/>
        <v>9.1533180778032033E-2</v>
      </c>
      <c r="M114" s="18"/>
      <c r="N114" s="18"/>
      <c r="O114" s="18"/>
    </row>
    <row r="115" spans="1:15" x14ac:dyDescent="0.25">
      <c r="B115" t="s">
        <v>364</v>
      </c>
      <c r="C115">
        <v>118</v>
      </c>
      <c r="D115">
        <v>3</v>
      </c>
      <c r="E115">
        <v>41</v>
      </c>
      <c r="F115">
        <v>16</v>
      </c>
      <c r="G115">
        <v>40</v>
      </c>
      <c r="H115">
        <v>18</v>
      </c>
      <c r="I115" s="18"/>
      <c r="J115" s="18"/>
      <c r="K115" s="18"/>
      <c r="L115" s="18"/>
      <c r="M115" s="18"/>
      <c r="N115" s="18"/>
      <c r="O115" s="18"/>
    </row>
    <row r="116" spans="1:15" x14ac:dyDescent="0.25">
      <c r="B116" t="s">
        <v>365</v>
      </c>
      <c r="C116">
        <v>139</v>
      </c>
      <c r="D116">
        <v>11</v>
      </c>
      <c r="E116">
        <v>62</v>
      </c>
      <c r="F116">
        <v>33</v>
      </c>
      <c r="G116">
        <v>25</v>
      </c>
      <c r="H116">
        <v>8</v>
      </c>
      <c r="I116" s="18"/>
      <c r="J116" s="18"/>
      <c r="K116" s="18"/>
      <c r="L116" s="18"/>
      <c r="M116" s="18"/>
      <c r="N116" s="18"/>
      <c r="O116" s="18"/>
    </row>
    <row r="117" spans="1:15" x14ac:dyDescent="0.25">
      <c r="B117" t="s">
        <v>366</v>
      </c>
      <c r="C117">
        <v>69</v>
      </c>
      <c r="D117" t="s">
        <v>132</v>
      </c>
      <c r="E117">
        <v>39</v>
      </c>
      <c r="F117">
        <v>12</v>
      </c>
      <c r="G117">
        <v>16</v>
      </c>
      <c r="H117">
        <v>2</v>
      </c>
      <c r="I117" s="18"/>
      <c r="J117" s="18"/>
      <c r="K117" s="18"/>
      <c r="L117" s="18"/>
      <c r="M117" s="18"/>
      <c r="N117" s="18"/>
      <c r="O117" s="18"/>
    </row>
    <row r="118" spans="1:15" x14ac:dyDescent="0.25">
      <c r="B118" t="s">
        <v>367</v>
      </c>
      <c r="C118">
        <v>159</v>
      </c>
      <c r="D118">
        <v>75</v>
      </c>
      <c r="E118">
        <v>42</v>
      </c>
      <c r="F118">
        <v>19</v>
      </c>
      <c r="G118">
        <v>16</v>
      </c>
      <c r="H118">
        <v>7</v>
      </c>
      <c r="I118" s="18"/>
      <c r="J118" s="18"/>
      <c r="K118" s="18"/>
      <c r="L118" s="18"/>
      <c r="M118" s="18"/>
      <c r="N118" s="18"/>
      <c r="O118" s="18"/>
    </row>
    <row r="119" spans="1:15" x14ac:dyDescent="0.25">
      <c r="A119" t="s">
        <v>413</v>
      </c>
      <c r="B119" t="s">
        <v>368</v>
      </c>
      <c r="C119">
        <v>62</v>
      </c>
      <c r="D119" t="s">
        <v>132</v>
      </c>
      <c r="E119">
        <v>32</v>
      </c>
      <c r="F119">
        <v>14</v>
      </c>
      <c r="G119">
        <v>13</v>
      </c>
      <c r="H119">
        <v>3</v>
      </c>
      <c r="I119" s="18">
        <f>SUM(E119:E120)/SUM($E119:$H120)</f>
        <v>0.44709897610921501</v>
      </c>
      <c r="J119" s="18">
        <f t="shared" ref="J119:L119" si="53">SUM(F119:F120)/SUM($E119:$H120)</f>
        <v>0.23890784982935154</v>
      </c>
      <c r="K119" s="18">
        <f t="shared" si="53"/>
        <v>0.25597269624573377</v>
      </c>
      <c r="L119" s="18">
        <f t="shared" si="53"/>
        <v>5.8020477815699661E-2</v>
      </c>
      <c r="M119" s="18"/>
      <c r="N119" s="18"/>
      <c r="O119" s="18"/>
    </row>
    <row r="120" spans="1:15" x14ac:dyDescent="0.25">
      <c r="B120" t="s">
        <v>369</v>
      </c>
      <c r="C120">
        <v>231</v>
      </c>
      <c r="D120" t="s">
        <v>132</v>
      </c>
      <c r="E120">
        <v>99</v>
      </c>
      <c r="F120">
        <v>56</v>
      </c>
      <c r="G120">
        <v>62</v>
      </c>
      <c r="H120">
        <v>14</v>
      </c>
      <c r="I120" s="18"/>
      <c r="J120" s="18"/>
      <c r="K120" s="18"/>
      <c r="L120" s="18"/>
      <c r="M120" s="18"/>
      <c r="N120" s="18"/>
      <c r="O120" s="18"/>
    </row>
    <row r="121" spans="1:15" x14ac:dyDescent="0.25">
      <c r="A121" t="s">
        <v>414</v>
      </c>
      <c r="B121" t="s">
        <v>370</v>
      </c>
      <c r="C121">
        <v>73</v>
      </c>
      <c r="D121" t="s">
        <v>132</v>
      </c>
      <c r="E121">
        <v>15</v>
      </c>
      <c r="F121">
        <v>41</v>
      </c>
      <c r="G121">
        <v>10</v>
      </c>
      <c r="H121">
        <v>7</v>
      </c>
      <c r="I121" s="18">
        <f>SUM(E121:E124)/SUM($E121:$H124)</f>
        <v>0.46625766871165641</v>
      </c>
      <c r="J121" s="18">
        <f t="shared" ref="J121:L121" si="54">SUM(F121:F124)/SUM($E121:$H124)</f>
        <v>0.3619631901840491</v>
      </c>
      <c r="K121" s="18">
        <f t="shared" si="54"/>
        <v>7.3619631901840496E-2</v>
      </c>
      <c r="L121" s="18">
        <f t="shared" si="54"/>
        <v>9.815950920245399E-2</v>
      </c>
      <c r="M121" s="18"/>
      <c r="N121" s="18"/>
      <c r="O121" s="18"/>
    </row>
    <row r="122" spans="1:15" x14ac:dyDescent="0.25">
      <c r="B122" t="s">
        <v>371</v>
      </c>
      <c r="C122">
        <v>65</v>
      </c>
      <c r="D122" t="s">
        <v>132</v>
      </c>
      <c r="E122">
        <v>43</v>
      </c>
      <c r="F122">
        <v>12</v>
      </c>
      <c r="G122">
        <v>2</v>
      </c>
      <c r="H122">
        <v>8</v>
      </c>
      <c r="I122" s="18"/>
      <c r="J122" s="18"/>
      <c r="K122" s="18"/>
      <c r="L122" s="18"/>
      <c r="M122" s="18"/>
      <c r="N122" s="18"/>
      <c r="O122" s="18"/>
    </row>
    <row r="123" spans="1:15" x14ac:dyDescent="0.25">
      <c r="B123" t="s">
        <v>372</v>
      </c>
      <c r="C123">
        <v>7</v>
      </c>
      <c r="D123" t="s">
        <v>132</v>
      </c>
      <c r="E123">
        <v>5</v>
      </c>
      <c r="F123">
        <v>2</v>
      </c>
      <c r="G123" t="s">
        <v>132</v>
      </c>
      <c r="H123" t="s">
        <v>132</v>
      </c>
      <c r="I123" s="18"/>
      <c r="J123" s="18"/>
      <c r="K123" s="18"/>
      <c r="L123" s="18"/>
      <c r="M123" s="18"/>
      <c r="N123" s="18"/>
      <c r="O123" s="18"/>
    </row>
    <row r="124" spans="1:15" x14ac:dyDescent="0.25">
      <c r="B124" t="s">
        <v>373</v>
      </c>
      <c r="C124">
        <v>18</v>
      </c>
      <c r="D124" t="s">
        <v>132</v>
      </c>
      <c r="E124">
        <v>13</v>
      </c>
      <c r="F124">
        <v>4</v>
      </c>
      <c r="G124" t="s">
        <v>132</v>
      </c>
      <c r="H124">
        <v>1</v>
      </c>
      <c r="I124" s="18"/>
      <c r="J124" s="18"/>
      <c r="K124" s="18"/>
      <c r="L124" s="18"/>
      <c r="M124" s="18"/>
      <c r="N124" s="18"/>
      <c r="O124" s="18"/>
    </row>
    <row r="125" spans="1:15" x14ac:dyDescent="0.25">
      <c r="A125" t="s">
        <v>415</v>
      </c>
      <c r="B125" t="s">
        <v>374</v>
      </c>
      <c r="C125">
        <v>250</v>
      </c>
      <c r="D125" t="s">
        <v>132</v>
      </c>
      <c r="E125">
        <v>151</v>
      </c>
      <c r="F125">
        <v>53</v>
      </c>
      <c r="G125">
        <v>35</v>
      </c>
      <c r="H125">
        <v>11</v>
      </c>
      <c r="I125" s="18">
        <f>SUM(E125)/SUM($E125:$H125)</f>
        <v>0.60399999999999998</v>
      </c>
      <c r="J125" s="18">
        <f t="shared" ref="J125:L125" si="55">SUM(F125)/SUM($E125:$H125)</f>
        <v>0.21199999999999999</v>
      </c>
      <c r="K125" s="18">
        <f t="shared" si="55"/>
        <v>0.14000000000000001</v>
      </c>
      <c r="L125" s="18">
        <f t="shared" si="55"/>
        <v>4.3999999999999997E-2</v>
      </c>
      <c r="M125" s="18"/>
      <c r="N125" s="18"/>
      <c r="O125" s="18"/>
    </row>
    <row r="126" spans="1:15" x14ac:dyDescent="0.25">
      <c r="A126" t="s">
        <v>416</v>
      </c>
      <c r="B126" t="s">
        <v>375</v>
      </c>
      <c r="C126">
        <v>448</v>
      </c>
      <c r="D126">
        <v>1</v>
      </c>
      <c r="E126">
        <v>217</v>
      </c>
      <c r="F126">
        <v>163</v>
      </c>
      <c r="G126">
        <v>62</v>
      </c>
      <c r="H126">
        <v>5</v>
      </c>
      <c r="I126" s="18">
        <f>SUM(E126:E128)/SUM($E126:$H128)</f>
        <v>0.27644652250146112</v>
      </c>
      <c r="J126" s="18">
        <f t="shared" ref="J126:L126" si="56">SUM(F126:F128)/SUM($E126:$H128)</f>
        <v>0.38340151957919344</v>
      </c>
      <c r="K126" s="18">
        <f t="shared" si="56"/>
        <v>0.30099357101110463</v>
      </c>
      <c r="L126" s="18">
        <f t="shared" si="56"/>
        <v>3.9158386908240791E-2</v>
      </c>
      <c r="M126" s="18"/>
      <c r="N126" s="18"/>
      <c r="O126" s="18"/>
    </row>
    <row r="127" spans="1:15" x14ac:dyDescent="0.25">
      <c r="B127" t="s">
        <v>376</v>
      </c>
      <c r="C127">
        <v>350</v>
      </c>
      <c r="D127">
        <v>1</v>
      </c>
      <c r="E127">
        <v>52</v>
      </c>
      <c r="F127">
        <v>158</v>
      </c>
      <c r="G127">
        <v>112</v>
      </c>
      <c r="H127">
        <v>27</v>
      </c>
      <c r="I127" s="18"/>
      <c r="J127" s="18"/>
      <c r="K127" s="18"/>
      <c r="L127" s="18"/>
      <c r="M127" s="18"/>
      <c r="N127" s="18"/>
      <c r="O127" s="18"/>
    </row>
    <row r="128" spans="1:15" x14ac:dyDescent="0.25">
      <c r="B128" t="s">
        <v>377</v>
      </c>
      <c r="C128">
        <v>927</v>
      </c>
      <c r="D128">
        <v>12</v>
      </c>
      <c r="E128">
        <v>204</v>
      </c>
      <c r="F128">
        <v>335</v>
      </c>
      <c r="G128">
        <v>341</v>
      </c>
      <c r="H128">
        <v>35</v>
      </c>
      <c r="I128" s="18"/>
      <c r="J128" s="18"/>
      <c r="K128" s="18"/>
      <c r="L128" s="18"/>
      <c r="M128" s="18"/>
      <c r="N128" s="18"/>
      <c r="O128" s="18"/>
    </row>
    <row r="129" spans="1:15" x14ac:dyDescent="0.25">
      <c r="A129" t="s">
        <v>417</v>
      </c>
      <c r="B129" t="s">
        <v>378</v>
      </c>
      <c r="C129">
        <v>49</v>
      </c>
      <c r="D129" t="s">
        <v>132</v>
      </c>
      <c r="E129">
        <v>14</v>
      </c>
      <c r="F129">
        <v>9</v>
      </c>
      <c r="G129">
        <v>23</v>
      </c>
      <c r="H129">
        <v>3</v>
      </c>
      <c r="I129" s="18">
        <f>SUM(E129:E132)/SUM($E129:$H132)</f>
        <v>0.3079416531604538</v>
      </c>
      <c r="J129" s="18">
        <f t="shared" ref="J129:K129" si="57">SUM(F129:F132)/SUM($E129:$H132)</f>
        <v>0.45542949756888168</v>
      </c>
      <c r="K129" s="18">
        <f t="shared" si="57"/>
        <v>0.20745542949756887</v>
      </c>
      <c r="L129" s="18">
        <f>SUM(H129:H132)/SUM($E129:$H132)</f>
        <v>2.9173419773095625E-2</v>
      </c>
      <c r="M129" s="18"/>
      <c r="N129" s="18"/>
      <c r="O129" s="18"/>
    </row>
    <row r="130" spans="1:15" x14ac:dyDescent="0.25">
      <c r="B130" t="s">
        <v>379</v>
      </c>
      <c r="C130">
        <v>62</v>
      </c>
      <c r="D130" t="s">
        <v>132</v>
      </c>
      <c r="E130">
        <v>12</v>
      </c>
      <c r="F130">
        <v>18</v>
      </c>
      <c r="G130">
        <v>25</v>
      </c>
      <c r="H130">
        <v>7</v>
      </c>
      <c r="I130" s="18"/>
      <c r="J130" s="18"/>
      <c r="K130" s="18"/>
      <c r="L130" s="18"/>
      <c r="M130" s="18"/>
      <c r="N130" s="18"/>
      <c r="O130" s="18"/>
    </row>
    <row r="131" spans="1:15" x14ac:dyDescent="0.25">
      <c r="B131" t="s">
        <v>380</v>
      </c>
      <c r="C131">
        <v>98</v>
      </c>
      <c r="D131" t="s">
        <v>132</v>
      </c>
      <c r="E131">
        <v>71</v>
      </c>
      <c r="F131">
        <v>12</v>
      </c>
      <c r="G131">
        <v>15</v>
      </c>
      <c r="H131" t="s">
        <v>132</v>
      </c>
      <c r="I131" s="18"/>
      <c r="J131" s="18"/>
      <c r="K131" s="18"/>
      <c r="L131" s="18"/>
      <c r="M131" s="18"/>
      <c r="N131" s="18"/>
      <c r="O131" s="18"/>
    </row>
    <row r="132" spans="1:15" x14ac:dyDescent="0.25">
      <c r="B132" t="s">
        <v>381</v>
      </c>
      <c r="C132">
        <v>409</v>
      </c>
      <c r="D132">
        <v>1</v>
      </c>
      <c r="E132">
        <v>93</v>
      </c>
      <c r="F132">
        <v>242</v>
      </c>
      <c r="G132">
        <v>65</v>
      </c>
      <c r="H132">
        <v>8</v>
      </c>
      <c r="I132" s="18"/>
      <c r="J132" s="18"/>
      <c r="K132" s="18"/>
      <c r="L132" s="18"/>
      <c r="M132" s="18"/>
      <c r="N132" s="18"/>
      <c r="O132" s="18"/>
    </row>
    <row r="133" spans="1:15" x14ac:dyDescent="0.25">
      <c r="A133" t="s">
        <v>418</v>
      </c>
      <c r="B133" t="s">
        <v>382</v>
      </c>
      <c r="C133">
        <v>229</v>
      </c>
      <c r="D133">
        <v>3</v>
      </c>
      <c r="E133">
        <v>157</v>
      </c>
      <c r="F133">
        <v>43</v>
      </c>
      <c r="G133">
        <v>22</v>
      </c>
      <c r="H133">
        <v>4</v>
      </c>
      <c r="I133" s="18">
        <f>SUM(E133)/SUM($E133:$H133)</f>
        <v>0.69469026548672563</v>
      </c>
      <c r="J133" s="18">
        <f t="shared" ref="J133:L133" si="58">SUM(F133)/SUM($E133:$H133)</f>
        <v>0.19026548672566371</v>
      </c>
      <c r="K133" s="18">
        <f t="shared" si="58"/>
        <v>9.7345132743362831E-2</v>
      </c>
      <c r="L133" s="18">
        <f t="shared" si="58"/>
        <v>1.7699115044247787E-2</v>
      </c>
      <c r="M133" s="18"/>
      <c r="N133" s="18"/>
      <c r="O133" s="18"/>
    </row>
    <row r="134" spans="1:15" x14ac:dyDescent="0.25">
      <c r="A134" t="s">
        <v>419</v>
      </c>
      <c r="B134" t="s">
        <v>383</v>
      </c>
      <c r="C134">
        <v>345</v>
      </c>
      <c r="D134" t="s">
        <v>132</v>
      </c>
      <c r="E134">
        <v>170</v>
      </c>
      <c r="F134">
        <v>64</v>
      </c>
      <c r="G134">
        <v>94</v>
      </c>
      <c r="H134">
        <v>17</v>
      </c>
      <c r="I134" s="18">
        <f>SUM(E134:E135)/SUM($E134:$H135)</f>
        <v>0.48936170212765956</v>
      </c>
      <c r="J134" s="18">
        <f t="shared" ref="J134:K134" si="59">SUM(F134:F135)/SUM($E134:$H135)</f>
        <v>0.19858156028368795</v>
      </c>
      <c r="K134" s="18">
        <f t="shared" si="59"/>
        <v>0.26004728132387706</v>
      </c>
      <c r="L134" s="18">
        <f>SUM(H134:H135)/SUM($E134:$H135)</f>
        <v>5.2009456264775412E-2</v>
      </c>
      <c r="M134" s="18"/>
      <c r="N134" s="18"/>
      <c r="O134" s="18"/>
    </row>
    <row r="135" spans="1:15" x14ac:dyDescent="0.25">
      <c r="B135" t="s">
        <v>384</v>
      </c>
      <c r="C135">
        <v>78</v>
      </c>
      <c r="D135" t="s">
        <v>132</v>
      </c>
      <c r="E135">
        <v>37</v>
      </c>
      <c r="F135">
        <v>20</v>
      </c>
      <c r="G135">
        <v>16</v>
      </c>
      <c r="H135">
        <v>5</v>
      </c>
      <c r="I135" s="18"/>
      <c r="J135" s="18"/>
      <c r="K135" s="18"/>
      <c r="L135" s="18"/>
      <c r="M135" s="18"/>
      <c r="N135" s="18"/>
      <c r="O135" s="18"/>
    </row>
    <row r="136" spans="1:15" x14ac:dyDescent="0.25">
      <c r="A136" t="s">
        <v>420</v>
      </c>
      <c r="B136" t="s">
        <v>385</v>
      </c>
      <c r="C136">
        <v>23</v>
      </c>
      <c r="D136" t="s">
        <v>132</v>
      </c>
      <c r="E136">
        <v>16</v>
      </c>
      <c r="F136">
        <v>7</v>
      </c>
      <c r="G136" t="s">
        <v>132</v>
      </c>
      <c r="H136" t="s">
        <v>132</v>
      </c>
      <c r="I136" s="18">
        <f>SUM(E136:E141)/SUM($E136:$H141)</f>
        <v>0.63922518159806296</v>
      </c>
      <c r="J136" s="18">
        <f t="shared" ref="J136:L136" si="60">SUM(F136:F141)/SUM($E136:$H141)</f>
        <v>0.21307506053268765</v>
      </c>
      <c r="K136" s="18">
        <f t="shared" si="60"/>
        <v>0.12106537530266344</v>
      </c>
      <c r="L136" s="18">
        <f t="shared" si="60"/>
        <v>2.6634382566585957E-2</v>
      </c>
      <c r="M136" s="18"/>
      <c r="N136" s="18"/>
      <c r="O136" s="18"/>
    </row>
    <row r="137" spans="1:15" x14ac:dyDescent="0.25">
      <c r="B137" t="s">
        <v>386</v>
      </c>
      <c r="C137">
        <v>107</v>
      </c>
      <c r="D137" t="s">
        <v>132</v>
      </c>
      <c r="E137">
        <v>72</v>
      </c>
      <c r="F137">
        <v>20</v>
      </c>
      <c r="G137">
        <v>13</v>
      </c>
      <c r="H137">
        <v>2</v>
      </c>
      <c r="J137" s="18"/>
      <c r="K137" s="18"/>
      <c r="L137" s="18"/>
      <c r="M137" s="18"/>
      <c r="N137" s="18"/>
      <c r="O137" s="18"/>
    </row>
    <row r="138" spans="1:15" x14ac:dyDescent="0.25">
      <c r="B138" t="s">
        <v>387</v>
      </c>
      <c r="C138">
        <v>66</v>
      </c>
      <c r="D138" t="s">
        <v>132</v>
      </c>
      <c r="E138">
        <v>29</v>
      </c>
      <c r="F138">
        <v>16</v>
      </c>
      <c r="G138">
        <v>19</v>
      </c>
      <c r="H138">
        <v>2</v>
      </c>
      <c r="I138" s="18"/>
      <c r="J138" s="18"/>
      <c r="K138" s="18"/>
      <c r="L138" s="18"/>
      <c r="M138" s="18"/>
      <c r="N138" s="18"/>
      <c r="O138" s="18"/>
    </row>
    <row r="139" spans="1:15" x14ac:dyDescent="0.25">
      <c r="B139" t="s">
        <v>388</v>
      </c>
      <c r="C139">
        <v>126</v>
      </c>
      <c r="D139" t="s">
        <v>132</v>
      </c>
      <c r="E139">
        <v>83</v>
      </c>
      <c r="F139">
        <v>33</v>
      </c>
      <c r="G139">
        <v>7</v>
      </c>
      <c r="H139">
        <v>3</v>
      </c>
      <c r="I139" s="18"/>
      <c r="J139" s="18"/>
      <c r="K139" s="18"/>
      <c r="L139" s="18"/>
      <c r="M139" s="18"/>
      <c r="N139" s="18"/>
      <c r="O139" s="18"/>
    </row>
    <row r="140" spans="1:15" x14ac:dyDescent="0.25">
      <c r="B140" t="s">
        <v>389</v>
      </c>
      <c r="C140">
        <v>47</v>
      </c>
      <c r="D140" t="s">
        <v>132</v>
      </c>
      <c r="E140">
        <v>33</v>
      </c>
      <c r="F140">
        <v>5</v>
      </c>
      <c r="G140">
        <v>8</v>
      </c>
      <c r="H140">
        <v>1</v>
      </c>
      <c r="I140" s="18"/>
      <c r="J140" s="18"/>
      <c r="K140" s="18"/>
      <c r="L140" s="18"/>
      <c r="M140" s="18"/>
      <c r="N140" s="18"/>
      <c r="O140" s="18"/>
    </row>
    <row r="141" spans="1:15" x14ac:dyDescent="0.25">
      <c r="B141" t="s">
        <v>390</v>
      </c>
      <c r="C141">
        <v>44</v>
      </c>
      <c r="D141" t="s">
        <v>132</v>
      </c>
      <c r="E141">
        <v>31</v>
      </c>
      <c r="F141">
        <v>7</v>
      </c>
      <c r="G141">
        <v>3</v>
      </c>
      <c r="H141">
        <v>3</v>
      </c>
      <c r="I141" s="18"/>
      <c r="J141" s="18"/>
      <c r="K141" s="18"/>
      <c r="L141" s="18"/>
      <c r="M141" s="18"/>
      <c r="N141" s="18"/>
      <c r="O141" s="18"/>
    </row>
    <row r="142" spans="1:15" x14ac:dyDescent="0.25">
      <c r="A142" t="s">
        <v>421</v>
      </c>
      <c r="B142" t="s">
        <v>391</v>
      </c>
      <c r="C142">
        <v>136</v>
      </c>
      <c r="D142">
        <v>1</v>
      </c>
      <c r="E142">
        <v>47</v>
      </c>
      <c r="F142">
        <v>32</v>
      </c>
      <c r="G142">
        <v>42</v>
      </c>
      <c r="H142">
        <v>14</v>
      </c>
      <c r="I142" s="18">
        <f>SUM(E142:E144)/SUM($E142:$H144)</f>
        <v>0.51796407185628746</v>
      </c>
      <c r="J142" s="18">
        <f t="shared" ref="J142:L142" si="61">SUM(F142:F144)/SUM($E142:$H144)</f>
        <v>0.19760479041916168</v>
      </c>
      <c r="K142" s="18">
        <f t="shared" si="61"/>
        <v>0.19461077844311378</v>
      </c>
      <c r="L142" s="18">
        <f t="shared" si="61"/>
        <v>8.9820359281437126E-2</v>
      </c>
      <c r="M142" s="18"/>
      <c r="N142" s="18"/>
      <c r="O142" s="18"/>
    </row>
    <row r="143" spans="1:15" x14ac:dyDescent="0.25">
      <c r="B143" t="s">
        <v>392</v>
      </c>
      <c r="C143">
        <v>97</v>
      </c>
      <c r="D143" t="s">
        <v>132</v>
      </c>
      <c r="E143">
        <v>63</v>
      </c>
      <c r="F143">
        <v>23</v>
      </c>
      <c r="G143">
        <v>6</v>
      </c>
      <c r="H143">
        <v>5</v>
      </c>
      <c r="I143" s="18"/>
      <c r="J143" s="18"/>
      <c r="K143" s="18"/>
      <c r="L143" s="18"/>
      <c r="M143" s="18"/>
      <c r="N143" s="18"/>
      <c r="O143" s="18"/>
    </row>
    <row r="144" spans="1:15" x14ac:dyDescent="0.25">
      <c r="B144" t="s">
        <v>393</v>
      </c>
      <c r="C144">
        <v>106</v>
      </c>
      <c r="D144">
        <v>4</v>
      </c>
      <c r="E144">
        <v>63</v>
      </c>
      <c r="F144">
        <v>11</v>
      </c>
      <c r="G144">
        <v>17</v>
      </c>
      <c r="H144">
        <v>11</v>
      </c>
      <c r="I144" s="18"/>
      <c r="J144" s="18"/>
      <c r="K144" s="18"/>
      <c r="L144" s="18"/>
      <c r="M144" s="18"/>
      <c r="N144" s="18"/>
      <c r="O144" s="18"/>
    </row>
    <row r="145" spans="1:15" x14ac:dyDescent="0.25">
      <c r="A145" t="s">
        <v>422</v>
      </c>
      <c r="B145" t="s">
        <v>394</v>
      </c>
      <c r="C145">
        <v>20</v>
      </c>
      <c r="D145" t="s">
        <v>132</v>
      </c>
      <c r="E145">
        <v>5</v>
      </c>
      <c r="F145">
        <v>8</v>
      </c>
      <c r="G145">
        <v>4</v>
      </c>
      <c r="H145">
        <v>3</v>
      </c>
      <c r="I145" s="18">
        <f>SUM(E145)/SUM($E145:$H145)</f>
        <v>0.25</v>
      </c>
      <c r="J145" s="18">
        <f t="shared" ref="J145:L145" si="62">SUM(F145)/SUM($E145:$H145)</f>
        <v>0.4</v>
      </c>
      <c r="K145" s="18">
        <f t="shared" si="62"/>
        <v>0.2</v>
      </c>
      <c r="L145" s="18">
        <f t="shared" si="62"/>
        <v>0.15</v>
      </c>
      <c r="M145" s="18"/>
      <c r="N145" s="18"/>
      <c r="O145" s="18"/>
    </row>
    <row r="146" spans="1:15" x14ac:dyDescent="0.25">
      <c r="A146" t="s">
        <v>423</v>
      </c>
      <c r="B146" t="s">
        <v>395</v>
      </c>
      <c r="C146">
        <v>62</v>
      </c>
      <c r="D146">
        <v>6</v>
      </c>
      <c r="E146">
        <v>51</v>
      </c>
      <c r="F146">
        <v>3</v>
      </c>
      <c r="G146">
        <v>2</v>
      </c>
      <c r="H146" t="s">
        <v>132</v>
      </c>
      <c r="I146" s="18">
        <f>SUM(E146:E149)/SUM($E146:$H149)</f>
        <v>0.56417910447761199</v>
      </c>
      <c r="J146" s="18">
        <f t="shared" ref="J146:L146" si="63">SUM(F146:F149)/SUM($E146:$H149)</f>
        <v>0.17910447761194029</v>
      </c>
      <c r="K146" s="18">
        <f t="shared" si="63"/>
        <v>0.19104477611940299</v>
      </c>
      <c r="L146" s="18">
        <f t="shared" si="63"/>
        <v>6.5671641791044774E-2</v>
      </c>
      <c r="M146" s="18"/>
      <c r="N146" s="18"/>
      <c r="O146" s="18"/>
    </row>
    <row r="147" spans="1:15" x14ac:dyDescent="0.25">
      <c r="B147" t="s">
        <v>396</v>
      </c>
      <c r="C147">
        <v>135</v>
      </c>
      <c r="D147" t="s">
        <v>132</v>
      </c>
      <c r="E147">
        <v>60</v>
      </c>
      <c r="F147">
        <v>27</v>
      </c>
      <c r="G147">
        <v>37</v>
      </c>
      <c r="H147">
        <v>11</v>
      </c>
      <c r="I147" s="18"/>
      <c r="J147" s="18"/>
      <c r="K147" s="18"/>
      <c r="L147" s="18"/>
      <c r="M147" s="18"/>
      <c r="N147" s="18"/>
      <c r="O147" s="18"/>
    </row>
    <row r="148" spans="1:15" x14ac:dyDescent="0.25">
      <c r="B148" t="s">
        <v>397</v>
      </c>
      <c r="C148">
        <v>91</v>
      </c>
      <c r="D148">
        <v>5</v>
      </c>
      <c r="E148">
        <v>57</v>
      </c>
      <c r="F148">
        <v>12</v>
      </c>
      <c r="G148">
        <v>13</v>
      </c>
      <c r="H148">
        <v>4</v>
      </c>
      <c r="I148" s="18"/>
      <c r="J148" s="18"/>
      <c r="K148" s="18"/>
      <c r="L148" s="18"/>
      <c r="M148" s="18"/>
      <c r="N148" s="18"/>
      <c r="O148" s="18"/>
    </row>
    <row r="149" spans="1:15" x14ac:dyDescent="0.25">
      <c r="B149" t="s">
        <v>398</v>
      </c>
      <c r="C149">
        <v>64</v>
      </c>
      <c r="D149">
        <v>6</v>
      </c>
      <c r="E149">
        <v>21</v>
      </c>
      <c r="F149">
        <v>18</v>
      </c>
      <c r="G149">
        <v>12</v>
      </c>
      <c r="H149">
        <v>7</v>
      </c>
      <c r="I149" s="18"/>
      <c r="J149" s="18"/>
      <c r="K149" s="18"/>
      <c r="L149" s="18"/>
      <c r="M149" s="18"/>
      <c r="N149" s="18"/>
      <c r="O149" s="18"/>
    </row>
    <row r="150" spans="1:15" x14ac:dyDescent="0.25">
      <c r="A150" t="s">
        <v>424</v>
      </c>
      <c r="B150" t="s">
        <v>399</v>
      </c>
      <c r="C150">
        <v>189</v>
      </c>
      <c r="D150" t="s">
        <v>132</v>
      </c>
      <c r="E150">
        <v>78</v>
      </c>
      <c r="F150">
        <v>64</v>
      </c>
      <c r="G150">
        <v>41</v>
      </c>
      <c r="H150">
        <v>6</v>
      </c>
      <c r="I150" s="18">
        <f>SUM(E150)/SUM($E150:$H150)</f>
        <v>0.41269841269841268</v>
      </c>
      <c r="J150" s="18">
        <f t="shared" ref="J150:L151" si="64">SUM(F150)/SUM($E150:$H150)</f>
        <v>0.33862433862433861</v>
      </c>
      <c r="K150" s="18">
        <f t="shared" si="64"/>
        <v>0.21693121693121692</v>
      </c>
      <c r="L150" s="18">
        <f t="shared" si="64"/>
        <v>3.1746031746031744E-2</v>
      </c>
      <c r="M150" s="18"/>
      <c r="N150" s="18"/>
      <c r="O150" s="18"/>
    </row>
    <row r="151" spans="1:15" x14ac:dyDescent="0.25">
      <c r="A151" t="s">
        <v>425</v>
      </c>
      <c r="B151" t="s">
        <v>400</v>
      </c>
      <c r="C151">
        <v>91</v>
      </c>
      <c r="D151">
        <v>2</v>
      </c>
      <c r="E151">
        <v>56</v>
      </c>
      <c r="F151">
        <v>13</v>
      </c>
      <c r="G151">
        <v>14</v>
      </c>
      <c r="H151">
        <v>6</v>
      </c>
      <c r="I151" s="18">
        <f>SUM(E151)/SUM($E151:$H151)</f>
        <v>0.6292134831460674</v>
      </c>
      <c r="J151" s="18">
        <f t="shared" si="64"/>
        <v>0.14606741573033707</v>
      </c>
      <c r="K151" s="18">
        <f t="shared" si="64"/>
        <v>0.15730337078651685</v>
      </c>
      <c r="L151" s="18">
        <f t="shared" si="64"/>
        <v>6.741573033707865E-2</v>
      </c>
      <c r="M151" s="18"/>
      <c r="N151" s="18"/>
      <c r="O151" s="18"/>
    </row>
    <row r="154" spans="1:15" x14ac:dyDescent="0.25">
      <c r="A154" s="1" t="s">
        <v>443</v>
      </c>
      <c r="B154" s="1" t="s">
        <v>463</v>
      </c>
    </row>
    <row r="155" spans="1:15" x14ac:dyDescent="0.25">
      <c r="C155" s="1" t="s">
        <v>462</v>
      </c>
    </row>
    <row r="156" spans="1:15" x14ac:dyDescent="0.25">
      <c r="A156" t="s">
        <v>461</v>
      </c>
      <c r="B156" t="s">
        <v>460</v>
      </c>
      <c r="C156" t="s">
        <v>512</v>
      </c>
      <c r="D156" t="s">
        <v>513</v>
      </c>
    </row>
    <row r="157" spans="1:15" x14ac:dyDescent="0.25">
      <c r="A157" t="s">
        <v>428</v>
      </c>
      <c r="C157" t="s">
        <v>464</v>
      </c>
      <c r="D157" t="s">
        <v>489</v>
      </c>
    </row>
    <row r="158" spans="1:15" x14ac:dyDescent="0.25">
      <c r="A158" t="s">
        <v>429</v>
      </c>
      <c r="C158" t="s">
        <v>465</v>
      </c>
      <c r="D158" t="s">
        <v>490</v>
      </c>
    </row>
    <row r="159" spans="1:15" x14ac:dyDescent="0.25">
      <c r="A159" t="s">
        <v>430</v>
      </c>
      <c r="C159" t="s">
        <v>466</v>
      </c>
      <c r="D159" t="s">
        <v>491</v>
      </c>
    </row>
    <row r="160" spans="1:15" x14ac:dyDescent="0.25">
      <c r="A160" t="s">
        <v>431</v>
      </c>
      <c r="C160" t="s">
        <v>467</v>
      </c>
      <c r="D160" t="s">
        <v>492</v>
      </c>
    </row>
    <row r="161" spans="1:5" x14ac:dyDescent="0.25">
      <c r="A161" t="s">
        <v>276</v>
      </c>
      <c r="B161" t="s">
        <v>444</v>
      </c>
      <c r="C161" t="s">
        <v>468</v>
      </c>
      <c r="D161" t="s">
        <v>493</v>
      </c>
    </row>
    <row r="162" spans="1:5" x14ac:dyDescent="0.25">
      <c r="A162" t="s">
        <v>432</v>
      </c>
      <c r="C162" t="s">
        <v>469</v>
      </c>
      <c r="D162" t="s">
        <v>494</v>
      </c>
    </row>
    <row r="163" spans="1:5" ht="16.5" customHeight="1" x14ac:dyDescent="0.25">
      <c r="A163" t="s">
        <v>284</v>
      </c>
      <c r="B163" t="s">
        <v>445</v>
      </c>
      <c r="C163" t="s">
        <v>470</v>
      </c>
      <c r="D163" t="s">
        <v>470</v>
      </c>
    </row>
    <row r="164" spans="1:5" x14ac:dyDescent="0.25">
      <c r="A164" t="s">
        <v>285</v>
      </c>
      <c r="B164" t="s">
        <v>446</v>
      </c>
      <c r="C164" t="s">
        <v>471</v>
      </c>
      <c r="D164" t="s">
        <v>495</v>
      </c>
      <c r="E164">
        <v>41</v>
      </c>
    </row>
    <row r="165" spans="1:5" x14ac:dyDescent="0.25">
      <c r="A165" t="s">
        <v>286</v>
      </c>
      <c r="B165" t="s">
        <v>447</v>
      </c>
      <c r="C165" t="s">
        <v>472</v>
      </c>
      <c r="D165" t="s">
        <v>496</v>
      </c>
      <c r="E165">
        <v>28.9</v>
      </c>
    </row>
    <row r="166" spans="1:5" x14ac:dyDescent="0.25">
      <c r="A166" t="s">
        <v>433</v>
      </c>
      <c r="C166" t="s">
        <v>473</v>
      </c>
      <c r="D166" t="s">
        <v>497</v>
      </c>
    </row>
    <row r="167" spans="1:5" x14ac:dyDescent="0.25">
      <c r="A167" t="s">
        <v>434</v>
      </c>
      <c r="C167" t="s">
        <v>474</v>
      </c>
      <c r="D167" t="s">
        <v>498</v>
      </c>
    </row>
    <row r="168" spans="1:5" x14ac:dyDescent="0.25">
      <c r="A168" t="s">
        <v>435</v>
      </c>
      <c r="B168" t="s">
        <v>448</v>
      </c>
      <c r="C168" t="s">
        <v>475</v>
      </c>
      <c r="D168" t="s">
        <v>475</v>
      </c>
    </row>
    <row r="169" spans="1:5" x14ac:dyDescent="0.25">
      <c r="A169" t="s">
        <v>291</v>
      </c>
      <c r="B169" t="s">
        <v>449</v>
      </c>
      <c r="C169" t="s">
        <v>476</v>
      </c>
      <c r="D169" t="s">
        <v>499</v>
      </c>
    </row>
    <row r="170" spans="1:5" x14ac:dyDescent="0.25">
      <c r="A170" t="s">
        <v>436</v>
      </c>
      <c r="B170" t="s">
        <v>450</v>
      </c>
      <c r="C170" t="s">
        <v>477</v>
      </c>
      <c r="D170" t="s">
        <v>500</v>
      </c>
    </row>
    <row r="171" spans="1:5" x14ac:dyDescent="0.25">
      <c r="A171" t="s">
        <v>437</v>
      </c>
      <c r="B171" t="s">
        <v>451</v>
      </c>
      <c r="C171" t="s">
        <v>478</v>
      </c>
      <c r="D171" t="s">
        <v>501</v>
      </c>
    </row>
    <row r="172" spans="1:5" x14ac:dyDescent="0.25">
      <c r="A172" t="s">
        <v>438</v>
      </c>
      <c r="C172" t="s">
        <v>479</v>
      </c>
      <c r="D172" t="s">
        <v>502</v>
      </c>
    </row>
    <row r="173" spans="1:5" x14ac:dyDescent="0.25">
      <c r="A173" t="s">
        <v>287</v>
      </c>
      <c r="B173" t="s">
        <v>452</v>
      </c>
      <c r="C173" t="s">
        <v>480</v>
      </c>
      <c r="D173" t="s">
        <v>503</v>
      </c>
    </row>
    <row r="174" spans="1:5" x14ac:dyDescent="0.25">
      <c r="A174" t="s">
        <v>439</v>
      </c>
      <c r="B174" t="s">
        <v>453</v>
      </c>
      <c r="C174" t="s">
        <v>481</v>
      </c>
      <c r="D174" t="s">
        <v>504</v>
      </c>
    </row>
    <row r="175" spans="1:5" x14ac:dyDescent="0.25">
      <c r="A175" s="46" t="s">
        <v>517</v>
      </c>
      <c r="B175" t="s">
        <v>454</v>
      </c>
      <c r="C175" t="s">
        <v>482</v>
      </c>
      <c r="D175" t="s">
        <v>505</v>
      </c>
    </row>
    <row r="176" spans="1:5" x14ac:dyDescent="0.25">
      <c r="A176" t="s">
        <v>440</v>
      </c>
      <c r="B176" t="s">
        <v>455</v>
      </c>
      <c r="C176" t="s">
        <v>483</v>
      </c>
      <c r="D176" t="s">
        <v>506</v>
      </c>
    </row>
    <row r="177" spans="1:13" x14ac:dyDescent="0.25">
      <c r="A177" t="s">
        <v>441</v>
      </c>
      <c r="C177" t="s">
        <v>484</v>
      </c>
      <c r="D177" t="s">
        <v>507</v>
      </c>
    </row>
    <row r="178" spans="1:13" x14ac:dyDescent="0.25">
      <c r="A178" t="s">
        <v>442</v>
      </c>
      <c r="B178" t="s">
        <v>456</v>
      </c>
      <c r="C178" t="s">
        <v>485</v>
      </c>
      <c r="D178" t="s">
        <v>508</v>
      </c>
    </row>
    <row r="179" spans="1:13" x14ac:dyDescent="0.25">
      <c r="A179" t="s">
        <v>290</v>
      </c>
      <c r="B179" t="s">
        <v>457</v>
      </c>
      <c r="C179" t="s">
        <v>486</v>
      </c>
      <c r="D179" t="s">
        <v>509</v>
      </c>
    </row>
    <row r="180" spans="1:13" x14ac:dyDescent="0.25">
      <c r="A180" t="s">
        <v>279</v>
      </c>
      <c r="B180" t="s">
        <v>458</v>
      </c>
      <c r="C180" t="s">
        <v>487</v>
      </c>
      <c r="D180" t="s">
        <v>510</v>
      </c>
    </row>
    <row r="181" spans="1:13" x14ac:dyDescent="0.25">
      <c r="A181" t="s">
        <v>281</v>
      </c>
      <c r="B181" t="s">
        <v>459</v>
      </c>
      <c r="C181" t="s">
        <v>488</v>
      </c>
      <c r="D181" t="s">
        <v>511</v>
      </c>
    </row>
    <row r="183" spans="1:13" x14ac:dyDescent="0.25">
      <c r="A183" t="s">
        <v>514</v>
      </c>
    </row>
    <row r="184" spans="1:13" x14ac:dyDescent="0.25">
      <c r="A184" t="s">
        <v>515</v>
      </c>
    </row>
    <row r="185" spans="1:13" x14ac:dyDescent="0.25">
      <c r="C185" s="47" t="s">
        <v>518</v>
      </c>
    </row>
    <row r="186" spans="1:13" x14ac:dyDescent="0.25">
      <c r="C186" t="s">
        <v>523</v>
      </c>
      <c r="D186" t="s">
        <v>9</v>
      </c>
      <c r="E186" t="s">
        <v>10</v>
      </c>
      <c r="F186" t="s">
        <v>11</v>
      </c>
      <c r="G186" t="s">
        <v>83</v>
      </c>
      <c r="K186" t="s">
        <v>1</v>
      </c>
      <c r="L186" t="s">
        <v>6</v>
      </c>
      <c r="M186" t="s">
        <v>529</v>
      </c>
    </row>
    <row r="187" spans="1:13" x14ac:dyDescent="0.25">
      <c r="A187" t="s">
        <v>286</v>
      </c>
      <c r="B187" t="s">
        <v>314</v>
      </c>
      <c r="C187">
        <v>0</v>
      </c>
      <c r="D187" s="6">
        <f t="shared" ref="D187:G194" si="65">INDEX(I$59:I$151,MATCH($B187,$A$59:$A$151,0),1)</f>
        <v>6.8965517241379309E-2</v>
      </c>
      <c r="E187" s="6">
        <f t="shared" si="65"/>
        <v>0.44827586206896552</v>
      </c>
      <c r="F187" s="6">
        <f t="shared" si="65"/>
        <v>0.41379310344827586</v>
      </c>
      <c r="G187" s="6">
        <f t="shared" si="65"/>
        <v>6.8965517241379309E-2</v>
      </c>
      <c r="I187">
        <f>C187</f>
        <v>0</v>
      </c>
      <c r="J187">
        <f>I187</f>
        <v>0</v>
      </c>
      <c r="K187" s="48">
        <f>D187</f>
        <v>6.8965517241379309E-2</v>
      </c>
      <c r="L187" s="48">
        <f>F187+E187</f>
        <v>0.86206896551724133</v>
      </c>
      <c r="M187" s="48">
        <f>G187</f>
        <v>6.8965517241379309E-2</v>
      </c>
    </row>
    <row r="188" spans="1:13" x14ac:dyDescent="0.25">
      <c r="A188" t="s">
        <v>285</v>
      </c>
      <c r="B188" t="s">
        <v>315</v>
      </c>
      <c r="C188">
        <v>0</v>
      </c>
      <c r="D188" s="6">
        <f t="shared" si="65"/>
        <v>0.17114914425427874</v>
      </c>
      <c r="E188" s="6">
        <f t="shared" si="65"/>
        <v>0.20415647921760391</v>
      </c>
      <c r="F188" s="6">
        <f t="shared" si="65"/>
        <v>0.46332518337408313</v>
      </c>
      <c r="G188" s="6">
        <f t="shared" si="65"/>
        <v>0.16136919315403422</v>
      </c>
      <c r="I188">
        <f t="shared" ref="I188:I194" si="66">C188</f>
        <v>0</v>
      </c>
      <c r="J188">
        <f t="shared" ref="J188:J192" si="67">I188</f>
        <v>0</v>
      </c>
      <c r="K188" s="48">
        <f t="shared" ref="K188:K192" si="68">D188</f>
        <v>0.17114914425427874</v>
      </c>
      <c r="L188" s="48">
        <f t="shared" ref="L188:L192" si="69">F188+E188</f>
        <v>0.66748166259168706</v>
      </c>
      <c r="M188" s="48">
        <f t="shared" ref="M188:M194" si="70">G188</f>
        <v>0.16136919315403422</v>
      </c>
    </row>
    <row r="189" spans="1:13" x14ac:dyDescent="0.25">
      <c r="A189" t="s">
        <v>516</v>
      </c>
      <c r="B189" t="s">
        <v>320</v>
      </c>
      <c r="C189">
        <v>0</v>
      </c>
      <c r="D189" s="6">
        <f t="shared" si="65"/>
        <v>0.25217391304347825</v>
      </c>
      <c r="E189" s="6">
        <f t="shared" si="65"/>
        <v>0.30434782608695654</v>
      </c>
      <c r="F189" s="6">
        <f t="shared" si="65"/>
        <v>0.29565217391304349</v>
      </c>
      <c r="G189" s="6">
        <f t="shared" si="65"/>
        <v>0.14782608695652175</v>
      </c>
      <c r="I189">
        <f t="shared" si="66"/>
        <v>0</v>
      </c>
      <c r="J189">
        <f t="shared" si="67"/>
        <v>0</v>
      </c>
      <c r="K189" s="48">
        <f t="shared" si="68"/>
        <v>0.25217391304347825</v>
      </c>
      <c r="L189" s="48">
        <f t="shared" si="69"/>
        <v>0.60000000000000009</v>
      </c>
      <c r="M189" s="48">
        <f t="shared" si="70"/>
        <v>0.14782608695652175</v>
      </c>
    </row>
    <row r="190" spans="1:13" x14ac:dyDescent="0.25">
      <c r="A190" t="s">
        <v>516</v>
      </c>
      <c r="B190" t="s">
        <v>319</v>
      </c>
      <c r="C190">
        <v>0</v>
      </c>
      <c r="D190" s="6">
        <f t="shared" si="65"/>
        <v>0.68695652173913047</v>
      </c>
      <c r="E190" s="6">
        <f t="shared" si="65"/>
        <v>0.15217391304347827</v>
      </c>
      <c r="F190" s="6">
        <f t="shared" si="65"/>
        <v>0.12608695652173912</v>
      </c>
      <c r="G190" s="6">
        <f t="shared" si="65"/>
        <v>3.4782608695652174E-2</v>
      </c>
      <c r="I190">
        <f t="shared" si="66"/>
        <v>0</v>
      </c>
      <c r="J190">
        <f t="shared" si="67"/>
        <v>0</v>
      </c>
      <c r="K190" s="48">
        <f t="shared" si="68"/>
        <v>0.68695652173913047</v>
      </c>
      <c r="L190" s="48">
        <f t="shared" si="69"/>
        <v>0.27826086956521739</v>
      </c>
      <c r="M190" s="48">
        <f t="shared" si="70"/>
        <v>3.4782608695652174E-2</v>
      </c>
    </row>
    <row r="191" spans="1:13" x14ac:dyDescent="0.25">
      <c r="A191" t="s">
        <v>517</v>
      </c>
      <c r="B191" t="s">
        <v>403</v>
      </c>
      <c r="C191">
        <v>0</v>
      </c>
      <c r="D191" s="6">
        <f t="shared" si="65"/>
        <v>0.31219806763285024</v>
      </c>
      <c r="E191" s="6">
        <f t="shared" si="65"/>
        <v>0.36654589371980678</v>
      </c>
      <c r="F191" s="6">
        <f t="shared" si="65"/>
        <v>0.26268115942028986</v>
      </c>
      <c r="G191" s="6">
        <f t="shared" si="65"/>
        <v>5.8574879227053143E-2</v>
      </c>
      <c r="I191">
        <f t="shared" si="66"/>
        <v>0</v>
      </c>
      <c r="J191">
        <f t="shared" si="67"/>
        <v>0</v>
      </c>
      <c r="K191" s="48">
        <f t="shared" si="68"/>
        <v>0.31219806763285024</v>
      </c>
      <c r="L191" s="48">
        <f t="shared" si="69"/>
        <v>0.62922705314009664</v>
      </c>
      <c r="M191" s="48">
        <f t="shared" si="70"/>
        <v>5.8574879227053143E-2</v>
      </c>
    </row>
    <row r="192" spans="1:13" x14ac:dyDescent="0.25">
      <c r="A192" t="s">
        <v>517</v>
      </c>
      <c r="B192" t="s">
        <v>340</v>
      </c>
      <c r="C192">
        <v>0</v>
      </c>
      <c r="D192" s="6">
        <f t="shared" si="65"/>
        <v>0.19327731092436976</v>
      </c>
      <c r="E192" s="6">
        <f t="shared" si="65"/>
        <v>0.36134453781512604</v>
      </c>
      <c r="F192" s="6">
        <f t="shared" si="65"/>
        <v>0.3949579831932773</v>
      </c>
      <c r="G192" s="6">
        <f t="shared" si="65"/>
        <v>5.0420168067226892E-2</v>
      </c>
      <c r="I192">
        <f t="shared" si="66"/>
        <v>0</v>
      </c>
      <c r="J192">
        <f t="shared" si="67"/>
        <v>0</v>
      </c>
      <c r="K192" s="48">
        <f t="shared" si="68"/>
        <v>0.19327731092436976</v>
      </c>
      <c r="L192" s="48">
        <f t="shared" si="69"/>
        <v>0.75630252100840334</v>
      </c>
      <c r="M192" s="48">
        <f t="shared" si="70"/>
        <v>5.0420168067226892E-2</v>
      </c>
    </row>
    <row r="193" spans="1:102" x14ac:dyDescent="0.25">
      <c r="A193" t="s">
        <v>287</v>
      </c>
      <c r="B193" t="s">
        <v>338</v>
      </c>
      <c r="C193">
        <v>0</v>
      </c>
      <c r="D193" s="6">
        <f t="shared" si="65"/>
        <v>0.3783783783783784</v>
      </c>
      <c r="E193" s="6">
        <f t="shared" ref="E193:E194" si="71">INDEX(J$59:J$151,MATCH($B193,$A$59:$A$151,0),1)</f>
        <v>0.34572072072072074</v>
      </c>
      <c r="F193" s="6">
        <f t="shared" ref="F193:F194" si="72">INDEX(K$59:K$151,MATCH($B193,$A$59:$A$151,0),1)</f>
        <v>0.2533783783783784</v>
      </c>
      <c r="G193" s="6">
        <f t="shared" ref="G193:G194" si="73">INDEX(L$59:L$151,MATCH($B193,$A$59:$A$151,0),1)</f>
        <v>2.2522522522522521E-2</v>
      </c>
      <c r="I193">
        <f t="shared" si="66"/>
        <v>0</v>
      </c>
      <c r="J193" s="51">
        <f t="shared" ref="J193:J194" si="74">D193</f>
        <v>0.3783783783783784</v>
      </c>
      <c r="K193" s="51">
        <f t="shared" ref="K193:K194" si="75">E193</f>
        <v>0.34572072072072074</v>
      </c>
      <c r="L193" s="51">
        <f t="shared" ref="L193:L194" si="76">F193</f>
        <v>0.2533783783783784</v>
      </c>
      <c r="M193" s="51">
        <f t="shared" si="70"/>
        <v>2.2522522522522521E-2</v>
      </c>
    </row>
    <row r="194" spans="1:102" x14ac:dyDescent="0.25">
      <c r="A194" t="s">
        <v>439</v>
      </c>
      <c r="B194" t="s">
        <v>339</v>
      </c>
      <c r="C194">
        <v>0</v>
      </c>
      <c r="D194" s="6">
        <f t="shared" si="65"/>
        <v>0.28000000000000003</v>
      </c>
      <c r="E194" s="6">
        <f t="shared" si="71"/>
        <v>0.32</v>
      </c>
      <c r="F194" s="6">
        <f t="shared" si="72"/>
        <v>0.36</v>
      </c>
      <c r="G194" s="6">
        <f t="shared" si="73"/>
        <v>0.04</v>
      </c>
      <c r="I194">
        <f t="shared" si="66"/>
        <v>0</v>
      </c>
      <c r="J194">
        <f t="shared" si="74"/>
        <v>0.28000000000000003</v>
      </c>
      <c r="K194">
        <f t="shared" si="75"/>
        <v>0.32</v>
      </c>
      <c r="L194">
        <f t="shared" si="76"/>
        <v>0.36</v>
      </c>
      <c r="M194">
        <f t="shared" si="70"/>
        <v>0.04</v>
      </c>
    </row>
    <row r="195" spans="1:102" x14ac:dyDescent="0.25">
      <c r="D195" s="6"/>
      <c r="E195" s="6"/>
      <c r="F195" s="6"/>
      <c r="G195" s="6"/>
      <c r="K195" s="48"/>
      <c r="L195" s="48"/>
      <c r="M195" s="48"/>
    </row>
    <row r="196" spans="1:102" x14ac:dyDescent="0.25">
      <c r="D196" s="6"/>
      <c r="E196" s="6"/>
      <c r="F196" s="6"/>
      <c r="G196" s="6"/>
      <c r="K196" s="48"/>
      <c r="L196" s="48"/>
      <c r="M196" s="48"/>
    </row>
    <row r="197" spans="1:102" x14ac:dyDescent="0.25">
      <c r="D197" s="6"/>
      <c r="E197" s="6"/>
      <c r="F197" s="6"/>
      <c r="G197" s="6"/>
      <c r="K197" s="48"/>
      <c r="L197" s="48"/>
      <c r="M197" s="48"/>
    </row>
    <row r="198" spans="1:102" x14ac:dyDescent="0.25">
      <c r="D198" s="6"/>
      <c r="E198" s="6"/>
      <c r="F198" s="6"/>
      <c r="G198" s="6"/>
      <c r="K198" s="48"/>
      <c r="L198" s="48"/>
      <c r="M198" s="48"/>
    </row>
    <row r="199" spans="1:102" x14ac:dyDescent="0.25">
      <c r="C199" s="1" t="s">
        <v>519</v>
      </c>
    </row>
    <row r="200" spans="1:102" s="46" customFormat="1" x14ac:dyDescent="0.25">
      <c r="A200" s="46" t="str">
        <f>A187</f>
        <v>Western Africa</v>
      </c>
      <c r="B200" s="46" t="str">
        <f>B187</f>
        <v>Nigeria</v>
      </c>
      <c r="C200" s="46">
        <f t="array" ref="C200">INDEX([1]prime_para_incidence!B$2:B$195,MATCH($B200,[1]prime_para_incidence!$A$2:$A$195,0),1)</f>
        <v>0</v>
      </c>
      <c r="D200" s="46">
        <f t="array" ref="D200">INDEX([1]prime_para_incidence!C$2:C$195,MATCH($B200,[1]prime_para_incidence!$A$2:$A$195,0),1)</f>
        <v>0</v>
      </c>
      <c r="E200" s="46">
        <f t="array" ref="E200">INDEX([1]prime_para_incidence!D$2:D$195,MATCH($B200,[1]prime_para_incidence!$A$2:$A$195,0),1)</f>
        <v>0</v>
      </c>
      <c r="F200" s="46">
        <f t="array" ref="F200">INDEX([1]prime_para_incidence!E$2:E$195,MATCH($B200,[1]prime_para_incidence!$A$2:$A$195,0),1)</f>
        <v>0</v>
      </c>
      <c r="G200" s="46">
        <f t="array" ref="G200">INDEX([1]prime_para_incidence!F$2:F$195,MATCH($B200,[1]prime_para_incidence!$A$2:$A$195,0),1)</f>
        <v>0</v>
      </c>
      <c r="H200" s="46">
        <f t="array" ref="H200">INDEX([1]prime_para_incidence!G$2:G$195,MATCH($B200,[1]prime_para_incidence!$A$2:$A$195,0),1)</f>
        <v>0</v>
      </c>
      <c r="I200" s="46">
        <f t="array" ref="I200">INDEX([1]prime_para_incidence!H$2:H$195,MATCH($B200,[1]prime_para_incidence!$A$2:$A$195,0),1)</f>
        <v>0</v>
      </c>
      <c r="J200" s="46">
        <f t="array" ref="J200">INDEX([1]prime_para_incidence!I$2:I$195,MATCH($B200,[1]prime_para_incidence!$A$2:$A$195,0),1)</f>
        <v>0</v>
      </c>
      <c r="K200" s="46">
        <f t="array" ref="K200">INDEX([1]prime_para_incidence!J$2:J$195,MATCH($B200,[1]prime_para_incidence!$A$2:$A$195,0),1)</f>
        <v>0</v>
      </c>
      <c r="L200" s="46">
        <f t="array" ref="L200">INDEX([1]prime_para_incidence!K$2:K$195,MATCH($B200,[1]prime_para_incidence!$A$2:$A$195,0),1)</f>
        <v>0</v>
      </c>
      <c r="M200" s="46">
        <f t="array" ref="M200">INDEX([1]prime_para_incidence!L$2:L$195,MATCH($B200,[1]prime_para_incidence!$A$2:$A$195,0),1)</f>
        <v>0</v>
      </c>
      <c r="N200" s="46">
        <f t="array" ref="N200">INDEX([1]prime_para_incidence!M$2:M$195,MATCH($B200,[1]prime_para_incidence!$A$2:$A$195,0),1)</f>
        <v>0</v>
      </c>
      <c r="O200" s="46">
        <f t="array" ref="O200">INDEX([1]prime_para_incidence!N$2:N$195,MATCH($B200,[1]prime_para_incidence!$A$2:$A$195,0),1)</f>
        <v>0</v>
      </c>
      <c r="P200" s="46">
        <f t="array" ref="P200">INDEX([1]prime_para_incidence!O$2:O$195,MATCH($B200,[1]prime_para_incidence!$A$2:$A$195,0),1)</f>
        <v>0</v>
      </c>
      <c r="Q200" s="46">
        <f t="array" ref="Q200">INDEX([1]prime_para_incidence!P$2:P$195,MATCH($B200,[1]prime_para_incidence!$A$2:$A$195,0),1)</f>
        <v>0</v>
      </c>
      <c r="R200" s="46">
        <f t="array" ref="R200">INDEX([1]prime_para_incidence!Q$2:Q$195,MATCH($B200,[1]prime_para_incidence!$A$2:$A$195,0),1)</f>
        <v>4.8999999999999998E-5</v>
      </c>
      <c r="S200" s="46">
        <f t="array" ref="S200">INDEX([1]prime_para_incidence!R$2:R$195,MATCH($B200,[1]prime_para_incidence!$A$2:$A$195,0),1)</f>
        <v>4.8999999999999998E-5</v>
      </c>
      <c r="T200" s="46">
        <f t="array" ref="T200">INDEX([1]prime_para_incidence!S$2:S$195,MATCH($B200,[1]prime_para_incidence!$A$2:$A$195,0),1)</f>
        <v>4.8999999999999998E-5</v>
      </c>
      <c r="U200" s="46">
        <f t="array" ref="U200">INDEX([1]prime_para_incidence!T$2:T$195,MATCH($B200,[1]prime_para_incidence!$A$2:$A$195,0),1)</f>
        <v>4.8999999999999998E-5</v>
      </c>
      <c r="V200" s="46">
        <f t="array" ref="V200">INDEX([1]prime_para_incidence!U$2:U$195,MATCH($B200,[1]prime_para_incidence!$A$2:$A$195,0),1)</f>
        <v>4.8999999999999998E-5</v>
      </c>
      <c r="W200" s="46">
        <f t="array" ref="W200">INDEX([1]prime_para_incidence!V$2:V$195,MATCH($B200,[1]prime_para_incidence!$A$2:$A$195,0),1)</f>
        <v>4.8999999999999998E-5</v>
      </c>
      <c r="X200" s="46">
        <f t="array" ref="X200">INDEX([1]prime_para_incidence!W$2:W$195,MATCH($B200,[1]prime_para_incidence!$A$2:$A$195,0),1)</f>
        <v>4.8999999999999998E-5</v>
      </c>
      <c r="Y200" s="46">
        <f t="array" ref="Y200">INDEX([1]prime_para_incidence!X$2:X$195,MATCH($B200,[1]prime_para_incidence!$A$2:$A$195,0),1)</f>
        <v>4.8999999999999998E-5</v>
      </c>
      <c r="Z200" s="46">
        <f t="array" ref="Z200">INDEX([1]prime_para_incidence!Y$2:Y$195,MATCH($B200,[1]prime_para_incidence!$A$2:$A$195,0),1)</f>
        <v>4.8999999999999998E-5</v>
      </c>
      <c r="AA200" s="46">
        <f t="array" ref="AA200">INDEX([1]prime_para_incidence!Z$2:Z$195,MATCH($B200,[1]prime_para_incidence!$A$2:$A$195,0),1)</f>
        <v>4.8999999999999998E-5</v>
      </c>
      <c r="AB200" s="46">
        <f t="array" ref="AB200">INDEX([1]prime_para_incidence!AA$2:AA$195,MATCH($B200,[1]prime_para_incidence!$A$2:$A$195,0),1)</f>
        <v>4.8999999999999998E-5</v>
      </c>
      <c r="AC200" s="46">
        <f t="array" ref="AC200">INDEX([1]prime_para_incidence!AB$2:AB$195,MATCH($B200,[1]prime_para_incidence!$A$2:$A$195,0),1)</f>
        <v>4.8999999999999998E-5</v>
      </c>
      <c r="AD200" s="46">
        <f t="array" ref="AD200">INDEX([1]prime_para_incidence!AC$2:AC$195,MATCH($B200,[1]prime_para_incidence!$A$2:$A$195,0),1)</f>
        <v>4.8999999999999998E-5</v>
      </c>
      <c r="AE200" s="46">
        <f t="array" ref="AE200">INDEX([1]prime_para_incidence!AD$2:AD$195,MATCH($B200,[1]prime_para_incidence!$A$2:$A$195,0),1)</f>
        <v>4.8999999999999998E-5</v>
      </c>
      <c r="AF200" s="46">
        <f t="array" ref="AF200">INDEX([1]prime_para_incidence!AE$2:AE$195,MATCH($B200,[1]prime_para_incidence!$A$2:$A$195,0),1)</f>
        <v>4.8999999999999998E-5</v>
      </c>
      <c r="AG200" s="46">
        <f t="array" ref="AG200">INDEX([1]prime_para_incidence!AF$2:AF$195,MATCH($B200,[1]prime_para_incidence!$A$2:$A$195,0),1)</f>
        <v>4.8999999999999998E-5</v>
      </c>
      <c r="AH200" s="46">
        <f t="array" ref="AH200">INDEX([1]prime_para_incidence!AG$2:AG$195,MATCH($B200,[1]prime_para_incidence!$A$2:$A$195,0),1)</f>
        <v>4.8999999999999998E-5</v>
      </c>
      <c r="AI200" s="46">
        <f t="array" ref="AI200">INDEX([1]prime_para_incidence!AH$2:AH$195,MATCH($B200,[1]prime_para_incidence!$A$2:$A$195,0),1)</f>
        <v>4.8999999999999998E-5</v>
      </c>
      <c r="AJ200" s="46">
        <f t="array" ref="AJ200">INDEX([1]prime_para_incidence!AI$2:AI$195,MATCH($B200,[1]prime_para_incidence!$A$2:$A$195,0),1)</f>
        <v>4.8999999999999998E-5</v>
      </c>
      <c r="AK200" s="46">
        <f t="array" ref="AK200">INDEX([1]prime_para_incidence!AJ$2:AJ$195,MATCH($B200,[1]prime_para_incidence!$A$2:$A$195,0),1)</f>
        <v>4.8999999999999998E-5</v>
      </c>
      <c r="AL200" s="46">
        <f t="array" ref="AL200">INDEX([1]prime_para_incidence!AK$2:AK$195,MATCH($B200,[1]prime_para_incidence!$A$2:$A$195,0),1)</f>
        <v>4.8999999999999998E-5</v>
      </c>
      <c r="AM200" s="46">
        <f t="array" ref="AM200">INDEX([1]prime_para_incidence!AL$2:AL$195,MATCH($B200,[1]prime_para_incidence!$A$2:$A$195,0),1)</f>
        <v>4.8999999999999998E-5</v>
      </c>
      <c r="AN200" s="46">
        <f t="array" ref="AN200">INDEX([1]prime_para_incidence!AM$2:AM$195,MATCH($B200,[1]prime_para_incidence!$A$2:$A$195,0),1)</f>
        <v>4.8999999999999998E-5</v>
      </c>
      <c r="AO200" s="46">
        <f t="array" ref="AO200">INDEX([1]prime_para_incidence!AN$2:AN$195,MATCH($B200,[1]prime_para_incidence!$A$2:$A$195,0),1)</f>
        <v>4.8999999999999998E-5</v>
      </c>
      <c r="AP200" s="46">
        <f t="array" ref="AP200">INDEX([1]prime_para_incidence!AO$2:AO$195,MATCH($B200,[1]prime_para_incidence!$A$2:$A$195,0),1)</f>
        <v>4.8999999999999998E-5</v>
      </c>
      <c r="AQ200" s="46">
        <f t="array" ref="AQ200">INDEX([1]prime_para_incidence!AP$2:AP$195,MATCH($B200,[1]prime_para_incidence!$A$2:$A$195,0),1)</f>
        <v>3.97E-4</v>
      </c>
      <c r="AR200" s="46">
        <f t="array" ref="AR200">INDEX([1]prime_para_incidence!AQ$2:AQ$195,MATCH($B200,[1]prime_para_incidence!$A$2:$A$195,0),1)</f>
        <v>3.97E-4</v>
      </c>
      <c r="AS200" s="46">
        <f t="array" ref="AS200">INDEX([1]prime_para_incidence!AR$2:AR$195,MATCH($B200,[1]prime_para_incidence!$A$2:$A$195,0),1)</f>
        <v>3.97E-4</v>
      </c>
      <c r="AT200" s="46">
        <f t="array" ref="AT200">INDEX([1]prime_para_incidence!AS$2:AS$195,MATCH($B200,[1]prime_para_incidence!$A$2:$A$195,0),1)</f>
        <v>3.97E-4</v>
      </c>
      <c r="AU200" s="46">
        <f t="array" ref="AU200">INDEX([1]prime_para_incidence!AT$2:AT$195,MATCH($B200,[1]prime_para_incidence!$A$2:$A$195,0),1)</f>
        <v>3.97E-4</v>
      </c>
      <c r="AV200" s="46">
        <f t="array" ref="AV200">INDEX([1]prime_para_incidence!AU$2:AU$195,MATCH($B200,[1]prime_para_incidence!$A$2:$A$195,0),1)</f>
        <v>6.1300000000000005E-4</v>
      </c>
      <c r="AW200" s="46">
        <f t="array" ref="AW200">INDEX([1]prime_para_incidence!AV$2:AV$195,MATCH($B200,[1]prime_para_incidence!$A$2:$A$195,0),1)</f>
        <v>6.1300000000000005E-4</v>
      </c>
      <c r="AX200" s="46">
        <f t="array" ref="AX200">INDEX([1]prime_para_incidence!AW$2:AW$195,MATCH($B200,[1]prime_para_incidence!$A$2:$A$195,0),1)</f>
        <v>6.1300000000000005E-4</v>
      </c>
      <c r="AY200" s="46">
        <f t="array" ref="AY200">INDEX([1]prime_para_incidence!AX$2:AX$195,MATCH($B200,[1]prime_para_incidence!$A$2:$A$195,0),1)</f>
        <v>6.1300000000000005E-4</v>
      </c>
      <c r="AZ200" s="46">
        <f t="array" ref="AZ200">INDEX([1]prime_para_incidence!AY$2:AY$195,MATCH($B200,[1]prime_para_incidence!$A$2:$A$195,0),1)</f>
        <v>6.1300000000000005E-4</v>
      </c>
      <c r="BA200" s="46">
        <f t="array" ref="BA200">INDEX([1]prime_para_incidence!AZ$2:AZ$195,MATCH($B200,[1]prime_para_incidence!$A$2:$A$195,0),1)</f>
        <v>7.9500000000000003E-4</v>
      </c>
      <c r="BB200" s="46">
        <f t="array" ref="BB200">INDEX([1]prime_para_incidence!BA$2:BA$195,MATCH($B200,[1]prime_para_incidence!$A$2:$A$195,0),1)</f>
        <v>7.9500000000000003E-4</v>
      </c>
      <c r="BC200" s="46">
        <f t="array" ref="BC200">INDEX([1]prime_para_incidence!BB$2:BB$195,MATCH($B200,[1]prime_para_incidence!$A$2:$A$195,0),1)</f>
        <v>7.9500000000000003E-4</v>
      </c>
      <c r="BD200" s="46">
        <f t="array" ref="BD200">INDEX([1]prime_para_incidence!BC$2:BC$195,MATCH($B200,[1]prime_para_incidence!$A$2:$A$195,0),1)</f>
        <v>7.9500000000000003E-4</v>
      </c>
      <c r="BE200" s="46">
        <f t="array" ref="BE200">INDEX([1]prime_para_incidence!BD$2:BD$195,MATCH($B200,[1]prime_para_incidence!$A$2:$A$195,0),1)</f>
        <v>7.9500000000000003E-4</v>
      </c>
      <c r="BF200" s="46">
        <f t="array" ref="BF200">INDEX([1]prime_para_incidence!BE$2:BE$195,MATCH($B200,[1]prime_para_incidence!$A$2:$A$195,0),1)</f>
        <v>9.7599999999999998E-4</v>
      </c>
      <c r="BG200" s="46">
        <f t="array" ref="BG200">INDEX([1]prime_para_incidence!BF$2:BF$195,MATCH($B200,[1]prime_para_incidence!$A$2:$A$195,0),1)</f>
        <v>9.7599999999999998E-4</v>
      </c>
      <c r="BH200" s="46">
        <f t="array" ref="BH200">INDEX([1]prime_para_incidence!BG$2:BG$195,MATCH($B200,[1]prime_para_incidence!$A$2:$A$195,0),1)</f>
        <v>9.7599999999999998E-4</v>
      </c>
      <c r="BI200" s="46">
        <f t="array" ref="BI200">INDEX([1]prime_para_incidence!BH$2:BH$195,MATCH($B200,[1]prime_para_incidence!$A$2:$A$195,0),1)</f>
        <v>9.7599999999999998E-4</v>
      </c>
      <c r="BJ200" s="46">
        <f t="array" ref="BJ200">INDEX([1]prime_para_incidence!BI$2:BI$195,MATCH($B200,[1]prime_para_incidence!$A$2:$A$195,0),1)</f>
        <v>9.7599999999999998E-4</v>
      </c>
      <c r="BK200" s="46">
        <f t="array" ref="BK200">INDEX([1]prime_para_incidence!BJ$2:BJ$195,MATCH($B200,[1]prime_para_incidence!$A$2:$A$195,0),1)</f>
        <v>1.1479999999999999E-3</v>
      </c>
      <c r="BL200" s="46">
        <f t="array" ref="BL200">INDEX([1]prime_para_incidence!BK$2:BK$195,MATCH($B200,[1]prime_para_incidence!$A$2:$A$195,0),1)</f>
        <v>1.1479999999999999E-3</v>
      </c>
      <c r="BM200" s="46">
        <f t="array" ref="BM200">INDEX([1]prime_para_incidence!BL$2:BL$195,MATCH($B200,[1]prime_para_incidence!$A$2:$A$195,0),1)</f>
        <v>1.1479999999999999E-3</v>
      </c>
      <c r="BN200" s="46">
        <f t="array" ref="BN200">INDEX([1]prime_para_incidence!BM$2:BM$195,MATCH($B200,[1]prime_para_incidence!$A$2:$A$195,0),1)</f>
        <v>1.1479999999999999E-3</v>
      </c>
      <c r="BO200" s="46">
        <f t="array" ref="BO200">INDEX([1]prime_para_incidence!BN$2:BN$195,MATCH($B200,[1]prime_para_incidence!$A$2:$A$195,0),1)</f>
        <v>1.1479999999999999E-3</v>
      </c>
      <c r="BP200" s="46">
        <f t="array" ref="BP200">INDEX([1]prime_para_incidence!BO$2:BO$195,MATCH($B200,[1]prime_para_incidence!$A$2:$A$195,0),1)</f>
        <v>1.238E-3</v>
      </c>
      <c r="BQ200" s="46">
        <f t="array" ref="BQ200">INDEX([1]prime_para_incidence!BP$2:BP$195,MATCH($B200,[1]prime_para_incidence!$A$2:$A$195,0),1)</f>
        <v>1.238E-3</v>
      </c>
      <c r="BR200" s="46">
        <f t="array" ref="BR200">INDEX([1]prime_para_incidence!BQ$2:BQ$195,MATCH($B200,[1]prime_para_incidence!$A$2:$A$195,0),1)</f>
        <v>1.238E-3</v>
      </c>
      <c r="BS200" s="46">
        <f t="array" ref="BS200">INDEX([1]prime_para_incidence!BR$2:BR$195,MATCH($B200,[1]prime_para_incidence!$A$2:$A$195,0),1)</f>
        <v>1.238E-3</v>
      </c>
      <c r="BT200" s="46">
        <f t="array" ref="BT200">INDEX([1]prime_para_incidence!BS$2:BS$195,MATCH($B200,[1]prime_para_incidence!$A$2:$A$195,0),1)</f>
        <v>1.238E-3</v>
      </c>
      <c r="BU200" s="46">
        <f t="array" ref="BU200">INDEX([1]prime_para_incidence!BT$2:BT$195,MATCH($B200,[1]prime_para_incidence!$A$2:$A$195,0),1)</f>
        <v>1.258E-3</v>
      </c>
      <c r="BV200" s="46">
        <f t="array" ref="BV200">INDEX([1]prime_para_incidence!BU$2:BU$195,MATCH($B200,[1]prime_para_incidence!$A$2:$A$195,0),1)</f>
        <v>1.258E-3</v>
      </c>
      <c r="BW200" s="46">
        <f t="array" ref="BW200">INDEX([1]prime_para_incidence!BV$2:BV$195,MATCH($B200,[1]prime_para_incidence!$A$2:$A$195,0),1)</f>
        <v>1.258E-3</v>
      </c>
      <c r="BX200" s="46">
        <f t="array" ref="BX200">INDEX([1]prime_para_incidence!BW$2:BW$195,MATCH($B200,[1]prime_para_incidence!$A$2:$A$195,0),1)</f>
        <v>1.258E-3</v>
      </c>
      <c r="BY200" s="46">
        <f t="array" ref="BY200">INDEX([1]prime_para_incidence!BX$2:BX$195,MATCH($B200,[1]prime_para_incidence!$A$2:$A$195,0),1)</f>
        <v>1.258E-3</v>
      </c>
      <c r="BZ200" s="46">
        <f t="array" ref="BZ200">INDEX([1]prime_para_incidence!BY$2:BY$195,MATCH($B200,[1]prime_para_incidence!$A$2:$A$195,0),1)</f>
        <v>1.2019999999999999E-3</v>
      </c>
      <c r="CA200" s="46">
        <f t="array" ref="CA200">INDEX([1]prime_para_incidence!BZ$2:BZ$195,MATCH($B200,[1]prime_para_incidence!$A$2:$A$195,0),1)</f>
        <v>1.2019999999999999E-3</v>
      </c>
      <c r="CB200" s="46">
        <f t="array" ref="CB200">INDEX([1]prime_para_incidence!CA$2:CA$195,MATCH($B200,[1]prime_para_incidence!$A$2:$A$195,0),1)</f>
        <v>1.2019999999999999E-3</v>
      </c>
      <c r="CC200" s="46">
        <f t="array" ref="CC200">INDEX([1]prime_para_incidence!CB$2:CB$195,MATCH($B200,[1]prime_para_incidence!$A$2:$A$195,0),1)</f>
        <v>1.2019999999999999E-3</v>
      </c>
      <c r="CD200" s="46">
        <f t="array" ref="CD200">INDEX([1]prime_para_incidence!CC$2:CC$195,MATCH($B200,[1]prime_para_incidence!$A$2:$A$195,0),1)</f>
        <v>1.2019999999999999E-3</v>
      </c>
      <c r="CE200" s="46">
        <f t="array" ref="CE200">INDEX([1]prime_para_incidence!CD$2:CD$195,MATCH($B200,[1]prime_para_incidence!$A$2:$A$195,0),1)</f>
        <v>1.2019999999999999E-3</v>
      </c>
      <c r="CF200" s="46">
        <f t="array" ref="CF200">INDEX([1]prime_para_incidence!CE$2:CE$195,MATCH($B200,[1]prime_para_incidence!$A$2:$A$195,0),1)</f>
        <v>1.2019999999999999E-3</v>
      </c>
      <c r="CG200" s="46">
        <f t="array" ref="CG200">INDEX([1]prime_para_incidence!CF$2:CF$195,MATCH($B200,[1]prime_para_incidence!$A$2:$A$195,0),1)</f>
        <v>1.2019999999999999E-3</v>
      </c>
      <c r="CH200" s="46">
        <f t="array" ref="CH200">INDEX([1]prime_para_incidence!CG$2:CG$195,MATCH($B200,[1]prime_para_incidence!$A$2:$A$195,0),1)</f>
        <v>1.2019999999999999E-3</v>
      </c>
      <c r="CI200" s="46">
        <f t="array" ref="CI200">INDEX([1]prime_para_incidence!CH$2:CH$195,MATCH($B200,[1]prime_para_incidence!$A$2:$A$195,0),1)</f>
        <v>1.2019999999999999E-3</v>
      </c>
      <c r="CJ200" s="46">
        <f t="array" ref="CJ200">INDEX([1]prime_para_incidence!CI$2:CI$195,MATCH($B200,[1]prime_para_incidence!$A$2:$A$195,0),1)</f>
        <v>1.2019999999999999E-3</v>
      </c>
      <c r="CK200" s="46">
        <f t="array" ref="CK200">INDEX([1]prime_para_incidence!CJ$2:CJ$195,MATCH($B200,[1]prime_para_incidence!$A$2:$A$195,0),1)</f>
        <v>1.2019999999999999E-3</v>
      </c>
      <c r="CL200" s="46">
        <f t="array" ref="CL200">INDEX([1]prime_para_incidence!CK$2:CK$195,MATCH($B200,[1]prime_para_incidence!$A$2:$A$195,0),1)</f>
        <v>1.2019999999999999E-3</v>
      </c>
      <c r="CM200" s="46">
        <f t="array" ref="CM200">INDEX([1]prime_para_incidence!CL$2:CL$195,MATCH($B200,[1]prime_para_incidence!$A$2:$A$195,0),1)</f>
        <v>1.2019999999999999E-3</v>
      </c>
      <c r="CN200" s="46">
        <f t="array" ref="CN200">INDEX([1]prime_para_incidence!CM$2:CM$195,MATCH($B200,[1]prime_para_incidence!$A$2:$A$195,0),1)</f>
        <v>1.2019999999999999E-3</v>
      </c>
      <c r="CO200" s="46">
        <f t="array" ref="CO200">INDEX([1]prime_para_incidence!CN$2:CN$195,MATCH($B200,[1]prime_para_incidence!$A$2:$A$195,0),1)</f>
        <v>1.2019999999999999E-3</v>
      </c>
      <c r="CP200" s="46">
        <f t="array" ref="CP200">INDEX([1]prime_para_incidence!CO$2:CO$195,MATCH($B200,[1]prime_para_incidence!$A$2:$A$195,0),1)</f>
        <v>1.2019999999999999E-3</v>
      </c>
      <c r="CQ200" s="46">
        <f t="array" ref="CQ200">INDEX([1]prime_para_incidence!CP$2:CP$195,MATCH($B200,[1]prime_para_incidence!$A$2:$A$195,0),1)</f>
        <v>1.2019999999999999E-3</v>
      </c>
      <c r="CR200" s="46">
        <f t="array" ref="CR200">INDEX([1]prime_para_incidence!CQ$2:CQ$195,MATCH($B200,[1]prime_para_incidence!$A$2:$A$195,0),1)</f>
        <v>1.2019999999999999E-3</v>
      </c>
      <c r="CS200" s="46">
        <f t="array" ref="CS200">INDEX([1]prime_para_incidence!CR$2:CR$195,MATCH($B200,[1]prime_para_incidence!$A$2:$A$195,0),1)</f>
        <v>1.2019999999999999E-3</v>
      </c>
      <c r="CT200" s="46">
        <f t="array" ref="CT200">INDEX([1]prime_para_incidence!CS$2:CS$195,MATCH($B200,[1]prime_para_incidence!$A$2:$A$195,0),1)</f>
        <v>1.2019999999999999E-3</v>
      </c>
      <c r="CU200" s="46">
        <f t="array" ref="CU200">INDEX([1]prime_para_incidence!CT$2:CT$195,MATCH($B200,[1]prime_para_incidence!$A$2:$A$195,0),1)</f>
        <v>1.2019999999999999E-3</v>
      </c>
      <c r="CV200" s="46">
        <f t="array" ref="CV200">INDEX([1]prime_para_incidence!CU$2:CU$195,MATCH($B200,[1]prime_para_incidence!$A$2:$A$195,0),1)</f>
        <v>1.2019999999999999E-3</v>
      </c>
      <c r="CW200" s="46">
        <f t="array" ref="CW200">INDEX([1]prime_para_incidence!CV$2:CV$195,MATCH($B200,[1]prime_para_incidence!$A$2:$A$195,0),1)</f>
        <v>1.2019999999999999E-3</v>
      </c>
      <c r="CX200" s="46">
        <f t="array" ref="CX200">INDEX([1]prime_para_incidence!CW$2:CW$195,MATCH($B200,[1]prime_para_incidence!$A$2:$A$195,0),1)</f>
        <v>1.2019999999999999E-3</v>
      </c>
    </row>
    <row r="201" spans="1:102" s="46" customFormat="1" x14ac:dyDescent="0.25">
      <c r="A201" s="46" t="str">
        <f t="shared" ref="A201:B201" si="77">A188</f>
        <v>Southern Africa</v>
      </c>
      <c r="B201" s="46" t="str">
        <f t="shared" si="77"/>
        <v>South Africa</v>
      </c>
      <c r="C201" s="46">
        <f t="array" ref="C201">INDEX([1]prime_para_incidence!B$2:B$195,MATCH($B201,[1]prime_para_incidence!$A$2:$A$195,0),1)</f>
        <v>0</v>
      </c>
      <c r="D201" s="46">
        <f t="array" ref="D201">INDEX([1]prime_para_incidence!C$2:C$195,MATCH($B201,[1]prime_para_incidence!$A$2:$A$195,0),1)</f>
        <v>0</v>
      </c>
      <c r="E201" s="46">
        <f t="array" ref="E201">INDEX([1]prime_para_incidence!D$2:D$195,MATCH($B201,[1]prime_para_incidence!$A$2:$A$195,0),1)</f>
        <v>0</v>
      </c>
      <c r="F201" s="46">
        <f t="array" ref="F201">INDEX([1]prime_para_incidence!E$2:E$195,MATCH($B201,[1]prime_para_incidence!$A$2:$A$195,0),1)</f>
        <v>0</v>
      </c>
      <c r="G201" s="46">
        <f t="array" ref="G201">INDEX([1]prime_para_incidence!F$2:F$195,MATCH($B201,[1]prime_para_incidence!$A$2:$A$195,0),1)</f>
        <v>0</v>
      </c>
      <c r="H201" s="46">
        <f t="array" ref="H201">INDEX([1]prime_para_incidence!G$2:G$195,MATCH($B201,[1]prime_para_incidence!$A$2:$A$195,0),1)</f>
        <v>0</v>
      </c>
      <c r="I201" s="46">
        <f t="array" ref="I201">INDEX([1]prime_para_incidence!H$2:H$195,MATCH($B201,[1]prime_para_incidence!$A$2:$A$195,0),1)</f>
        <v>0</v>
      </c>
      <c r="J201" s="46">
        <f t="array" ref="J201">INDEX([1]prime_para_incidence!I$2:I$195,MATCH($B201,[1]prime_para_incidence!$A$2:$A$195,0),1)</f>
        <v>0</v>
      </c>
      <c r="K201" s="46">
        <f t="array" ref="K201">INDEX([1]prime_para_incidence!J$2:J$195,MATCH($B201,[1]prime_para_incidence!$A$2:$A$195,0),1)</f>
        <v>0</v>
      </c>
      <c r="L201" s="46">
        <f t="array" ref="L201">INDEX([1]prime_para_incidence!K$2:K$195,MATCH($B201,[1]prime_para_incidence!$A$2:$A$195,0),1)</f>
        <v>0</v>
      </c>
      <c r="M201" s="46">
        <f t="array" ref="M201">INDEX([1]prime_para_incidence!L$2:L$195,MATCH($B201,[1]prime_para_incidence!$A$2:$A$195,0),1)</f>
        <v>0</v>
      </c>
      <c r="N201" s="46">
        <f t="array" ref="N201">INDEX([1]prime_para_incidence!M$2:M$195,MATCH($B201,[1]prime_para_incidence!$A$2:$A$195,0),1)</f>
        <v>0</v>
      </c>
      <c r="O201" s="46">
        <f t="array" ref="O201">INDEX([1]prime_para_incidence!N$2:N$195,MATCH($B201,[1]prime_para_incidence!$A$2:$A$195,0),1)</f>
        <v>0</v>
      </c>
      <c r="P201" s="46">
        <f t="array" ref="P201">INDEX([1]prime_para_incidence!O$2:O$195,MATCH($B201,[1]prime_para_incidence!$A$2:$A$195,0),1)</f>
        <v>0</v>
      </c>
      <c r="Q201" s="46">
        <f t="array" ref="Q201">INDEX([1]prime_para_incidence!P$2:P$195,MATCH($B201,[1]prime_para_incidence!$A$2:$A$195,0),1)</f>
        <v>0</v>
      </c>
      <c r="R201" s="46">
        <f t="array" ref="R201">INDEX([1]prime_para_incidence!Q$2:Q$195,MATCH($B201,[1]prime_para_incidence!$A$2:$A$195,0),1)</f>
        <v>2.1900000000000001E-4</v>
      </c>
      <c r="S201" s="46">
        <f t="array" ref="S201">INDEX([1]prime_para_incidence!R$2:R$195,MATCH($B201,[1]prime_para_incidence!$A$2:$A$195,0),1)</f>
        <v>2.1900000000000001E-4</v>
      </c>
      <c r="T201" s="46">
        <f t="array" ref="T201">INDEX([1]prime_para_incidence!S$2:S$195,MATCH($B201,[1]prime_para_incidence!$A$2:$A$195,0),1)</f>
        <v>2.1900000000000001E-4</v>
      </c>
      <c r="U201" s="46">
        <f t="array" ref="U201">INDEX([1]prime_para_incidence!T$2:T$195,MATCH($B201,[1]prime_para_incidence!$A$2:$A$195,0),1)</f>
        <v>2.1900000000000001E-4</v>
      </c>
      <c r="V201" s="46">
        <f t="array" ref="V201">INDEX([1]prime_para_incidence!U$2:U$195,MATCH($B201,[1]prime_para_incidence!$A$2:$A$195,0),1)</f>
        <v>2.1900000000000001E-4</v>
      </c>
      <c r="W201" s="46">
        <f t="array" ref="W201">INDEX([1]prime_para_incidence!V$2:V$195,MATCH($B201,[1]prime_para_incidence!$A$2:$A$195,0),1)</f>
        <v>2.1900000000000001E-4</v>
      </c>
      <c r="X201" s="46">
        <f t="array" ref="X201">INDEX([1]prime_para_incidence!W$2:W$195,MATCH($B201,[1]prime_para_incidence!$A$2:$A$195,0),1)</f>
        <v>2.1900000000000001E-4</v>
      </c>
      <c r="Y201" s="46">
        <f t="array" ref="Y201">INDEX([1]prime_para_incidence!X$2:X$195,MATCH($B201,[1]prime_para_incidence!$A$2:$A$195,0),1)</f>
        <v>2.1900000000000001E-4</v>
      </c>
      <c r="Z201" s="46">
        <f t="array" ref="Z201">INDEX([1]prime_para_incidence!Y$2:Y$195,MATCH($B201,[1]prime_para_incidence!$A$2:$A$195,0),1)</f>
        <v>2.1900000000000001E-4</v>
      </c>
      <c r="AA201" s="46">
        <f t="array" ref="AA201">INDEX([1]prime_para_incidence!Z$2:Z$195,MATCH($B201,[1]prime_para_incidence!$A$2:$A$195,0),1)</f>
        <v>2.1900000000000001E-4</v>
      </c>
      <c r="AB201" s="46">
        <f t="array" ref="AB201">INDEX([1]prime_para_incidence!AA$2:AA$195,MATCH($B201,[1]prime_para_incidence!$A$2:$A$195,0),1)</f>
        <v>2.1900000000000001E-4</v>
      </c>
      <c r="AC201" s="46">
        <f t="array" ref="AC201">INDEX([1]prime_para_incidence!AB$2:AB$195,MATCH($B201,[1]prime_para_incidence!$A$2:$A$195,0),1)</f>
        <v>2.1900000000000001E-4</v>
      </c>
      <c r="AD201" s="46">
        <f t="array" ref="AD201">INDEX([1]prime_para_incidence!AC$2:AC$195,MATCH($B201,[1]prime_para_incidence!$A$2:$A$195,0),1)</f>
        <v>2.1900000000000001E-4</v>
      </c>
      <c r="AE201" s="46">
        <f t="array" ref="AE201">INDEX([1]prime_para_incidence!AD$2:AD$195,MATCH($B201,[1]prime_para_incidence!$A$2:$A$195,0),1)</f>
        <v>2.1900000000000001E-4</v>
      </c>
      <c r="AF201" s="46">
        <f t="array" ref="AF201">INDEX([1]prime_para_incidence!AE$2:AE$195,MATCH($B201,[1]prime_para_incidence!$A$2:$A$195,0),1)</f>
        <v>2.1900000000000001E-4</v>
      </c>
      <c r="AG201" s="46">
        <f t="array" ref="AG201">INDEX([1]prime_para_incidence!AF$2:AF$195,MATCH($B201,[1]prime_para_incidence!$A$2:$A$195,0),1)</f>
        <v>2.1900000000000001E-4</v>
      </c>
      <c r="AH201" s="46">
        <f t="array" ref="AH201">INDEX([1]prime_para_incidence!AG$2:AG$195,MATCH($B201,[1]prime_para_incidence!$A$2:$A$195,0),1)</f>
        <v>2.1900000000000001E-4</v>
      </c>
      <c r="AI201" s="46">
        <f t="array" ref="AI201">INDEX([1]prime_para_incidence!AH$2:AH$195,MATCH($B201,[1]prime_para_incidence!$A$2:$A$195,0),1)</f>
        <v>2.1900000000000001E-4</v>
      </c>
      <c r="AJ201" s="46">
        <f t="array" ref="AJ201">INDEX([1]prime_para_incidence!AI$2:AI$195,MATCH($B201,[1]prime_para_incidence!$A$2:$A$195,0),1)</f>
        <v>2.1900000000000001E-4</v>
      </c>
      <c r="AK201" s="46">
        <f t="array" ref="AK201">INDEX([1]prime_para_incidence!AJ$2:AJ$195,MATCH($B201,[1]prime_para_incidence!$A$2:$A$195,0),1)</f>
        <v>2.1900000000000001E-4</v>
      </c>
      <c r="AL201" s="46">
        <f t="array" ref="AL201">INDEX([1]prime_para_incidence!AK$2:AK$195,MATCH($B201,[1]prime_para_incidence!$A$2:$A$195,0),1)</f>
        <v>2.1900000000000001E-4</v>
      </c>
      <c r="AM201" s="46">
        <f t="array" ref="AM201">INDEX([1]prime_para_incidence!AL$2:AL$195,MATCH($B201,[1]prime_para_incidence!$A$2:$A$195,0),1)</f>
        <v>2.1900000000000001E-4</v>
      </c>
      <c r="AN201" s="46">
        <f t="array" ref="AN201">INDEX([1]prime_para_incidence!AM$2:AM$195,MATCH($B201,[1]prime_para_incidence!$A$2:$A$195,0),1)</f>
        <v>2.1900000000000001E-4</v>
      </c>
      <c r="AO201" s="46">
        <f t="array" ref="AO201">INDEX([1]prime_para_incidence!AN$2:AN$195,MATCH($B201,[1]prime_para_incidence!$A$2:$A$195,0),1)</f>
        <v>2.1900000000000001E-4</v>
      </c>
      <c r="AP201" s="46">
        <f t="array" ref="AP201">INDEX([1]prime_para_incidence!AO$2:AO$195,MATCH($B201,[1]prime_para_incidence!$A$2:$A$195,0),1)</f>
        <v>2.1900000000000001E-4</v>
      </c>
      <c r="AQ201" s="46">
        <f t="array" ref="AQ201">INDEX([1]prime_para_incidence!AP$2:AP$195,MATCH($B201,[1]prime_para_incidence!$A$2:$A$195,0),1)</f>
        <v>6.3400000000000001E-4</v>
      </c>
      <c r="AR201" s="46">
        <f t="array" ref="AR201">INDEX([1]prime_para_incidence!AQ$2:AQ$195,MATCH($B201,[1]prime_para_incidence!$A$2:$A$195,0),1)</f>
        <v>6.3400000000000001E-4</v>
      </c>
      <c r="AS201" s="46">
        <f t="array" ref="AS201">INDEX([1]prime_para_incidence!AR$2:AR$195,MATCH($B201,[1]prime_para_incidence!$A$2:$A$195,0),1)</f>
        <v>6.3400000000000001E-4</v>
      </c>
      <c r="AT201" s="46">
        <f t="array" ref="AT201">INDEX([1]prime_para_incidence!AS$2:AS$195,MATCH($B201,[1]prime_para_incidence!$A$2:$A$195,0),1)</f>
        <v>6.3400000000000001E-4</v>
      </c>
      <c r="AU201" s="46">
        <f t="array" ref="AU201">INDEX([1]prime_para_incidence!AT$2:AT$195,MATCH($B201,[1]prime_para_incidence!$A$2:$A$195,0),1)</f>
        <v>6.3400000000000001E-4</v>
      </c>
      <c r="AV201" s="46">
        <f t="array" ref="AV201">INDEX([1]prime_para_incidence!AU$2:AU$195,MATCH($B201,[1]prime_para_incidence!$A$2:$A$195,0),1)</f>
        <v>6.8300000000000001E-4</v>
      </c>
      <c r="AW201" s="46">
        <f t="array" ref="AW201">INDEX([1]prime_para_incidence!AV$2:AV$195,MATCH($B201,[1]prime_para_incidence!$A$2:$A$195,0),1)</f>
        <v>6.8300000000000001E-4</v>
      </c>
      <c r="AX201" s="46">
        <f t="array" ref="AX201">INDEX([1]prime_para_incidence!AW$2:AW$195,MATCH($B201,[1]prime_para_incidence!$A$2:$A$195,0),1)</f>
        <v>6.8300000000000001E-4</v>
      </c>
      <c r="AY201" s="46">
        <f t="array" ref="AY201">INDEX([1]prime_para_incidence!AX$2:AX$195,MATCH($B201,[1]prime_para_incidence!$A$2:$A$195,0),1)</f>
        <v>6.8300000000000001E-4</v>
      </c>
      <c r="AZ201" s="46">
        <f t="array" ref="AZ201">INDEX([1]prime_para_incidence!AY$2:AY$195,MATCH($B201,[1]prime_para_incidence!$A$2:$A$195,0),1)</f>
        <v>6.8300000000000001E-4</v>
      </c>
      <c r="BA201" s="46">
        <f t="array" ref="BA201">INDEX([1]prime_para_incidence!AZ$2:AZ$195,MATCH($B201,[1]prime_para_incidence!$A$2:$A$195,0),1)</f>
        <v>7.0699999999999995E-4</v>
      </c>
      <c r="BB201" s="46">
        <f t="array" ref="BB201">INDEX([1]prime_para_incidence!BA$2:BA$195,MATCH($B201,[1]prime_para_incidence!$A$2:$A$195,0),1)</f>
        <v>7.0699999999999995E-4</v>
      </c>
      <c r="BC201" s="46">
        <f t="array" ref="BC201">INDEX([1]prime_para_incidence!BB$2:BB$195,MATCH($B201,[1]prime_para_incidence!$A$2:$A$195,0),1)</f>
        <v>7.0699999999999995E-4</v>
      </c>
      <c r="BD201" s="46">
        <f t="array" ref="BD201">INDEX([1]prime_para_incidence!BC$2:BC$195,MATCH($B201,[1]prime_para_incidence!$A$2:$A$195,0),1)</f>
        <v>7.0699999999999995E-4</v>
      </c>
      <c r="BE201" s="46">
        <f t="array" ref="BE201">INDEX([1]prime_para_incidence!BD$2:BD$195,MATCH($B201,[1]prime_para_incidence!$A$2:$A$195,0),1)</f>
        <v>7.0699999999999995E-4</v>
      </c>
      <c r="BF201" s="46">
        <f t="array" ref="BF201">INDEX([1]prime_para_incidence!BE$2:BE$195,MATCH($B201,[1]prime_para_incidence!$A$2:$A$195,0),1)</f>
        <v>7.2999999999999996E-4</v>
      </c>
      <c r="BG201" s="46">
        <f t="array" ref="BG201">INDEX([1]prime_para_incidence!BF$2:BF$195,MATCH($B201,[1]prime_para_incidence!$A$2:$A$195,0),1)</f>
        <v>7.2999999999999996E-4</v>
      </c>
      <c r="BH201" s="46">
        <f t="array" ref="BH201">INDEX([1]prime_para_incidence!BG$2:BG$195,MATCH($B201,[1]prime_para_incidence!$A$2:$A$195,0),1)</f>
        <v>7.2999999999999996E-4</v>
      </c>
      <c r="BI201" s="46">
        <f t="array" ref="BI201">INDEX([1]prime_para_incidence!BH$2:BH$195,MATCH($B201,[1]prime_para_incidence!$A$2:$A$195,0),1)</f>
        <v>7.2999999999999996E-4</v>
      </c>
      <c r="BJ201" s="46">
        <f t="array" ref="BJ201">INDEX([1]prime_para_incidence!BI$2:BI$195,MATCH($B201,[1]prime_para_incidence!$A$2:$A$195,0),1)</f>
        <v>7.2999999999999996E-4</v>
      </c>
      <c r="BK201" s="46">
        <f t="array" ref="BK201">INDEX([1]prime_para_incidence!BJ$2:BJ$195,MATCH($B201,[1]prime_para_incidence!$A$2:$A$195,0),1)</f>
        <v>7.7399999999999995E-4</v>
      </c>
      <c r="BL201" s="46">
        <f t="array" ref="BL201">INDEX([1]prime_para_incidence!BK$2:BK$195,MATCH($B201,[1]prime_para_incidence!$A$2:$A$195,0),1)</f>
        <v>7.7399999999999995E-4</v>
      </c>
      <c r="BM201" s="46">
        <f t="array" ref="BM201">INDEX([1]prime_para_incidence!BL$2:BL$195,MATCH($B201,[1]prime_para_incidence!$A$2:$A$195,0),1)</f>
        <v>7.7399999999999995E-4</v>
      </c>
      <c r="BN201" s="46">
        <f t="array" ref="BN201">INDEX([1]prime_para_incidence!BM$2:BM$195,MATCH($B201,[1]prime_para_incidence!$A$2:$A$195,0),1)</f>
        <v>7.7399999999999995E-4</v>
      </c>
      <c r="BO201" s="46">
        <f t="array" ref="BO201">INDEX([1]prime_para_incidence!BN$2:BN$195,MATCH($B201,[1]prime_para_incidence!$A$2:$A$195,0),1)</f>
        <v>7.7399999999999995E-4</v>
      </c>
      <c r="BP201" s="46">
        <f t="array" ref="BP201">INDEX([1]prime_para_incidence!BO$2:BO$195,MATCH($B201,[1]prime_para_incidence!$A$2:$A$195,0),1)</f>
        <v>8.2700000000000004E-4</v>
      </c>
      <c r="BQ201" s="46">
        <f t="array" ref="BQ201">INDEX([1]prime_para_incidence!BP$2:BP$195,MATCH($B201,[1]prime_para_incidence!$A$2:$A$195,0),1)</f>
        <v>8.2700000000000004E-4</v>
      </c>
      <c r="BR201" s="46">
        <f t="array" ref="BR201">INDEX([1]prime_para_incidence!BQ$2:BQ$195,MATCH($B201,[1]prime_para_incidence!$A$2:$A$195,0),1)</f>
        <v>8.2700000000000004E-4</v>
      </c>
      <c r="BS201" s="46">
        <f t="array" ref="BS201">INDEX([1]prime_para_incidence!BR$2:BR$195,MATCH($B201,[1]prime_para_incidence!$A$2:$A$195,0),1)</f>
        <v>8.2700000000000004E-4</v>
      </c>
      <c r="BT201" s="46">
        <f t="array" ref="BT201">INDEX([1]prime_para_incidence!BS$2:BS$195,MATCH($B201,[1]prime_para_incidence!$A$2:$A$195,0),1)</f>
        <v>8.2700000000000004E-4</v>
      </c>
      <c r="BU201" s="46">
        <f t="array" ref="BU201">INDEX([1]prime_para_incidence!BT$2:BT$195,MATCH($B201,[1]prime_para_incidence!$A$2:$A$195,0),1)</f>
        <v>8.8599999999999996E-4</v>
      </c>
      <c r="BV201" s="46">
        <f t="array" ref="BV201">INDEX([1]prime_para_incidence!BU$2:BU$195,MATCH($B201,[1]prime_para_incidence!$A$2:$A$195,0),1)</f>
        <v>8.8599999999999996E-4</v>
      </c>
      <c r="BW201" s="46">
        <f t="array" ref="BW201">INDEX([1]prime_para_incidence!BV$2:BV$195,MATCH($B201,[1]prime_para_incidence!$A$2:$A$195,0),1)</f>
        <v>8.8599999999999996E-4</v>
      </c>
      <c r="BX201" s="46">
        <f t="array" ref="BX201">INDEX([1]prime_para_incidence!BW$2:BW$195,MATCH($B201,[1]prime_para_incidence!$A$2:$A$195,0),1)</f>
        <v>8.8599999999999996E-4</v>
      </c>
      <c r="BY201" s="46">
        <f t="array" ref="BY201">INDEX([1]prime_para_incidence!BX$2:BX$195,MATCH($B201,[1]prime_para_incidence!$A$2:$A$195,0),1)</f>
        <v>8.8599999999999996E-4</v>
      </c>
      <c r="BZ201" s="46">
        <f t="array" ref="BZ201">INDEX([1]prime_para_incidence!BY$2:BY$195,MATCH($B201,[1]prime_para_incidence!$A$2:$A$195,0),1)</f>
        <v>9.5200000000000005E-4</v>
      </c>
      <c r="CA201" s="46">
        <f t="array" ref="CA201">INDEX([1]prime_para_incidence!BZ$2:BZ$195,MATCH($B201,[1]prime_para_incidence!$A$2:$A$195,0),1)</f>
        <v>9.5200000000000005E-4</v>
      </c>
      <c r="CB201" s="46">
        <f t="array" ref="CB201">INDEX([1]prime_para_incidence!CA$2:CA$195,MATCH($B201,[1]prime_para_incidence!$A$2:$A$195,0),1)</f>
        <v>9.5200000000000005E-4</v>
      </c>
      <c r="CC201" s="46">
        <f t="array" ref="CC201">INDEX([1]prime_para_incidence!CB$2:CB$195,MATCH($B201,[1]prime_para_incidence!$A$2:$A$195,0),1)</f>
        <v>9.5200000000000005E-4</v>
      </c>
      <c r="CD201" s="46">
        <f t="array" ref="CD201">INDEX([1]prime_para_incidence!CC$2:CC$195,MATCH($B201,[1]prime_para_incidence!$A$2:$A$195,0),1)</f>
        <v>9.5200000000000005E-4</v>
      </c>
      <c r="CE201" s="46">
        <f t="array" ref="CE201">INDEX([1]prime_para_incidence!CD$2:CD$195,MATCH($B201,[1]prime_para_incidence!$A$2:$A$195,0),1)</f>
        <v>9.5200000000000005E-4</v>
      </c>
      <c r="CF201" s="46">
        <f t="array" ref="CF201">INDEX([1]prime_para_incidence!CE$2:CE$195,MATCH($B201,[1]prime_para_incidence!$A$2:$A$195,0),1)</f>
        <v>9.5200000000000005E-4</v>
      </c>
      <c r="CG201" s="46">
        <f t="array" ref="CG201">INDEX([1]prime_para_incidence!CF$2:CF$195,MATCH($B201,[1]prime_para_incidence!$A$2:$A$195,0),1)</f>
        <v>9.5200000000000005E-4</v>
      </c>
      <c r="CH201" s="46">
        <f t="array" ref="CH201">INDEX([1]prime_para_incidence!CG$2:CG$195,MATCH($B201,[1]prime_para_incidence!$A$2:$A$195,0),1)</f>
        <v>9.5200000000000005E-4</v>
      </c>
      <c r="CI201" s="46">
        <f t="array" ref="CI201">INDEX([1]prime_para_incidence!CH$2:CH$195,MATCH($B201,[1]prime_para_incidence!$A$2:$A$195,0),1)</f>
        <v>9.5200000000000005E-4</v>
      </c>
      <c r="CJ201" s="46">
        <f t="array" ref="CJ201">INDEX([1]prime_para_incidence!CI$2:CI$195,MATCH($B201,[1]prime_para_incidence!$A$2:$A$195,0),1)</f>
        <v>9.5200000000000005E-4</v>
      </c>
      <c r="CK201" s="46">
        <f t="array" ref="CK201">INDEX([1]prime_para_incidence!CJ$2:CJ$195,MATCH($B201,[1]prime_para_incidence!$A$2:$A$195,0),1)</f>
        <v>9.5200000000000005E-4</v>
      </c>
      <c r="CL201" s="46">
        <f t="array" ref="CL201">INDEX([1]prime_para_incidence!CK$2:CK$195,MATCH($B201,[1]prime_para_incidence!$A$2:$A$195,0),1)</f>
        <v>9.5200000000000005E-4</v>
      </c>
      <c r="CM201" s="46">
        <f t="array" ref="CM201">INDEX([1]prime_para_incidence!CL$2:CL$195,MATCH($B201,[1]prime_para_incidence!$A$2:$A$195,0),1)</f>
        <v>9.5200000000000005E-4</v>
      </c>
      <c r="CN201" s="46">
        <f t="array" ref="CN201">INDEX([1]prime_para_incidence!CM$2:CM$195,MATCH($B201,[1]prime_para_incidence!$A$2:$A$195,0),1)</f>
        <v>9.5200000000000005E-4</v>
      </c>
      <c r="CO201" s="46">
        <f t="array" ref="CO201">INDEX([1]prime_para_incidence!CN$2:CN$195,MATCH($B201,[1]prime_para_incidence!$A$2:$A$195,0),1)</f>
        <v>9.5200000000000005E-4</v>
      </c>
      <c r="CP201" s="46">
        <f t="array" ref="CP201">INDEX([1]prime_para_incidence!CO$2:CO$195,MATCH($B201,[1]prime_para_incidence!$A$2:$A$195,0),1)</f>
        <v>9.5200000000000005E-4</v>
      </c>
      <c r="CQ201" s="46">
        <f t="array" ref="CQ201">INDEX([1]prime_para_incidence!CP$2:CP$195,MATCH($B201,[1]prime_para_incidence!$A$2:$A$195,0),1)</f>
        <v>9.5200000000000005E-4</v>
      </c>
      <c r="CR201" s="46">
        <f t="array" ref="CR201">INDEX([1]prime_para_incidence!CQ$2:CQ$195,MATCH($B201,[1]prime_para_incidence!$A$2:$A$195,0),1)</f>
        <v>9.5200000000000005E-4</v>
      </c>
      <c r="CS201" s="46">
        <f t="array" ref="CS201">INDEX([1]prime_para_incidence!CR$2:CR$195,MATCH($B201,[1]prime_para_incidence!$A$2:$A$195,0),1)</f>
        <v>9.5200000000000005E-4</v>
      </c>
      <c r="CT201" s="46">
        <f t="array" ref="CT201">INDEX([1]prime_para_incidence!CS$2:CS$195,MATCH($B201,[1]prime_para_incidence!$A$2:$A$195,0),1)</f>
        <v>9.5200000000000005E-4</v>
      </c>
      <c r="CU201" s="46">
        <f t="array" ref="CU201">INDEX([1]prime_para_incidence!CT$2:CT$195,MATCH($B201,[1]prime_para_incidence!$A$2:$A$195,0),1)</f>
        <v>9.5200000000000005E-4</v>
      </c>
      <c r="CV201" s="46">
        <f t="array" ref="CV201">INDEX([1]prime_para_incidence!CU$2:CU$195,MATCH($B201,[1]prime_para_incidence!$A$2:$A$195,0),1)</f>
        <v>9.5200000000000005E-4</v>
      </c>
      <c r="CW201" s="46">
        <f t="array" ref="CW201">INDEX([1]prime_para_incidence!CV$2:CV$195,MATCH($B201,[1]prime_para_incidence!$A$2:$A$195,0),1)</f>
        <v>9.5200000000000005E-4</v>
      </c>
      <c r="CX201" s="46">
        <f t="array" ref="CX201">INDEX([1]prime_para_incidence!CW$2:CW$195,MATCH($B201,[1]prime_para_incidence!$A$2:$A$195,0),1)</f>
        <v>9.5200000000000005E-4</v>
      </c>
    </row>
    <row r="202" spans="1:102" s="46" customFormat="1" x14ac:dyDescent="0.25">
      <c r="A202" s="46" t="str">
        <f t="shared" ref="A202:B202" si="78">A189</f>
        <v xml:space="preserve">South America </v>
      </c>
      <c r="B202" s="46" t="str">
        <f t="shared" si="78"/>
        <v>Peru</v>
      </c>
      <c r="C202" s="46" t="e">
        <f t="array" ref="C202">INDEX([1]prime_para_incidence!B$2:B$195,MATCH($B202,[1]prime_para_incidence!$A$2:$A$195,0),1)</f>
        <v>#VALUE!</v>
      </c>
      <c r="D202" s="46" t="e">
        <f t="array" ref="D202">INDEX([1]prime_para_incidence!C$2:C$195,MATCH($B202,[1]prime_para_incidence!$A$2:$A$195,0),1)</f>
        <v>#VALUE!</v>
      </c>
      <c r="E202" s="46" t="e">
        <f t="array" ref="E202">INDEX([1]prime_para_incidence!D$2:D$195,MATCH($B202,[1]prime_para_incidence!$A$2:$A$195,0),1)</f>
        <v>#VALUE!</v>
      </c>
      <c r="F202" s="46" t="e">
        <f t="array" ref="F202">INDEX([1]prime_para_incidence!E$2:E$195,MATCH($B202,[1]prime_para_incidence!$A$2:$A$195,0),1)</f>
        <v>#VALUE!</v>
      </c>
      <c r="G202" s="46" t="e">
        <f t="array" ref="G202">INDEX([1]prime_para_incidence!F$2:F$195,MATCH($B202,[1]prime_para_incidence!$A$2:$A$195,0),1)</f>
        <v>#VALUE!</v>
      </c>
      <c r="H202" s="46" t="e">
        <f t="array" ref="H202">INDEX([1]prime_para_incidence!G$2:G$195,MATCH($B202,[1]prime_para_incidence!$A$2:$A$195,0),1)</f>
        <v>#VALUE!</v>
      </c>
      <c r="I202" s="46" t="e">
        <f t="array" ref="I202">INDEX([1]prime_para_incidence!H$2:H$195,MATCH($B202,[1]prime_para_incidence!$A$2:$A$195,0),1)</f>
        <v>#VALUE!</v>
      </c>
      <c r="J202" s="46" t="e">
        <f t="array" ref="J202">INDEX([1]prime_para_incidence!I$2:I$195,MATCH($B202,[1]prime_para_incidence!$A$2:$A$195,0),1)</f>
        <v>#VALUE!</v>
      </c>
      <c r="K202" s="46" t="e">
        <f t="array" ref="K202">INDEX([1]prime_para_incidence!J$2:J$195,MATCH($B202,[1]prime_para_incidence!$A$2:$A$195,0),1)</f>
        <v>#VALUE!</v>
      </c>
      <c r="L202" s="46" t="e">
        <f t="array" ref="L202">INDEX([1]prime_para_incidence!K$2:K$195,MATCH($B202,[1]prime_para_incidence!$A$2:$A$195,0),1)</f>
        <v>#VALUE!</v>
      </c>
      <c r="M202" s="46" t="e">
        <f t="array" ref="M202">INDEX([1]prime_para_incidence!L$2:L$195,MATCH($B202,[1]prime_para_incidence!$A$2:$A$195,0),1)</f>
        <v>#VALUE!</v>
      </c>
      <c r="N202" s="46" t="e">
        <f t="array" ref="N202">INDEX([1]prime_para_incidence!M$2:M$195,MATCH($B202,[1]prime_para_incidence!$A$2:$A$195,0),1)</f>
        <v>#VALUE!</v>
      </c>
      <c r="O202" s="46" t="e">
        <f t="array" ref="O202">INDEX([1]prime_para_incidence!N$2:N$195,MATCH($B202,[1]prime_para_incidence!$A$2:$A$195,0),1)</f>
        <v>#VALUE!</v>
      </c>
      <c r="P202" s="46" t="e">
        <f t="array" ref="P202">INDEX([1]prime_para_incidence!O$2:O$195,MATCH($B202,[1]prime_para_incidence!$A$2:$A$195,0),1)</f>
        <v>#VALUE!</v>
      </c>
      <c r="Q202" s="46" t="e">
        <f t="array" ref="Q202">INDEX([1]prime_para_incidence!P$2:P$195,MATCH($B202,[1]prime_para_incidence!$A$2:$A$195,0),1)</f>
        <v>#VALUE!</v>
      </c>
      <c r="R202" s="46">
        <f t="array" ref="R202">INDEX([1]prime_para_incidence!Q$2:Q$195,MATCH($B202,[1]prime_para_incidence!$A$2:$A$195,0),1)</f>
        <v>1.6100000000000001E-4</v>
      </c>
      <c r="S202" s="46">
        <f t="array" ref="S202">INDEX([1]prime_para_incidence!R$2:R$195,MATCH($B202,[1]prime_para_incidence!$A$2:$A$195,0),1)</f>
        <v>1.6100000000000001E-4</v>
      </c>
      <c r="T202" s="46">
        <f t="array" ref="T202">INDEX([1]prime_para_incidence!S$2:S$195,MATCH($B202,[1]prime_para_incidence!$A$2:$A$195,0),1)</f>
        <v>1.6100000000000001E-4</v>
      </c>
      <c r="U202" s="46">
        <f t="array" ref="U202">INDEX([1]prime_para_incidence!T$2:T$195,MATCH($B202,[1]prime_para_incidence!$A$2:$A$195,0),1)</f>
        <v>1.6100000000000001E-4</v>
      </c>
      <c r="V202" s="46">
        <f t="array" ref="V202">INDEX([1]prime_para_incidence!U$2:U$195,MATCH($B202,[1]prime_para_incidence!$A$2:$A$195,0),1)</f>
        <v>1.6100000000000001E-4</v>
      </c>
      <c r="W202" s="46">
        <f t="array" ref="W202">INDEX([1]prime_para_incidence!V$2:V$195,MATCH($B202,[1]prime_para_incidence!$A$2:$A$195,0),1)</f>
        <v>1.6100000000000001E-4</v>
      </c>
      <c r="X202" s="46">
        <f t="array" ref="X202">INDEX([1]prime_para_incidence!W$2:W$195,MATCH($B202,[1]prime_para_incidence!$A$2:$A$195,0),1)</f>
        <v>1.6100000000000001E-4</v>
      </c>
      <c r="Y202" s="46">
        <f t="array" ref="Y202">INDEX([1]prime_para_incidence!X$2:X$195,MATCH($B202,[1]prime_para_incidence!$A$2:$A$195,0),1)</f>
        <v>1.6100000000000001E-4</v>
      </c>
      <c r="Z202" s="46">
        <f t="array" ref="Z202">INDEX([1]prime_para_incidence!Y$2:Y$195,MATCH($B202,[1]prime_para_incidence!$A$2:$A$195,0),1)</f>
        <v>1.6100000000000001E-4</v>
      </c>
      <c r="AA202" s="46">
        <f t="array" ref="AA202">INDEX([1]prime_para_incidence!Z$2:Z$195,MATCH($B202,[1]prime_para_incidence!$A$2:$A$195,0),1)</f>
        <v>1.6100000000000001E-4</v>
      </c>
      <c r="AB202" s="46">
        <f t="array" ref="AB202">INDEX([1]prime_para_incidence!AA$2:AA$195,MATCH($B202,[1]prime_para_incidence!$A$2:$A$195,0),1)</f>
        <v>1.6100000000000001E-4</v>
      </c>
      <c r="AC202" s="46">
        <f t="array" ref="AC202">INDEX([1]prime_para_incidence!AB$2:AB$195,MATCH($B202,[1]prime_para_incidence!$A$2:$A$195,0),1)</f>
        <v>1.6100000000000001E-4</v>
      </c>
      <c r="AD202" s="46">
        <f t="array" ref="AD202">INDEX([1]prime_para_incidence!AC$2:AC$195,MATCH($B202,[1]prime_para_incidence!$A$2:$A$195,0),1)</f>
        <v>1.6100000000000001E-4</v>
      </c>
      <c r="AE202" s="46">
        <f t="array" ref="AE202">INDEX([1]prime_para_incidence!AD$2:AD$195,MATCH($B202,[1]prime_para_incidence!$A$2:$A$195,0),1)</f>
        <v>1.6100000000000001E-4</v>
      </c>
      <c r="AF202" s="46">
        <f t="array" ref="AF202">INDEX([1]prime_para_incidence!AE$2:AE$195,MATCH($B202,[1]prime_para_incidence!$A$2:$A$195,0),1)</f>
        <v>1.6100000000000001E-4</v>
      </c>
      <c r="AG202" s="46">
        <f t="array" ref="AG202">INDEX([1]prime_para_incidence!AF$2:AF$195,MATCH($B202,[1]prime_para_incidence!$A$2:$A$195,0),1)</f>
        <v>1.6100000000000001E-4</v>
      </c>
      <c r="AH202" s="46">
        <f t="array" ref="AH202">INDEX([1]prime_para_incidence!AG$2:AG$195,MATCH($B202,[1]prime_para_incidence!$A$2:$A$195,0),1)</f>
        <v>1.6100000000000001E-4</v>
      </c>
      <c r="AI202" s="46">
        <f t="array" ref="AI202">INDEX([1]prime_para_incidence!AH$2:AH$195,MATCH($B202,[1]prime_para_incidence!$A$2:$A$195,0),1)</f>
        <v>1.6100000000000001E-4</v>
      </c>
      <c r="AJ202" s="46">
        <f t="array" ref="AJ202">INDEX([1]prime_para_incidence!AI$2:AI$195,MATCH($B202,[1]prime_para_incidence!$A$2:$A$195,0),1)</f>
        <v>1.6100000000000001E-4</v>
      </c>
      <c r="AK202" s="46">
        <f t="array" ref="AK202">INDEX([1]prime_para_incidence!AJ$2:AJ$195,MATCH($B202,[1]prime_para_incidence!$A$2:$A$195,0),1)</f>
        <v>1.6100000000000001E-4</v>
      </c>
      <c r="AL202" s="46">
        <f t="array" ref="AL202">INDEX([1]prime_para_incidence!AK$2:AK$195,MATCH($B202,[1]prime_para_incidence!$A$2:$A$195,0),1)</f>
        <v>1.6100000000000001E-4</v>
      </c>
      <c r="AM202" s="46">
        <f t="array" ref="AM202">INDEX([1]prime_para_incidence!AL$2:AL$195,MATCH($B202,[1]prime_para_incidence!$A$2:$A$195,0),1)</f>
        <v>1.6100000000000001E-4</v>
      </c>
      <c r="AN202" s="46">
        <f t="array" ref="AN202">INDEX([1]prime_para_incidence!AM$2:AM$195,MATCH($B202,[1]prime_para_incidence!$A$2:$A$195,0),1)</f>
        <v>1.6100000000000001E-4</v>
      </c>
      <c r="AO202" s="46">
        <f t="array" ref="AO202">INDEX([1]prime_para_incidence!AN$2:AN$195,MATCH($B202,[1]prime_para_incidence!$A$2:$A$195,0),1)</f>
        <v>1.6100000000000001E-4</v>
      </c>
      <c r="AP202" s="46">
        <f t="array" ref="AP202">INDEX([1]prime_para_incidence!AO$2:AO$195,MATCH($B202,[1]prime_para_incidence!$A$2:$A$195,0),1)</f>
        <v>1.6100000000000001E-4</v>
      </c>
      <c r="AQ202" s="46">
        <f t="array" ref="AQ202">INDEX([1]prime_para_incidence!AP$2:AP$195,MATCH($B202,[1]prime_para_incidence!$A$2:$A$195,0),1)</f>
        <v>6.3299999999999999E-4</v>
      </c>
      <c r="AR202" s="46">
        <f t="array" ref="AR202">INDEX([1]prime_para_incidence!AQ$2:AQ$195,MATCH($B202,[1]prime_para_incidence!$A$2:$A$195,0),1)</f>
        <v>6.3299999999999999E-4</v>
      </c>
      <c r="AS202" s="46">
        <f t="array" ref="AS202">INDEX([1]prime_para_incidence!AR$2:AR$195,MATCH($B202,[1]prime_para_incidence!$A$2:$A$195,0),1)</f>
        <v>6.3299999999999999E-4</v>
      </c>
      <c r="AT202" s="46">
        <f t="array" ref="AT202">INDEX([1]prime_para_incidence!AS$2:AS$195,MATCH($B202,[1]prime_para_incidence!$A$2:$A$195,0),1)</f>
        <v>6.3299999999999999E-4</v>
      </c>
      <c r="AU202" s="46">
        <f t="array" ref="AU202">INDEX([1]prime_para_incidence!AT$2:AT$195,MATCH($B202,[1]prime_para_incidence!$A$2:$A$195,0),1)</f>
        <v>6.3299999999999999E-4</v>
      </c>
      <c r="AV202" s="46">
        <f t="array" ref="AV202">INDEX([1]prime_para_incidence!AU$2:AU$195,MATCH($B202,[1]prime_para_incidence!$A$2:$A$195,0),1)</f>
        <v>7.45E-4</v>
      </c>
      <c r="AW202" s="46">
        <f t="array" ref="AW202">INDEX([1]prime_para_incidence!AV$2:AV$195,MATCH($B202,[1]prime_para_incidence!$A$2:$A$195,0),1)</f>
        <v>7.45E-4</v>
      </c>
      <c r="AX202" s="46">
        <f t="array" ref="AX202">INDEX([1]prime_para_incidence!AW$2:AW$195,MATCH($B202,[1]prime_para_incidence!$A$2:$A$195,0),1)</f>
        <v>7.45E-4</v>
      </c>
      <c r="AY202" s="46">
        <f t="array" ref="AY202">INDEX([1]prime_para_incidence!AX$2:AX$195,MATCH($B202,[1]prime_para_incidence!$A$2:$A$195,0),1)</f>
        <v>7.45E-4</v>
      </c>
      <c r="AZ202" s="46">
        <f t="array" ref="AZ202">INDEX([1]prime_para_incidence!AY$2:AY$195,MATCH($B202,[1]prime_para_incidence!$A$2:$A$195,0),1)</f>
        <v>7.45E-4</v>
      </c>
      <c r="BA202" s="46">
        <f t="array" ref="BA202">INDEX([1]prime_para_incidence!AZ$2:AZ$195,MATCH($B202,[1]prime_para_incidence!$A$2:$A$195,0),1)</f>
        <v>7.8600000000000002E-4</v>
      </c>
      <c r="BB202" s="46">
        <f t="array" ref="BB202">INDEX([1]prime_para_incidence!BA$2:BA$195,MATCH($B202,[1]prime_para_incidence!$A$2:$A$195,0),1)</f>
        <v>7.8600000000000002E-4</v>
      </c>
      <c r="BC202" s="46">
        <f t="array" ref="BC202">INDEX([1]prime_para_incidence!BB$2:BB$195,MATCH($B202,[1]prime_para_incidence!$A$2:$A$195,0),1)</f>
        <v>7.8600000000000002E-4</v>
      </c>
      <c r="BD202" s="46">
        <f t="array" ref="BD202">INDEX([1]prime_para_incidence!BC$2:BC$195,MATCH($B202,[1]prime_para_incidence!$A$2:$A$195,0),1)</f>
        <v>7.8600000000000002E-4</v>
      </c>
      <c r="BE202" s="46">
        <f t="array" ref="BE202">INDEX([1]prime_para_incidence!BD$2:BD$195,MATCH($B202,[1]prime_para_incidence!$A$2:$A$195,0),1)</f>
        <v>7.8600000000000002E-4</v>
      </c>
      <c r="BF202" s="46">
        <f t="array" ref="BF202">INDEX([1]prime_para_incidence!BE$2:BE$195,MATCH($B202,[1]prime_para_incidence!$A$2:$A$195,0),1)</f>
        <v>8.6200000000000003E-4</v>
      </c>
      <c r="BG202" s="46">
        <f t="array" ref="BG202">INDEX([1]prime_para_incidence!BF$2:BF$195,MATCH($B202,[1]prime_para_incidence!$A$2:$A$195,0),1)</f>
        <v>8.6200000000000003E-4</v>
      </c>
      <c r="BH202" s="46">
        <f t="array" ref="BH202">INDEX([1]prime_para_incidence!BG$2:BG$195,MATCH($B202,[1]prime_para_incidence!$A$2:$A$195,0),1)</f>
        <v>8.6200000000000003E-4</v>
      </c>
      <c r="BI202" s="46">
        <f t="array" ref="BI202">INDEX([1]prime_para_incidence!BH$2:BH$195,MATCH($B202,[1]prime_para_incidence!$A$2:$A$195,0),1)</f>
        <v>8.6200000000000003E-4</v>
      </c>
      <c r="BJ202" s="46">
        <f t="array" ref="BJ202">INDEX([1]prime_para_incidence!BI$2:BI$195,MATCH($B202,[1]prime_para_incidence!$A$2:$A$195,0),1)</f>
        <v>8.6200000000000003E-4</v>
      </c>
      <c r="BK202" s="46">
        <f t="array" ref="BK202">INDEX([1]prime_para_incidence!BJ$2:BJ$195,MATCH($B202,[1]prime_para_incidence!$A$2:$A$195,0),1)</f>
        <v>9.7999999999999997E-4</v>
      </c>
      <c r="BL202" s="46">
        <f t="array" ref="BL202">INDEX([1]prime_para_incidence!BK$2:BK$195,MATCH($B202,[1]prime_para_incidence!$A$2:$A$195,0),1)</f>
        <v>9.7999999999999997E-4</v>
      </c>
      <c r="BM202" s="46">
        <f t="array" ref="BM202">INDEX([1]prime_para_incidence!BL$2:BL$195,MATCH($B202,[1]prime_para_incidence!$A$2:$A$195,0),1)</f>
        <v>9.7999999999999997E-4</v>
      </c>
      <c r="BN202" s="46">
        <f t="array" ref="BN202">INDEX([1]prime_para_incidence!BM$2:BM$195,MATCH($B202,[1]prime_para_incidence!$A$2:$A$195,0),1)</f>
        <v>9.7999999999999997E-4</v>
      </c>
      <c r="BO202" s="46">
        <f t="array" ref="BO202">INDEX([1]prime_para_incidence!BN$2:BN$195,MATCH($B202,[1]prime_para_incidence!$A$2:$A$195,0),1)</f>
        <v>9.7999999999999997E-4</v>
      </c>
      <c r="BP202" s="46">
        <f t="array" ref="BP202">INDEX([1]prime_para_incidence!BO$2:BO$195,MATCH($B202,[1]prime_para_incidence!$A$2:$A$195,0),1)</f>
        <v>1.0300000000000001E-3</v>
      </c>
      <c r="BQ202" s="46">
        <f t="array" ref="BQ202">INDEX([1]prime_para_incidence!BP$2:BP$195,MATCH($B202,[1]prime_para_incidence!$A$2:$A$195,0),1)</f>
        <v>1.0300000000000001E-3</v>
      </c>
      <c r="BR202" s="46">
        <f t="array" ref="BR202">INDEX([1]prime_para_incidence!BQ$2:BQ$195,MATCH($B202,[1]prime_para_incidence!$A$2:$A$195,0),1)</f>
        <v>1.0300000000000001E-3</v>
      </c>
      <c r="BS202" s="46">
        <f t="array" ref="BS202">INDEX([1]prime_para_incidence!BR$2:BR$195,MATCH($B202,[1]prime_para_incidence!$A$2:$A$195,0),1)</f>
        <v>1.0300000000000001E-3</v>
      </c>
      <c r="BT202" s="46">
        <f t="array" ref="BT202">INDEX([1]prime_para_incidence!BS$2:BS$195,MATCH($B202,[1]prime_para_incidence!$A$2:$A$195,0),1)</f>
        <v>1.0300000000000001E-3</v>
      </c>
      <c r="BU202" s="46">
        <f t="array" ref="BU202">INDEX([1]prime_para_incidence!BT$2:BT$195,MATCH($B202,[1]prime_para_incidence!$A$2:$A$195,0),1)</f>
        <v>1.0349999999999999E-3</v>
      </c>
      <c r="BV202" s="46">
        <f t="array" ref="BV202">INDEX([1]prime_para_incidence!BU$2:BU$195,MATCH($B202,[1]prime_para_incidence!$A$2:$A$195,0),1)</f>
        <v>1.0349999999999999E-3</v>
      </c>
      <c r="BW202" s="46">
        <f t="array" ref="BW202">INDEX([1]prime_para_incidence!BV$2:BV$195,MATCH($B202,[1]prime_para_incidence!$A$2:$A$195,0),1)</f>
        <v>1.0349999999999999E-3</v>
      </c>
      <c r="BX202" s="46">
        <f t="array" ref="BX202">INDEX([1]prime_para_incidence!BW$2:BW$195,MATCH($B202,[1]prime_para_incidence!$A$2:$A$195,0),1)</f>
        <v>1.0349999999999999E-3</v>
      </c>
      <c r="BY202" s="46">
        <f t="array" ref="BY202">INDEX([1]prime_para_incidence!BX$2:BX$195,MATCH($B202,[1]prime_para_incidence!$A$2:$A$195,0),1)</f>
        <v>1.0349999999999999E-3</v>
      </c>
      <c r="BZ202" s="46">
        <f t="array" ref="BZ202">INDEX([1]prime_para_incidence!BY$2:BY$195,MATCH($B202,[1]prime_para_incidence!$A$2:$A$195,0),1)</f>
        <v>9.9099999999999991E-4</v>
      </c>
      <c r="CA202" s="46">
        <f t="array" ref="CA202">INDEX([1]prime_para_incidence!BZ$2:BZ$195,MATCH($B202,[1]prime_para_incidence!$A$2:$A$195,0),1)</f>
        <v>9.9099999999999991E-4</v>
      </c>
      <c r="CB202" s="46">
        <f t="array" ref="CB202">INDEX([1]prime_para_incidence!CA$2:CA$195,MATCH($B202,[1]prime_para_incidence!$A$2:$A$195,0),1)</f>
        <v>9.9099999999999991E-4</v>
      </c>
      <c r="CC202" s="46">
        <f t="array" ref="CC202">INDEX([1]prime_para_incidence!CB$2:CB$195,MATCH($B202,[1]prime_para_incidence!$A$2:$A$195,0),1)</f>
        <v>9.9099999999999991E-4</v>
      </c>
      <c r="CD202" s="46">
        <f t="array" ref="CD202">INDEX([1]prime_para_incidence!CC$2:CC$195,MATCH($B202,[1]prime_para_incidence!$A$2:$A$195,0),1)</f>
        <v>9.9099999999999991E-4</v>
      </c>
      <c r="CE202" s="46">
        <f t="array" ref="CE202">INDEX([1]prime_para_incidence!CD$2:CD$195,MATCH($B202,[1]prime_para_incidence!$A$2:$A$195,0),1)</f>
        <v>9.9099999999999991E-4</v>
      </c>
      <c r="CF202" s="46">
        <f t="array" ref="CF202">INDEX([1]prime_para_incidence!CE$2:CE$195,MATCH($B202,[1]prime_para_incidence!$A$2:$A$195,0),1)</f>
        <v>9.9099999999999991E-4</v>
      </c>
      <c r="CG202" s="46">
        <f t="array" ref="CG202">INDEX([1]prime_para_incidence!CF$2:CF$195,MATCH($B202,[1]prime_para_incidence!$A$2:$A$195,0),1)</f>
        <v>9.9099999999999991E-4</v>
      </c>
      <c r="CH202" s="46">
        <f t="array" ref="CH202">INDEX([1]prime_para_incidence!CG$2:CG$195,MATCH($B202,[1]prime_para_incidence!$A$2:$A$195,0),1)</f>
        <v>9.9099999999999991E-4</v>
      </c>
      <c r="CI202" s="46">
        <f t="array" ref="CI202">INDEX([1]prime_para_incidence!CH$2:CH$195,MATCH($B202,[1]prime_para_incidence!$A$2:$A$195,0),1)</f>
        <v>9.9099999999999991E-4</v>
      </c>
      <c r="CJ202" s="46">
        <f t="array" ref="CJ202">INDEX([1]prime_para_incidence!CI$2:CI$195,MATCH($B202,[1]prime_para_incidence!$A$2:$A$195,0),1)</f>
        <v>9.9099999999999991E-4</v>
      </c>
      <c r="CK202" s="46">
        <f t="array" ref="CK202">INDEX([1]prime_para_incidence!CJ$2:CJ$195,MATCH($B202,[1]prime_para_incidence!$A$2:$A$195,0),1)</f>
        <v>9.9099999999999991E-4</v>
      </c>
      <c r="CL202" s="46">
        <f t="array" ref="CL202">INDEX([1]prime_para_incidence!CK$2:CK$195,MATCH($B202,[1]prime_para_incidence!$A$2:$A$195,0),1)</f>
        <v>9.9099999999999991E-4</v>
      </c>
      <c r="CM202" s="46">
        <f t="array" ref="CM202">INDEX([1]prime_para_incidence!CL$2:CL$195,MATCH($B202,[1]prime_para_incidence!$A$2:$A$195,0),1)</f>
        <v>9.9099999999999991E-4</v>
      </c>
      <c r="CN202" s="46">
        <f t="array" ref="CN202">INDEX([1]prime_para_incidence!CM$2:CM$195,MATCH($B202,[1]prime_para_incidence!$A$2:$A$195,0),1)</f>
        <v>9.9099999999999991E-4</v>
      </c>
      <c r="CO202" s="46">
        <f t="array" ref="CO202">INDEX([1]prime_para_incidence!CN$2:CN$195,MATCH($B202,[1]prime_para_incidence!$A$2:$A$195,0),1)</f>
        <v>9.9099999999999991E-4</v>
      </c>
      <c r="CP202" s="46">
        <f t="array" ref="CP202">INDEX([1]prime_para_incidence!CO$2:CO$195,MATCH($B202,[1]prime_para_incidence!$A$2:$A$195,0),1)</f>
        <v>9.9099999999999991E-4</v>
      </c>
      <c r="CQ202" s="46">
        <f t="array" ref="CQ202">INDEX([1]prime_para_incidence!CP$2:CP$195,MATCH($B202,[1]prime_para_incidence!$A$2:$A$195,0),1)</f>
        <v>9.9099999999999991E-4</v>
      </c>
      <c r="CR202" s="46">
        <f t="array" ref="CR202">INDEX([1]prime_para_incidence!CQ$2:CQ$195,MATCH($B202,[1]prime_para_incidence!$A$2:$A$195,0),1)</f>
        <v>9.9099999999999991E-4</v>
      </c>
      <c r="CS202" s="46">
        <f t="array" ref="CS202">INDEX([1]prime_para_incidence!CR$2:CR$195,MATCH($B202,[1]prime_para_incidence!$A$2:$A$195,0),1)</f>
        <v>9.9099999999999991E-4</v>
      </c>
      <c r="CT202" s="46">
        <f t="array" ref="CT202">INDEX([1]prime_para_incidence!CS$2:CS$195,MATCH($B202,[1]prime_para_incidence!$A$2:$A$195,0),1)</f>
        <v>9.9099999999999991E-4</v>
      </c>
      <c r="CU202" s="46">
        <f t="array" ref="CU202">INDEX([1]prime_para_incidence!CT$2:CT$195,MATCH($B202,[1]prime_para_incidence!$A$2:$A$195,0),1)</f>
        <v>9.9099999999999991E-4</v>
      </c>
      <c r="CV202" s="46">
        <f t="array" ref="CV202">INDEX([1]prime_para_incidence!CU$2:CU$195,MATCH($B202,[1]prime_para_incidence!$A$2:$A$195,0),1)</f>
        <v>9.9099999999999991E-4</v>
      </c>
      <c r="CW202" s="46">
        <f t="array" ref="CW202">INDEX([1]prime_para_incidence!CV$2:CV$195,MATCH($B202,[1]prime_para_incidence!$A$2:$A$195,0),1)</f>
        <v>9.9099999999999991E-4</v>
      </c>
      <c r="CX202" s="46">
        <f t="array" ref="CX202">INDEX([1]prime_para_incidence!CW$2:CW$195,MATCH($B202,[1]prime_para_incidence!$A$2:$A$195,0),1)</f>
        <v>9.9099999999999991E-4</v>
      </c>
    </row>
    <row r="203" spans="1:102" s="46" customFormat="1" x14ac:dyDescent="0.25">
      <c r="A203" s="46" t="str">
        <f t="shared" ref="A203:B203" si="79">A190</f>
        <v xml:space="preserve">South America </v>
      </c>
      <c r="B203" s="46" t="str">
        <f t="shared" si="79"/>
        <v>Chile</v>
      </c>
      <c r="C203" s="46">
        <f t="array" ref="C203">INDEX([1]prime_para_incidence!B$2:B$195,MATCH($B203,[1]prime_para_incidence!$A$2:$A$195,0),1)</f>
        <v>9.9999999999999995E-7</v>
      </c>
      <c r="D203" s="46">
        <f t="array" ref="D203">INDEX([1]prime_para_incidence!C$2:C$195,MATCH($B203,[1]prime_para_incidence!$A$2:$A$195,0),1)</f>
        <v>9.9999999999999995E-7</v>
      </c>
      <c r="E203" s="46">
        <f t="array" ref="E203">INDEX([1]prime_para_incidence!D$2:D$195,MATCH($B203,[1]prime_para_incidence!$A$2:$A$195,0),1)</f>
        <v>9.9999999999999995E-7</v>
      </c>
      <c r="F203" s="46">
        <f t="array" ref="F203">INDEX([1]prime_para_incidence!E$2:E$195,MATCH($B203,[1]prime_para_incidence!$A$2:$A$195,0),1)</f>
        <v>9.9999999999999995E-7</v>
      </c>
      <c r="G203" s="46">
        <f t="array" ref="G203">INDEX([1]prime_para_incidence!F$2:F$195,MATCH($B203,[1]prime_para_incidence!$A$2:$A$195,0),1)</f>
        <v>9.9999999999999995E-7</v>
      </c>
      <c r="H203" s="46">
        <f t="array" ref="H203">INDEX([1]prime_para_incidence!G$2:G$195,MATCH($B203,[1]prime_para_incidence!$A$2:$A$195,0),1)</f>
        <v>9.9999999999999995E-7</v>
      </c>
      <c r="I203" s="46">
        <f t="array" ref="I203">INDEX([1]prime_para_incidence!H$2:H$195,MATCH($B203,[1]prime_para_incidence!$A$2:$A$195,0),1)</f>
        <v>9.9999999999999995E-7</v>
      </c>
      <c r="J203" s="46">
        <f t="array" ref="J203">INDEX([1]prime_para_incidence!I$2:I$195,MATCH($B203,[1]prime_para_incidence!$A$2:$A$195,0),1)</f>
        <v>9.9999999999999995E-7</v>
      </c>
      <c r="K203" s="46">
        <f t="array" ref="K203">INDEX([1]prime_para_incidence!J$2:J$195,MATCH($B203,[1]prime_para_incidence!$A$2:$A$195,0),1)</f>
        <v>9.9999999999999995E-7</v>
      </c>
      <c r="L203" s="46">
        <f t="array" ref="L203">INDEX([1]prime_para_incidence!K$2:K$195,MATCH($B203,[1]prime_para_incidence!$A$2:$A$195,0),1)</f>
        <v>9.9999999999999995E-7</v>
      </c>
      <c r="M203" s="46">
        <f t="array" ref="M203">INDEX([1]prime_para_incidence!L$2:L$195,MATCH($B203,[1]prime_para_incidence!$A$2:$A$195,0),1)</f>
        <v>9.9999999999999995E-7</v>
      </c>
      <c r="N203" s="46">
        <f t="array" ref="N203">INDEX([1]prime_para_incidence!M$2:M$195,MATCH($B203,[1]prime_para_incidence!$A$2:$A$195,0),1)</f>
        <v>9.9999999999999995E-7</v>
      </c>
      <c r="O203" s="46">
        <f t="array" ref="O203">INDEX([1]prime_para_incidence!N$2:N$195,MATCH($B203,[1]prime_para_incidence!$A$2:$A$195,0),1)</f>
        <v>9.9999999999999995E-7</v>
      </c>
      <c r="P203" s="46">
        <f t="array" ref="P203">INDEX([1]prime_para_incidence!O$2:O$195,MATCH($B203,[1]prime_para_incidence!$A$2:$A$195,0),1)</f>
        <v>9.9999999999999995E-7</v>
      </c>
      <c r="Q203" s="46">
        <f t="array" ref="Q203">INDEX([1]prime_para_incidence!P$2:P$195,MATCH($B203,[1]prime_para_incidence!$A$2:$A$195,0),1)</f>
        <v>9.9999999999999995E-7</v>
      </c>
      <c r="R203" s="46">
        <f t="array" ref="R203">INDEX([1]prime_para_incidence!Q$2:Q$195,MATCH($B203,[1]prime_para_incidence!$A$2:$A$195,0),1)</f>
        <v>8.2999999999999998E-5</v>
      </c>
      <c r="S203" s="46">
        <f t="array" ref="S203">INDEX([1]prime_para_incidence!R$2:R$195,MATCH($B203,[1]prime_para_incidence!$A$2:$A$195,0),1)</f>
        <v>8.2999999999999998E-5</v>
      </c>
      <c r="T203" s="46">
        <f t="array" ref="T203">INDEX([1]prime_para_incidence!S$2:S$195,MATCH($B203,[1]prime_para_incidence!$A$2:$A$195,0),1)</f>
        <v>8.2999999999999998E-5</v>
      </c>
      <c r="U203" s="46">
        <f t="array" ref="U203">INDEX([1]prime_para_incidence!T$2:T$195,MATCH($B203,[1]prime_para_incidence!$A$2:$A$195,0),1)</f>
        <v>8.2999999999999998E-5</v>
      </c>
      <c r="V203" s="46">
        <f t="array" ref="V203">INDEX([1]prime_para_incidence!U$2:U$195,MATCH($B203,[1]prime_para_incidence!$A$2:$A$195,0),1)</f>
        <v>8.2999999999999998E-5</v>
      </c>
      <c r="W203" s="46">
        <f t="array" ref="W203">INDEX([1]prime_para_incidence!V$2:V$195,MATCH($B203,[1]prime_para_incidence!$A$2:$A$195,0),1)</f>
        <v>8.2999999999999998E-5</v>
      </c>
      <c r="X203" s="46">
        <f t="array" ref="X203">INDEX([1]prime_para_incidence!W$2:W$195,MATCH($B203,[1]prime_para_incidence!$A$2:$A$195,0),1)</f>
        <v>8.2999999999999998E-5</v>
      </c>
      <c r="Y203" s="46">
        <f t="array" ref="Y203">INDEX([1]prime_para_incidence!X$2:X$195,MATCH($B203,[1]prime_para_incidence!$A$2:$A$195,0),1)</f>
        <v>8.2999999999999998E-5</v>
      </c>
      <c r="Z203" s="46">
        <f t="array" ref="Z203">INDEX([1]prime_para_incidence!Y$2:Y$195,MATCH($B203,[1]prime_para_incidence!$A$2:$A$195,0),1)</f>
        <v>8.2999999999999998E-5</v>
      </c>
      <c r="AA203" s="46">
        <f t="array" ref="AA203">INDEX([1]prime_para_incidence!Z$2:Z$195,MATCH($B203,[1]prime_para_incidence!$A$2:$A$195,0),1)</f>
        <v>8.2999999999999998E-5</v>
      </c>
      <c r="AB203" s="46">
        <f t="array" ref="AB203">INDEX([1]prime_para_incidence!AA$2:AA$195,MATCH($B203,[1]prime_para_incidence!$A$2:$A$195,0),1)</f>
        <v>8.2999999999999998E-5</v>
      </c>
      <c r="AC203" s="46">
        <f t="array" ref="AC203">INDEX([1]prime_para_incidence!AB$2:AB$195,MATCH($B203,[1]prime_para_incidence!$A$2:$A$195,0),1)</f>
        <v>8.2999999999999998E-5</v>
      </c>
      <c r="AD203" s="46">
        <f t="array" ref="AD203">INDEX([1]prime_para_incidence!AC$2:AC$195,MATCH($B203,[1]prime_para_incidence!$A$2:$A$195,0),1)</f>
        <v>8.2999999999999998E-5</v>
      </c>
      <c r="AE203" s="46">
        <f t="array" ref="AE203">INDEX([1]prime_para_incidence!AD$2:AD$195,MATCH($B203,[1]prime_para_incidence!$A$2:$A$195,0),1)</f>
        <v>8.2999999999999998E-5</v>
      </c>
      <c r="AF203" s="46">
        <f t="array" ref="AF203">INDEX([1]prime_para_incidence!AE$2:AE$195,MATCH($B203,[1]prime_para_incidence!$A$2:$A$195,0),1)</f>
        <v>8.2999999999999998E-5</v>
      </c>
      <c r="AG203" s="46">
        <f t="array" ref="AG203">INDEX([1]prime_para_incidence!AF$2:AF$195,MATCH($B203,[1]prime_para_incidence!$A$2:$A$195,0),1)</f>
        <v>8.2999999999999998E-5</v>
      </c>
      <c r="AH203" s="46">
        <f t="array" ref="AH203">INDEX([1]prime_para_incidence!AG$2:AG$195,MATCH($B203,[1]prime_para_incidence!$A$2:$A$195,0),1)</f>
        <v>8.2999999999999998E-5</v>
      </c>
      <c r="AI203" s="46">
        <f t="array" ref="AI203">INDEX([1]prime_para_incidence!AH$2:AH$195,MATCH($B203,[1]prime_para_incidence!$A$2:$A$195,0),1)</f>
        <v>8.2999999999999998E-5</v>
      </c>
      <c r="AJ203" s="46">
        <f t="array" ref="AJ203">INDEX([1]prime_para_incidence!AI$2:AI$195,MATCH($B203,[1]prime_para_incidence!$A$2:$A$195,0),1)</f>
        <v>8.2999999999999998E-5</v>
      </c>
      <c r="AK203" s="46">
        <f t="array" ref="AK203">INDEX([1]prime_para_incidence!AJ$2:AJ$195,MATCH($B203,[1]prime_para_incidence!$A$2:$A$195,0),1)</f>
        <v>8.2999999999999998E-5</v>
      </c>
      <c r="AL203" s="46">
        <f t="array" ref="AL203">INDEX([1]prime_para_incidence!AK$2:AK$195,MATCH($B203,[1]prime_para_incidence!$A$2:$A$195,0),1)</f>
        <v>8.2999999999999998E-5</v>
      </c>
      <c r="AM203" s="46">
        <f t="array" ref="AM203">INDEX([1]prime_para_incidence!AL$2:AL$195,MATCH($B203,[1]prime_para_incidence!$A$2:$A$195,0),1)</f>
        <v>8.2999999999999998E-5</v>
      </c>
      <c r="AN203" s="46">
        <f t="array" ref="AN203">INDEX([1]prime_para_incidence!AM$2:AM$195,MATCH($B203,[1]prime_para_incidence!$A$2:$A$195,0),1)</f>
        <v>8.2999999999999998E-5</v>
      </c>
      <c r="AO203" s="46">
        <f t="array" ref="AO203">INDEX([1]prime_para_incidence!AN$2:AN$195,MATCH($B203,[1]prime_para_incidence!$A$2:$A$195,0),1)</f>
        <v>8.2999999999999998E-5</v>
      </c>
      <c r="AP203" s="46">
        <f t="array" ref="AP203">INDEX([1]prime_para_incidence!AO$2:AO$195,MATCH($B203,[1]prime_para_incidence!$A$2:$A$195,0),1)</f>
        <v>8.2999999999999998E-5</v>
      </c>
      <c r="AQ203" s="46">
        <f t="array" ref="AQ203">INDEX([1]prime_para_incidence!AP$2:AP$195,MATCH($B203,[1]prime_para_incidence!$A$2:$A$195,0),1)</f>
        <v>2.23E-4</v>
      </c>
      <c r="AR203" s="46">
        <f t="array" ref="AR203">INDEX([1]prime_para_incidence!AQ$2:AQ$195,MATCH($B203,[1]prime_para_incidence!$A$2:$A$195,0),1)</f>
        <v>2.23E-4</v>
      </c>
      <c r="AS203" s="46">
        <f t="array" ref="AS203">INDEX([1]prime_para_incidence!AR$2:AR$195,MATCH($B203,[1]prime_para_incidence!$A$2:$A$195,0),1)</f>
        <v>2.23E-4</v>
      </c>
      <c r="AT203" s="46">
        <f t="array" ref="AT203">INDEX([1]prime_para_incidence!AS$2:AS$195,MATCH($B203,[1]prime_para_incidence!$A$2:$A$195,0),1)</f>
        <v>2.23E-4</v>
      </c>
      <c r="AU203" s="46">
        <f t="array" ref="AU203">INDEX([1]prime_para_incidence!AT$2:AT$195,MATCH($B203,[1]prime_para_incidence!$A$2:$A$195,0),1)</f>
        <v>2.23E-4</v>
      </c>
      <c r="AV203" s="46">
        <f t="array" ref="AV203">INDEX([1]prime_para_incidence!AU$2:AU$195,MATCH($B203,[1]prime_para_incidence!$A$2:$A$195,0),1)</f>
        <v>2.32E-4</v>
      </c>
      <c r="AW203" s="46">
        <f t="array" ref="AW203">INDEX([1]prime_para_incidence!AV$2:AV$195,MATCH($B203,[1]prime_para_incidence!$A$2:$A$195,0),1)</f>
        <v>2.32E-4</v>
      </c>
      <c r="AX203" s="46">
        <f t="array" ref="AX203">INDEX([1]prime_para_incidence!AW$2:AW$195,MATCH($B203,[1]prime_para_incidence!$A$2:$A$195,0),1)</f>
        <v>2.32E-4</v>
      </c>
      <c r="AY203" s="46">
        <f t="array" ref="AY203">INDEX([1]prime_para_incidence!AX$2:AX$195,MATCH($B203,[1]prime_para_incidence!$A$2:$A$195,0),1)</f>
        <v>2.32E-4</v>
      </c>
      <c r="AZ203" s="46">
        <f t="array" ref="AZ203">INDEX([1]prime_para_incidence!AY$2:AY$195,MATCH($B203,[1]prime_para_incidence!$A$2:$A$195,0),1)</f>
        <v>2.32E-4</v>
      </c>
      <c r="BA203" s="46">
        <f t="array" ref="BA203">INDEX([1]prime_para_incidence!AZ$2:AZ$195,MATCH($B203,[1]prime_para_incidence!$A$2:$A$195,0),1)</f>
        <v>2.5000000000000001E-4</v>
      </c>
      <c r="BB203" s="46">
        <f t="array" ref="BB203">INDEX([1]prime_para_incidence!BA$2:BA$195,MATCH($B203,[1]prime_para_incidence!$A$2:$A$195,0),1)</f>
        <v>2.5000000000000001E-4</v>
      </c>
      <c r="BC203" s="46">
        <f t="array" ref="BC203">INDEX([1]prime_para_incidence!BB$2:BB$195,MATCH($B203,[1]prime_para_incidence!$A$2:$A$195,0),1)</f>
        <v>2.5000000000000001E-4</v>
      </c>
      <c r="BD203" s="46">
        <f t="array" ref="BD203">INDEX([1]prime_para_incidence!BC$2:BC$195,MATCH($B203,[1]prime_para_incidence!$A$2:$A$195,0),1)</f>
        <v>2.5000000000000001E-4</v>
      </c>
      <c r="BE203" s="46">
        <f t="array" ref="BE203">INDEX([1]prime_para_incidence!BD$2:BD$195,MATCH($B203,[1]prime_para_incidence!$A$2:$A$195,0),1)</f>
        <v>2.5000000000000001E-4</v>
      </c>
      <c r="BF203" s="46">
        <f t="array" ref="BF203">INDEX([1]prime_para_incidence!BE$2:BE$195,MATCH($B203,[1]prime_para_incidence!$A$2:$A$195,0),1)</f>
        <v>2.8299999999999999E-4</v>
      </c>
      <c r="BG203" s="46">
        <f t="array" ref="BG203">INDEX([1]prime_para_incidence!BF$2:BF$195,MATCH($B203,[1]prime_para_incidence!$A$2:$A$195,0),1)</f>
        <v>2.8299999999999999E-4</v>
      </c>
      <c r="BH203" s="46">
        <f t="array" ref="BH203">INDEX([1]prime_para_incidence!BG$2:BG$195,MATCH($B203,[1]prime_para_incidence!$A$2:$A$195,0),1)</f>
        <v>2.8299999999999999E-4</v>
      </c>
      <c r="BI203" s="46">
        <f t="array" ref="BI203">INDEX([1]prime_para_incidence!BH$2:BH$195,MATCH($B203,[1]prime_para_incidence!$A$2:$A$195,0),1)</f>
        <v>2.8299999999999999E-4</v>
      </c>
      <c r="BJ203" s="46">
        <f t="array" ref="BJ203">INDEX([1]prime_para_incidence!BI$2:BI$195,MATCH($B203,[1]prime_para_incidence!$A$2:$A$195,0),1)</f>
        <v>2.8299999999999999E-4</v>
      </c>
      <c r="BK203" s="46">
        <f t="array" ref="BK203">INDEX([1]prime_para_incidence!BJ$2:BJ$195,MATCH($B203,[1]prime_para_incidence!$A$2:$A$195,0),1)</f>
        <v>3.3700000000000001E-4</v>
      </c>
      <c r="BL203" s="46">
        <f t="array" ref="BL203">INDEX([1]prime_para_incidence!BK$2:BK$195,MATCH($B203,[1]prime_para_incidence!$A$2:$A$195,0),1)</f>
        <v>3.3700000000000001E-4</v>
      </c>
      <c r="BM203" s="46">
        <f t="array" ref="BM203">INDEX([1]prime_para_incidence!BL$2:BL$195,MATCH($B203,[1]prime_para_incidence!$A$2:$A$195,0),1)</f>
        <v>3.3700000000000001E-4</v>
      </c>
      <c r="BN203" s="46">
        <f t="array" ref="BN203">INDEX([1]prime_para_incidence!BM$2:BM$195,MATCH($B203,[1]prime_para_incidence!$A$2:$A$195,0),1)</f>
        <v>3.3700000000000001E-4</v>
      </c>
      <c r="BO203" s="46">
        <f t="array" ref="BO203">INDEX([1]prime_para_incidence!BN$2:BN$195,MATCH($B203,[1]prime_para_incidence!$A$2:$A$195,0),1)</f>
        <v>3.3700000000000001E-4</v>
      </c>
      <c r="BP203" s="46">
        <f t="array" ref="BP203">INDEX([1]prime_para_incidence!BO$2:BO$195,MATCH($B203,[1]prime_para_incidence!$A$2:$A$195,0),1)</f>
        <v>4.0000000000000002E-4</v>
      </c>
      <c r="BQ203" s="46">
        <f t="array" ref="BQ203">INDEX([1]prime_para_incidence!BP$2:BP$195,MATCH($B203,[1]prime_para_incidence!$A$2:$A$195,0),1)</f>
        <v>4.0000000000000002E-4</v>
      </c>
      <c r="BR203" s="46">
        <f t="array" ref="BR203">INDEX([1]prime_para_incidence!BQ$2:BQ$195,MATCH($B203,[1]prime_para_incidence!$A$2:$A$195,0),1)</f>
        <v>4.0000000000000002E-4</v>
      </c>
      <c r="BS203" s="46">
        <f t="array" ref="BS203">INDEX([1]prime_para_incidence!BR$2:BR$195,MATCH($B203,[1]prime_para_incidence!$A$2:$A$195,0),1)</f>
        <v>4.0000000000000002E-4</v>
      </c>
      <c r="BT203" s="46">
        <f t="array" ref="BT203">INDEX([1]prime_para_incidence!BS$2:BS$195,MATCH($B203,[1]prime_para_incidence!$A$2:$A$195,0),1)</f>
        <v>4.0000000000000002E-4</v>
      </c>
      <c r="BU203" s="46">
        <f t="array" ref="BU203">INDEX([1]prime_para_incidence!BT$2:BT$195,MATCH($B203,[1]prime_para_incidence!$A$2:$A$195,0),1)</f>
        <v>4.7199999999999998E-4</v>
      </c>
      <c r="BV203" s="46">
        <f t="array" ref="BV203">INDEX([1]prime_para_incidence!BU$2:BU$195,MATCH($B203,[1]prime_para_incidence!$A$2:$A$195,0),1)</f>
        <v>4.7199999999999998E-4</v>
      </c>
      <c r="BW203" s="46">
        <f t="array" ref="BW203">INDEX([1]prime_para_incidence!BV$2:BV$195,MATCH($B203,[1]prime_para_incidence!$A$2:$A$195,0),1)</f>
        <v>4.7199999999999998E-4</v>
      </c>
      <c r="BX203" s="46">
        <f t="array" ref="BX203">INDEX([1]prime_para_incidence!BW$2:BW$195,MATCH($B203,[1]prime_para_incidence!$A$2:$A$195,0),1)</f>
        <v>4.7199999999999998E-4</v>
      </c>
      <c r="BY203" s="46">
        <f t="array" ref="BY203">INDEX([1]prime_para_incidence!BX$2:BX$195,MATCH($B203,[1]prime_para_incidence!$A$2:$A$195,0),1)</f>
        <v>4.7199999999999998E-4</v>
      </c>
      <c r="BZ203" s="46">
        <f t="array" ref="BZ203">INDEX([1]prime_para_incidence!BY$2:BY$195,MATCH($B203,[1]prime_para_incidence!$A$2:$A$195,0),1)</f>
        <v>5.5800000000000001E-4</v>
      </c>
      <c r="CA203" s="46">
        <f t="array" ref="CA203">INDEX([1]prime_para_incidence!BZ$2:BZ$195,MATCH($B203,[1]prime_para_incidence!$A$2:$A$195,0),1)</f>
        <v>5.5800000000000001E-4</v>
      </c>
      <c r="CB203" s="46">
        <f t="array" ref="CB203">INDEX([1]prime_para_incidence!CA$2:CA$195,MATCH($B203,[1]prime_para_incidence!$A$2:$A$195,0),1)</f>
        <v>5.5800000000000001E-4</v>
      </c>
      <c r="CC203" s="46">
        <f t="array" ref="CC203">INDEX([1]prime_para_incidence!CB$2:CB$195,MATCH($B203,[1]prime_para_incidence!$A$2:$A$195,0),1)</f>
        <v>5.5800000000000001E-4</v>
      </c>
      <c r="CD203" s="46">
        <f t="array" ref="CD203">INDEX([1]prime_para_incidence!CC$2:CC$195,MATCH($B203,[1]prime_para_incidence!$A$2:$A$195,0),1)</f>
        <v>5.5800000000000001E-4</v>
      </c>
      <c r="CE203" s="46">
        <f t="array" ref="CE203">INDEX([1]prime_para_incidence!CD$2:CD$195,MATCH($B203,[1]prime_para_incidence!$A$2:$A$195,0),1)</f>
        <v>5.5800000000000001E-4</v>
      </c>
      <c r="CF203" s="46">
        <f t="array" ref="CF203">INDEX([1]prime_para_incidence!CE$2:CE$195,MATCH($B203,[1]prime_para_incidence!$A$2:$A$195,0),1)</f>
        <v>5.5800000000000001E-4</v>
      </c>
      <c r="CG203" s="46">
        <f t="array" ref="CG203">INDEX([1]prime_para_incidence!CF$2:CF$195,MATCH($B203,[1]prime_para_incidence!$A$2:$A$195,0),1)</f>
        <v>5.5800000000000001E-4</v>
      </c>
      <c r="CH203" s="46">
        <f t="array" ref="CH203">INDEX([1]prime_para_incidence!CG$2:CG$195,MATCH($B203,[1]prime_para_incidence!$A$2:$A$195,0),1)</f>
        <v>5.5800000000000001E-4</v>
      </c>
      <c r="CI203" s="46">
        <f t="array" ref="CI203">INDEX([1]prime_para_incidence!CH$2:CH$195,MATCH($B203,[1]prime_para_incidence!$A$2:$A$195,0),1)</f>
        <v>5.5800000000000001E-4</v>
      </c>
      <c r="CJ203" s="46">
        <f t="array" ref="CJ203">INDEX([1]prime_para_incidence!CI$2:CI$195,MATCH($B203,[1]prime_para_incidence!$A$2:$A$195,0),1)</f>
        <v>5.5800000000000001E-4</v>
      </c>
      <c r="CK203" s="46">
        <f t="array" ref="CK203">INDEX([1]prime_para_incidence!CJ$2:CJ$195,MATCH($B203,[1]prime_para_incidence!$A$2:$A$195,0),1)</f>
        <v>5.5800000000000001E-4</v>
      </c>
      <c r="CL203" s="46">
        <f t="array" ref="CL203">INDEX([1]prime_para_incidence!CK$2:CK$195,MATCH($B203,[1]prime_para_incidence!$A$2:$A$195,0),1)</f>
        <v>5.5800000000000001E-4</v>
      </c>
      <c r="CM203" s="46">
        <f t="array" ref="CM203">INDEX([1]prime_para_incidence!CL$2:CL$195,MATCH($B203,[1]prime_para_incidence!$A$2:$A$195,0),1)</f>
        <v>5.5800000000000001E-4</v>
      </c>
      <c r="CN203" s="46">
        <f t="array" ref="CN203">INDEX([1]prime_para_incidence!CM$2:CM$195,MATCH($B203,[1]prime_para_incidence!$A$2:$A$195,0),1)</f>
        <v>5.5800000000000001E-4</v>
      </c>
      <c r="CO203" s="46">
        <f t="array" ref="CO203">INDEX([1]prime_para_incidence!CN$2:CN$195,MATCH($B203,[1]prime_para_incidence!$A$2:$A$195,0),1)</f>
        <v>5.5800000000000001E-4</v>
      </c>
      <c r="CP203" s="46">
        <f t="array" ref="CP203">INDEX([1]prime_para_incidence!CO$2:CO$195,MATCH($B203,[1]prime_para_incidence!$A$2:$A$195,0),1)</f>
        <v>5.5800000000000001E-4</v>
      </c>
      <c r="CQ203" s="46">
        <f t="array" ref="CQ203">INDEX([1]prime_para_incidence!CP$2:CP$195,MATCH($B203,[1]prime_para_incidence!$A$2:$A$195,0),1)</f>
        <v>5.5800000000000001E-4</v>
      </c>
      <c r="CR203" s="46">
        <f t="array" ref="CR203">INDEX([1]prime_para_incidence!CQ$2:CQ$195,MATCH($B203,[1]prime_para_incidence!$A$2:$A$195,0),1)</f>
        <v>5.5800000000000001E-4</v>
      </c>
      <c r="CS203" s="46">
        <f t="array" ref="CS203">INDEX([1]prime_para_incidence!CR$2:CR$195,MATCH($B203,[1]prime_para_incidence!$A$2:$A$195,0),1)</f>
        <v>5.5800000000000001E-4</v>
      </c>
      <c r="CT203" s="46">
        <f t="array" ref="CT203">INDEX([1]prime_para_incidence!CS$2:CS$195,MATCH($B203,[1]prime_para_incidence!$A$2:$A$195,0),1)</f>
        <v>5.5800000000000001E-4</v>
      </c>
      <c r="CU203" s="46">
        <f t="array" ref="CU203">INDEX([1]prime_para_incidence!CT$2:CT$195,MATCH($B203,[1]prime_para_incidence!$A$2:$A$195,0),1)</f>
        <v>5.5800000000000001E-4</v>
      </c>
      <c r="CV203" s="46">
        <f t="array" ref="CV203">INDEX([1]prime_para_incidence!CU$2:CU$195,MATCH($B203,[1]prime_para_incidence!$A$2:$A$195,0),1)</f>
        <v>5.5800000000000001E-4</v>
      </c>
      <c r="CW203" s="46">
        <f t="array" ref="CW203">INDEX([1]prime_para_incidence!CV$2:CV$195,MATCH($B203,[1]prime_para_incidence!$A$2:$A$195,0),1)</f>
        <v>5.5800000000000001E-4</v>
      </c>
      <c r="CX203" s="46">
        <f t="array" ref="CX203">INDEX([1]prime_para_incidence!CW$2:CW$195,MATCH($B203,[1]prime_para_incidence!$A$2:$A$195,0),1)</f>
        <v>5.5800000000000001E-4</v>
      </c>
    </row>
    <row r="204" spans="1:102" s="46" customFormat="1" x14ac:dyDescent="0.25">
      <c r="A204" s="46" t="str">
        <f t="shared" ref="A204:B204" si="80">A191</f>
        <v>Southeast Asia</v>
      </c>
      <c r="B204" s="46" t="str">
        <f t="shared" si="80"/>
        <v>Thailand</v>
      </c>
      <c r="C204" s="46">
        <f t="array" ref="C204">INDEX([1]prime_para_incidence!B$2:B$195,MATCH($B204,[1]prime_para_incidence!$A$2:$A$195,0),1)</f>
        <v>0</v>
      </c>
      <c r="D204" s="46">
        <f t="array" ref="D204">INDEX([1]prime_para_incidence!C$2:C$195,MATCH($B204,[1]prime_para_incidence!$A$2:$A$195,0),1)</f>
        <v>0</v>
      </c>
      <c r="E204" s="46">
        <f t="array" ref="E204">INDEX([1]prime_para_incidence!D$2:D$195,MATCH($B204,[1]prime_para_incidence!$A$2:$A$195,0),1)</f>
        <v>0</v>
      </c>
      <c r="F204" s="46">
        <f t="array" ref="F204">INDEX([1]prime_para_incidence!E$2:E$195,MATCH($B204,[1]prime_para_incidence!$A$2:$A$195,0),1)</f>
        <v>0</v>
      </c>
      <c r="G204" s="46">
        <f t="array" ref="G204">INDEX([1]prime_para_incidence!F$2:F$195,MATCH($B204,[1]prime_para_incidence!$A$2:$A$195,0),1)</f>
        <v>0</v>
      </c>
      <c r="H204" s="46">
        <f t="array" ref="H204">INDEX([1]prime_para_incidence!G$2:G$195,MATCH($B204,[1]prime_para_incidence!$A$2:$A$195,0),1)</f>
        <v>0</v>
      </c>
      <c r="I204" s="46">
        <f t="array" ref="I204">INDEX([1]prime_para_incidence!H$2:H$195,MATCH($B204,[1]prime_para_incidence!$A$2:$A$195,0),1)</f>
        <v>0</v>
      </c>
      <c r="J204" s="46">
        <f t="array" ref="J204">INDEX([1]prime_para_incidence!I$2:I$195,MATCH($B204,[1]prime_para_incidence!$A$2:$A$195,0),1)</f>
        <v>0</v>
      </c>
      <c r="K204" s="46">
        <f t="array" ref="K204">INDEX([1]prime_para_incidence!J$2:J$195,MATCH($B204,[1]prime_para_incidence!$A$2:$A$195,0),1)</f>
        <v>0</v>
      </c>
      <c r="L204" s="46">
        <f t="array" ref="L204">INDEX([1]prime_para_incidence!K$2:K$195,MATCH($B204,[1]prime_para_incidence!$A$2:$A$195,0),1)</f>
        <v>0</v>
      </c>
      <c r="M204" s="46">
        <f t="array" ref="M204">INDEX([1]prime_para_incidence!L$2:L$195,MATCH($B204,[1]prime_para_incidence!$A$2:$A$195,0),1)</f>
        <v>0</v>
      </c>
      <c r="N204" s="46">
        <f t="array" ref="N204">INDEX([1]prime_para_incidence!M$2:M$195,MATCH($B204,[1]prime_para_incidence!$A$2:$A$195,0),1)</f>
        <v>0</v>
      </c>
      <c r="O204" s="46">
        <f t="array" ref="O204">INDEX([1]prime_para_incidence!N$2:N$195,MATCH($B204,[1]prime_para_incidence!$A$2:$A$195,0),1)</f>
        <v>0</v>
      </c>
      <c r="P204" s="46">
        <f t="array" ref="P204">INDEX([1]prime_para_incidence!O$2:O$195,MATCH($B204,[1]prime_para_incidence!$A$2:$A$195,0),1)</f>
        <v>0</v>
      </c>
      <c r="Q204" s="46">
        <f t="array" ref="Q204">INDEX([1]prime_para_incidence!P$2:P$195,MATCH($B204,[1]prime_para_incidence!$A$2:$A$195,0),1)</f>
        <v>0</v>
      </c>
      <c r="R204" s="46">
        <f t="array" ref="R204">INDEX([1]prime_para_incidence!Q$2:Q$195,MATCH($B204,[1]prime_para_incidence!$A$2:$A$195,0),1)</f>
        <v>9.6000000000000002E-5</v>
      </c>
      <c r="S204" s="46">
        <f t="array" ref="S204">INDEX([1]prime_para_incidence!R$2:R$195,MATCH($B204,[1]prime_para_incidence!$A$2:$A$195,0),1)</f>
        <v>9.6000000000000002E-5</v>
      </c>
      <c r="T204" s="46">
        <f t="array" ref="T204">INDEX([1]prime_para_incidence!S$2:S$195,MATCH($B204,[1]prime_para_incidence!$A$2:$A$195,0),1)</f>
        <v>9.6000000000000002E-5</v>
      </c>
      <c r="U204" s="46">
        <f t="array" ref="U204">INDEX([1]prime_para_incidence!T$2:T$195,MATCH($B204,[1]prime_para_incidence!$A$2:$A$195,0),1)</f>
        <v>9.6000000000000002E-5</v>
      </c>
      <c r="V204" s="46">
        <f t="array" ref="V204">INDEX([1]prime_para_incidence!U$2:U$195,MATCH($B204,[1]prime_para_incidence!$A$2:$A$195,0),1)</f>
        <v>9.6000000000000002E-5</v>
      </c>
      <c r="W204" s="46">
        <f t="array" ref="W204">INDEX([1]prime_para_incidence!V$2:V$195,MATCH($B204,[1]prime_para_incidence!$A$2:$A$195,0),1)</f>
        <v>9.6000000000000002E-5</v>
      </c>
      <c r="X204" s="46">
        <f t="array" ref="X204">INDEX([1]prime_para_incidence!W$2:W$195,MATCH($B204,[1]prime_para_incidence!$A$2:$A$195,0),1)</f>
        <v>9.6000000000000002E-5</v>
      </c>
      <c r="Y204" s="46">
        <f t="array" ref="Y204">INDEX([1]prime_para_incidence!X$2:X$195,MATCH($B204,[1]prime_para_incidence!$A$2:$A$195,0),1)</f>
        <v>9.6000000000000002E-5</v>
      </c>
      <c r="Z204" s="46">
        <f t="array" ref="Z204">INDEX([1]prime_para_incidence!Y$2:Y$195,MATCH($B204,[1]prime_para_incidence!$A$2:$A$195,0),1)</f>
        <v>9.6000000000000002E-5</v>
      </c>
      <c r="AA204" s="46">
        <f t="array" ref="AA204">INDEX([1]prime_para_incidence!Z$2:Z$195,MATCH($B204,[1]prime_para_incidence!$A$2:$A$195,0),1)</f>
        <v>9.6000000000000002E-5</v>
      </c>
      <c r="AB204" s="46">
        <f t="array" ref="AB204">INDEX([1]prime_para_incidence!AA$2:AA$195,MATCH($B204,[1]prime_para_incidence!$A$2:$A$195,0),1)</f>
        <v>9.6000000000000002E-5</v>
      </c>
      <c r="AC204" s="46">
        <f t="array" ref="AC204">INDEX([1]prime_para_incidence!AB$2:AB$195,MATCH($B204,[1]prime_para_incidence!$A$2:$A$195,0),1)</f>
        <v>9.6000000000000002E-5</v>
      </c>
      <c r="AD204" s="46">
        <f t="array" ref="AD204">INDEX([1]prime_para_incidence!AC$2:AC$195,MATCH($B204,[1]prime_para_incidence!$A$2:$A$195,0),1)</f>
        <v>9.6000000000000002E-5</v>
      </c>
      <c r="AE204" s="46">
        <f t="array" ref="AE204">INDEX([1]prime_para_incidence!AD$2:AD$195,MATCH($B204,[1]prime_para_incidence!$A$2:$A$195,0),1)</f>
        <v>9.6000000000000002E-5</v>
      </c>
      <c r="AF204" s="46">
        <f t="array" ref="AF204">INDEX([1]prime_para_incidence!AE$2:AE$195,MATCH($B204,[1]prime_para_incidence!$A$2:$A$195,0),1)</f>
        <v>9.6000000000000002E-5</v>
      </c>
      <c r="AG204" s="46">
        <f t="array" ref="AG204">INDEX([1]prime_para_incidence!AF$2:AF$195,MATCH($B204,[1]prime_para_incidence!$A$2:$A$195,0),1)</f>
        <v>9.6000000000000002E-5</v>
      </c>
      <c r="AH204" s="46">
        <f t="array" ref="AH204">INDEX([1]prime_para_incidence!AG$2:AG$195,MATCH($B204,[1]prime_para_incidence!$A$2:$A$195,0),1)</f>
        <v>9.6000000000000002E-5</v>
      </c>
      <c r="AI204" s="46">
        <f t="array" ref="AI204">INDEX([1]prime_para_incidence!AH$2:AH$195,MATCH($B204,[1]prime_para_incidence!$A$2:$A$195,0),1)</f>
        <v>9.6000000000000002E-5</v>
      </c>
      <c r="AJ204" s="46">
        <f t="array" ref="AJ204">INDEX([1]prime_para_incidence!AI$2:AI$195,MATCH($B204,[1]prime_para_incidence!$A$2:$A$195,0),1)</f>
        <v>9.6000000000000002E-5</v>
      </c>
      <c r="AK204" s="46">
        <f t="array" ref="AK204">INDEX([1]prime_para_incidence!AJ$2:AJ$195,MATCH($B204,[1]prime_para_incidence!$A$2:$A$195,0),1)</f>
        <v>9.6000000000000002E-5</v>
      </c>
      <c r="AL204" s="46">
        <f t="array" ref="AL204">INDEX([1]prime_para_incidence!AK$2:AK$195,MATCH($B204,[1]prime_para_incidence!$A$2:$A$195,0),1)</f>
        <v>9.6000000000000002E-5</v>
      </c>
      <c r="AM204" s="46">
        <f t="array" ref="AM204">INDEX([1]prime_para_incidence!AL$2:AL$195,MATCH($B204,[1]prime_para_incidence!$A$2:$A$195,0),1)</f>
        <v>9.6000000000000002E-5</v>
      </c>
      <c r="AN204" s="46">
        <f t="array" ref="AN204">INDEX([1]prime_para_incidence!AM$2:AM$195,MATCH($B204,[1]prime_para_incidence!$A$2:$A$195,0),1)</f>
        <v>9.6000000000000002E-5</v>
      </c>
      <c r="AO204" s="46">
        <f t="array" ref="AO204">INDEX([1]prime_para_incidence!AN$2:AN$195,MATCH($B204,[1]prime_para_incidence!$A$2:$A$195,0),1)</f>
        <v>9.6000000000000002E-5</v>
      </c>
      <c r="AP204" s="46">
        <f t="array" ref="AP204">INDEX([1]prime_para_incidence!AO$2:AO$195,MATCH($B204,[1]prime_para_incidence!$A$2:$A$195,0),1)</f>
        <v>9.6000000000000002E-5</v>
      </c>
      <c r="AQ204" s="46">
        <f t="array" ref="AQ204">INDEX([1]prime_para_incidence!AP$2:AP$195,MATCH($B204,[1]prime_para_incidence!$A$2:$A$195,0),1)</f>
        <v>3.6299999999999999E-4</v>
      </c>
      <c r="AR204" s="46">
        <f t="array" ref="AR204">INDEX([1]prime_para_incidence!AQ$2:AQ$195,MATCH($B204,[1]prime_para_incidence!$A$2:$A$195,0),1)</f>
        <v>3.6299999999999999E-4</v>
      </c>
      <c r="AS204" s="46">
        <f t="array" ref="AS204">INDEX([1]prime_para_incidence!AR$2:AR$195,MATCH($B204,[1]prime_para_incidence!$A$2:$A$195,0),1)</f>
        <v>3.6299999999999999E-4</v>
      </c>
      <c r="AT204" s="46">
        <f t="array" ref="AT204">INDEX([1]prime_para_incidence!AS$2:AS$195,MATCH($B204,[1]prime_para_incidence!$A$2:$A$195,0),1)</f>
        <v>3.6299999999999999E-4</v>
      </c>
      <c r="AU204" s="46">
        <f t="array" ref="AU204">INDEX([1]prime_para_incidence!AT$2:AT$195,MATCH($B204,[1]prime_para_incidence!$A$2:$A$195,0),1)</f>
        <v>3.6299999999999999E-4</v>
      </c>
      <c r="AV204" s="46">
        <f t="array" ref="AV204">INDEX([1]prime_para_incidence!AU$2:AU$195,MATCH($B204,[1]prime_para_incidence!$A$2:$A$195,0),1)</f>
        <v>4.4499999999999997E-4</v>
      </c>
      <c r="AW204" s="46">
        <f t="array" ref="AW204">INDEX([1]prime_para_incidence!AV$2:AV$195,MATCH($B204,[1]prime_para_incidence!$A$2:$A$195,0),1)</f>
        <v>4.4499999999999997E-4</v>
      </c>
      <c r="AX204" s="46">
        <f t="array" ref="AX204">INDEX([1]prime_para_incidence!AW$2:AW$195,MATCH($B204,[1]prime_para_incidence!$A$2:$A$195,0),1)</f>
        <v>4.4499999999999997E-4</v>
      </c>
      <c r="AY204" s="46">
        <f t="array" ref="AY204">INDEX([1]prime_para_incidence!AX$2:AX$195,MATCH($B204,[1]prime_para_incidence!$A$2:$A$195,0),1)</f>
        <v>4.4499999999999997E-4</v>
      </c>
      <c r="AZ204" s="46">
        <f t="array" ref="AZ204">INDEX([1]prime_para_incidence!AY$2:AY$195,MATCH($B204,[1]prime_para_incidence!$A$2:$A$195,0),1)</f>
        <v>4.4499999999999997E-4</v>
      </c>
      <c r="BA204" s="46">
        <f t="array" ref="BA204">INDEX([1]prime_para_incidence!AZ$2:AZ$195,MATCH($B204,[1]prime_para_incidence!$A$2:$A$195,0),1)</f>
        <v>4.7100000000000001E-4</v>
      </c>
      <c r="BB204" s="46">
        <f t="array" ref="BB204">INDEX([1]prime_para_incidence!BA$2:BA$195,MATCH($B204,[1]prime_para_incidence!$A$2:$A$195,0),1)</f>
        <v>4.7100000000000001E-4</v>
      </c>
      <c r="BC204" s="46">
        <f t="array" ref="BC204">INDEX([1]prime_para_incidence!BB$2:BB$195,MATCH($B204,[1]prime_para_incidence!$A$2:$A$195,0),1)</f>
        <v>4.7100000000000001E-4</v>
      </c>
      <c r="BD204" s="46">
        <f t="array" ref="BD204">INDEX([1]prime_para_incidence!BC$2:BC$195,MATCH($B204,[1]prime_para_incidence!$A$2:$A$195,0),1)</f>
        <v>4.7100000000000001E-4</v>
      </c>
      <c r="BE204" s="46">
        <f t="array" ref="BE204">INDEX([1]prime_para_incidence!BD$2:BD$195,MATCH($B204,[1]prime_para_incidence!$A$2:$A$195,0),1)</f>
        <v>4.7100000000000001E-4</v>
      </c>
      <c r="BF204" s="46">
        <f t="array" ref="BF204">INDEX([1]prime_para_incidence!BE$2:BE$195,MATCH($B204,[1]prime_para_incidence!$A$2:$A$195,0),1)</f>
        <v>4.7699999999999999E-4</v>
      </c>
      <c r="BG204" s="46">
        <f t="array" ref="BG204">INDEX([1]prime_para_incidence!BF$2:BF$195,MATCH($B204,[1]prime_para_incidence!$A$2:$A$195,0),1)</f>
        <v>4.7699999999999999E-4</v>
      </c>
      <c r="BH204" s="46">
        <f t="array" ref="BH204">INDEX([1]prime_para_incidence!BG$2:BG$195,MATCH($B204,[1]prime_para_incidence!$A$2:$A$195,0),1)</f>
        <v>4.7699999999999999E-4</v>
      </c>
      <c r="BI204" s="46">
        <f t="array" ref="BI204">INDEX([1]prime_para_incidence!BH$2:BH$195,MATCH($B204,[1]prime_para_incidence!$A$2:$A$195,0),1)</f>
        <v>4.7699999999999999E-4</v>
      </c>
      <c r="BJ204" s="46">
        <f t="array" ref="BJ204">INDEX([1]prime_para_incidence!BI$2:BI$195,MATCH($B204,[1]prime_para_incidence!$A$2:$A$195,0),1)</f>
        <v>4.7699999999999999E-4</v>
      </c>
      <c r="BK204" s="46">
        <f t="array" ref="BK204">INDEX([1]prime_para_incidence!BJ$2:BJ$195,MATCH($B204,[1]prime_para_incidence!$A$2:$A$195,0),1)</f>
        <v>4.84E-4</v>
      </c>
      <c r="BL204" s="46">
        <f t="array" ref="BL204">INDEX([1]prime_para_incidence!BK$2:BK$195,MATCH($B204,[1]prime_para_incidence!$A$2:$A$195,0),1)</f>
        <v>4.84E-4</v>
      </c>
      <c r="BM204" s="46">
        <f t="array" ref="BM204">INDEX([1]prime_para_incidence!BL$2:BL$195,MATCH($B204,[1]prime_para_incidence!$A$2:$A$195,0),1)</f>
        <v>4.84E-4</v>
      </c>
      <c r="BN204" s="46">
        <f t="array" ref="BN204">INDEX([1]prime_para_incidence!BM$2:BM$195,MATCH($B204,[1]prime_para_incidence!$A$2:$A$195,0),1)</f>
        <v>4.84E-4</v>
      </c>
      <c r="BO204" s="46">
        <f t="array" ref="BO204">INDEX([1]prime_para_incidence!BN$2:BN$195,MATCH($B204,[1]prime_para_incidence!$A$2:$A$195,0),1)</f>
        <v>4.84E-4</v>
      </c>
      <c r="BP204" s="46">
        <f t="array" ref="BP204">INDEX([1]prime_para_incidence!BO$2:BO$195,MATCH($B204,[1]prime_para_incidence!$A$2:$A$195,0),1)</f>
        <v>4.7399999999999997E-4</v>
      </c>
      <c r="BQ204" s="46">
        <f t="array" ref="BQ204">INDEX([1]prime_para_incidence!BP$2:BP$195,MATCH($B204,[1]prime_para_incidence!$A$2:$A$195,0),1)</f>
        <v>4.7399999999999997E-4</v>
      </c>
      <c r="BR204" s="46">
        <f t="array" ref="BR204">INDEX([1]prime_para_incidence!BQ$2:BQ$195,MATCH($B204,[1]prime_para_incidence!$A$2:$A$195,0),1)</f>
        <v>4.7399999999999997E-4</v>
      </c>
      <c r="BS204" s="46">
        <f t="array" ref="BS204">INDEX([1]prime_para_incidence!BR$2:BR$195,MATCH($B204,[1]prime_para_incidence!$A$2:$A$195,0),1)</f>
        <v>4.7399999999999997E-4</v>
      </c>
      <c r="BT204" s="46">
        <f t="array" ref="BT204">INDEX([1]prime_para_incidence!BS$2:BS$195,MATCH($B204,[1]prime_para_incidence!$A$2:$A$195,0),1)</f>
        <v>4.7399999999999997E-4</v>
      </c>
      <c r="BU204" s="46">
        <f t="array" ref="BU204">INDEX([1]prime_para_incidence!BT$2:BT$195,MATCH($B204,[1]prime_para_incidence!$A$2:$A$195,0),1)</f>
        <v>4.5100000000000001E-4</v>
      </c>
      <c r="BV204" s="46">
        <f t="array" ref="BV204">INDEX([1]prime_para_incidence!BU$2:BU$195,MATCH($B204,[1]prime_para_incidence!$A$2:$A$195,0),1)</f>
        <v>4.5100000000000001E-4</v>
      </c>
      <c r="BW204" s="46">
        <f t="array" ref="BW204">INDEX([1]prime_para_incidence!BV$2:BV$195,MATCH($B204,[1]prime_para_incidence!$A$2:$A$195,0),1)</f>
        <v>4.5100000000000001E-4</v>
      </c>
      <c r="BX204" s="46">
        <f t="array" ref="BX204">INDEX([1]prime_para_incidence!BW$2:BW$195,MATCH($B204,[1]prime_para_incidence!$A$2:$A$195,0),1)</f>
        <v>4.5100000000000001E-4</v>
      </c>
      <c r="BY204" s="46">
        <f t="array" ref="BY204">INDEX([1]prime_para_incidence!BX$2:BX$195,MATCH($B204,[1]prime_para_incidence!$A$2:$A$195,0),1)</f>
        <v>4.5100000000000001E-4</v>
      </c>
      <c r="BZ204" s="46">
        <f t="array" ref="BZ204">INDEX([1]prime_para_incidence!BY$2:BY$195,MATCH($B204,[1]prime_para_incidence!$A$2:$A$195,0),1)</f>
        <v>4.15E-4</v>
      </c>
      <c r="CA204" s="46">
        <f t="array" ref="CA204">INDEX([1]prime_para_incidence!BZ$2:BZ$195,MATCH($B204,[1]prime_para_incidence!$A$2:$A$195,0),1)</f>
        <v>4.15E-4</v>
      </c>
      <c r="CB204" s="46">
        <f t="array" ref="CB204">INDEX([1]prime_para_incidence!CA$2:CA$195,MATCH($B204,[1]prime_para_incidence!$A$2:$A$195,0),1)</f>
        <v>4.15E-4</v>
      </c>
      <c r="CC204" s="46">
        <f t="array" ref="CC204">INDEX([1]prime_para_incidence!CB$2:CB$195,MATCH($B204,[1]prime_para_incidence!$A$2:$A$195,0),1)</f>
        <v>4.15E-4</v>
      </c>
      <c r="CD204" s="46">
        <f t="array" ref="CD204">INDEX([1]prime_para_incidence!CC$2:CC$195,MATCH($B204,[1]prime_para_incidence!$A$2:$A$195,0),1)</f>
        <v>4.15E-4</v>
      </c>
      <c r="CE204" s="46">
        <f t="array" ref="CE204">INDEX([1]prime_para_incidence!CD$2:CD$195,MATCH($B204,[1]prime_para_incidence!$A$2:$A$195,0),1)</f>
        <v>4.15E-4</v>
      </c>
      <c r="CF204" s="46">
        <f t="array" ref="CF204">INDEX([1]prime_para_incidence!CE$2:CE$195,MATCH($B204,[1]prime_para_incidence!$A$2:$A$195,0),1)</f>
        <v>4.15E-4</v>
      </c>
      <c r="CG204" s="46">
        <f t="array" ref="CG204">INDEX([1]prime_para_incidence!CF$2:CF$195,MATCH($B204,[1]prime_para_incidence!$A$2:$A$195,0),1)</f>
        <v>4.15E-4</v>
      </c>
      <c r="CH204" s="46">
        <f t="array" ref="CH204">INDEX([1]prime_para_incidence!CG$2:CG$195,MATCH($B204,[1]prime_para_incidence!$A$2:$A$195,0),1)</f>
        <v>4.15E-4</v>
      </c>
      <c r="CI204" s="46">
        <f t="array" ref="CI204">INDEX([1]prime_para_incidence!CH$2:CH$195,MATCH($B204,[1]prime_para_incidence!$A$2:$A$195,0),1)</f>
        <v>4.15E-4</v>
      </c>
      <c r="CJ204" s="46">
        <f t="array" ref="CJ204">INDEX([1]prime_para_incidence!CI$2:CI$195,MATCH($B204,[1]prime_para_incidence!$A$2:$A$195,0),1)</f>
        <v>4.15E-4</v>
      </c>
      <c r="CK204" s="46">
        <f t="array" ref="CK204">INDEX([1]prime_para_incidence!CJ$2:CJ$195,MATCH($B204,[1]prime_para_incidence!$A$2:$A$195,0),1)</f>
        <v>4.15E-4</v>
      </c>
      <c r="CL204" s="46">
        <f t="array" ref="CL204">INDEX([1]prime_para_incidence!CK$2:CK$195,MATCH($B204,[1]prime_para_incidence!$A$2:$A$195,0),1)</f>
        <v>4.15E-4</v>
      </c>
      <c r="CM204" s="46">
        <f t="array" ref="CM204">INDEX([1]prime_para_incidence!CL$2:CL$195,MATCH($B204,[1]prime_para_incidence!$A$2:$A$195,0),1)</f>
        <v>4.15E-4</v>
      </c>
      <c r="CN204" s="46">
        <f t="array" ref="CN204">INDEX([1]prime_para_incidence!CM$2:CM$195,MATCH($B204,[1]prime_para_incidence!$A$2:$A$195,0),1)</f>
        <v>4.15E-4</v>
      </c>
      <c r="CO204" s="46">
        <f t="array" ref="CO204">INDEX([1]prime_para_incidence!CN$2:CN$195,MATCH($B204,[1]prime_para_incidence!$A$2:$A$195,0),1)</f>
        <v>4.15E-4</v>
      </c>
      <c r="CP204" s="46">
        <f t="array" ref="CP204">INDEX([1]prime_para_incidence!CO$2:CO$195,MATCH($B204,[1]prime_para_incidence!$A$2:$A$195,0),1)</f>
        <v>4.15E-4</v>
      </c>
      <c r="CQ204" s="46">
        <f t="array" ref="CQ204">INDEX([1]prime_para_incidence!CP$2:CP$195,MATCH($B204,[1]prime_para_incidence!$A$2:$A$195,0),1)</f>
        <v>4.15E-4</v>
      </c>
      <c r="CR204" s="46">
        <f t="array" ref="CR204">INDEX([1]prime_para_incidence!CQ$2:CQ$195,MATCH($B204,[1]prime_para_incidence!$A$2:$A$195,0),1)</f>
        <v>4.15E-4</v>
      </c>
      <c r="CS204" s="46">
        <f t="array" ref="CS204">INDEX([1]prime_para_incidence!CR$2:CR$195,MATCH($B204,[1]prime_para_incidence!$A$2:$A$195,0),1)</f>
        <v>4.15E-4</v>
      </c>
      <c r="CT204" s="46">
        <f t="array" ref="CT204">INDEX([1]prime_para_incidence!CS$2:CS$195,MATCH($B204,[1]prime_para_incidence!$A$2:$A$195,0),1)</f>
        <v>4.15E-4</v>
      </c>
      <c r="CU204" s="46">
        <f t="array" ref="CU204">INDEX([1]prime_para_incidence!CT$2:CT$195,MATCH($B204,[1]prime_para_incidence!$A$2:$A$195,0),1)</f>
        <v>4.15E-4</v>
      </c>
      <c r="CV204" s="46">
        <f t="array" ref="CV204">INDEX([1]prime_para_incidence!CU$2:CU$195,MATCH($B204,[1]prime_para_incidence!$A$2:$A$195,0),1)</f>
        <v>4.15E-4</v>
      </c>
      <c r="CW204" s="46">
        <f t="array" ref="CW204">INDEX([1]prime_para_incidence!CV$2:CV$195,MATCH($B204,[1]prime_para_incidence!$A$2:$A$195,0),1)</f>
        <v>4.15E-4</v>
      </c>
      <c r="CX204" s="46">
        <f t="array" ref="CX204">INDEX([1]prime_para_incidence!CW$2:CW$195,MATCH($B204,[1]prime_para_incidence!$A$2:$A$195,0),1)</f>
        <v>4.15E-4</v>
      </c>
    </row>
    <row r="205" spans="1:102" s="46" customFormat="1" x14ac:dyDescent="0.25">
      <c r="A205" s="46" t="str">
        <f t="shared" ref="A205:B205" si="81">A192</f>
        <v>Southeast Asia</v>
      </c>
      <c r="B205" s="46" t="str">
        <f t="shared" si="81"/>
        <v>Indonesia</v>
      </c>
      <c r="C205" s="46" t="e">
        <f t="array" ref="C205">INDEX([1]prime_para_incidence!B$2:B$195,MATCH($B205,[1]prime_para_incidence!$A$2:$A$195,0),1)</f>
        <v>#VALUE!</v>
      </c>
      <c r="D205" s="46" t="e">
        <f t="array" ref="D205">INDEX([1]prime_para_incidence!C$2:C$195,MATCH($B205,[1]prime_para_incidence!$A$2:$A$195,0),1)</f>
        <v>#VALUE!</v>
      </c>
      <c r="E205" s="46" t="e">
        <f t="array" ref="E205">INDEX([1]prime_para_incidence!D$2:D$195,MATCH($B205,[1]prime_para_incidence!$A$2:$A$195,0),1)</f>
        <v>#VALUE!</v>
      </c>
      <c r="F205" s="46" t="e">
        <f t="array" ref="F205">INDEX([1]prime_para_incidence!E$2:E$195,MATCH($B205,[1]prime_para_incidence!$A$2:$A$195,0),1)</f>
        <v>#VALUE!</v>
      </c>
      <c r="G205" s="46" t="e">
        <f t="array" ref="G205">INDEX([1]prime_para_incidence!F$2:F$195,MATCH($B205,[1]prime_para_incidence!$A$2:$A$195,0),1)</f>
        <v>#VALUE!</v>
      </c>
      <c r="H205" s="46" t="e">
        <f t="array" ref="H205">INDEX([1]prime_para_incidence!G$2:G$195,MATCH($B205,[1]prime_para_incidence!$A$2:$A$195,0),1)</f>
        <v>#VALUE!</v>
      </c>
      <c r="I205" s="46" t="e">
        <f t="array" ref="I205">INDEX([1]prime_para_incidence!H$2:H$195,MATCH($B205,[1]prime_para_incidence!$A$2:$A$195,0),1)</f>
        <v>#VALUE!</v>
      </c>
      <c r="J205" s="46" t="e">
        <f t="array" ref="J205">INDEX([1]prime_para_incidence!I$2:I$195,MATCH($B205,[1]prime_para_incidence!$A$2:$A$195,0),1)</f>
        <v>#VALUE!</v>
      </c>
      <c r="K205" s="46" t="e">
        <f t="array" ref="K205">INDEX([1]prime_para_incidence!J$2:J$195,MATCH($B205,[1]prime_para_incidence!$A$2:$A$195,0),1)</f>
        <v>#VALUE!</v>
      </c>
      <c r="L205" s="46" t="e">
        <f t="array" ref="L205">INDEX([1]prime_para_incidence!K$2:K$195,MATCH($B205,[1]prime_para_incidence!$A$2:$A$195,0),1)</f>
        <v>#VALUE!</v>
      </c>
      <c r="M205" s="46" t="e">
        <f t="array" ref="M205">INDEX([1]prime_para_incidence!L$2:L$195,MATCH($B205,[1]prime_para_incidence!$A$2:$A$195,0),1)</f>
        <v>#VALUE!</v>
      </c>
      <c r="N205" s="46" t="e">
        <f t="array" ref="N205">INDEX([1]prime_para_incidence!M$2:M$195,MATCH($B205,[1]prime_para_incidence!$A$2:$A$195,0),1)</f>
        <v>#VALUE!</v>
      </c>
      <c r="O205" s="46" t="e">
        <f t="array" ref="O205">INDEX([1]prime_para_incidence!N$2:N$195,MATCH($B205,[1]prime_para_incidence!$A$2:$A$195,0),1)</f>
        <v>#VALUE!</v>
      </c>
      <c r="P205" s="46" t="e">
        <f t="array" ref="P205">INDEX([1]prime_para_incidence!O$2:O$195,MATCH($B205,[1]prime_para_incidence!$A$2:$A$195,0),1)</f>
        <v>#VALUE!</v>
      </c>
      <c r="Q205" s="46" t="e">
        <f t="array" ref="Q205">INDEX([1]prime_para_incidence!P$2:P$195,MATCH($B205,[1]prime_para_incidence!$A$2:$A$195,0),1)</f>
        <v>#VALUE!</v>
      </c>
      <c r="R205" s="46">
        <f t="array" ref="R205">INDEX([1]prime_para_incidence!Q$2:Q$195,MATCH($B205,[1]prime_para_incidence!$A$2:$A$195,0),1)</f>
        <v>5.1999999999999997E-5</v>
      </c>
      <c r="S205" s="46">
        <f t="array" ref="S205">INDEX([1]prime_para_incidence!R$2:R$195,MATCH($B205,[1]prime_para_incidence!$A$2:$A$195,0),1)</f>
        <v>5.1999999999999997E-5</v>
      </c>
      <c r="T205" s="46">
        <f t="array" ref="T205">INDEX([1]prime_para_incidence!S$2:S$195,MATCH($B205,[1]prime_para_incidence!$A$2:$A$195,0),1)</f>
        <v>5.1999999999999997E-5</v>
      </c>
      <c r="U205" s="46">
        <f t="array" ref="U205">INDEX([1]prime_para_incidence!T$2:T$195,MATCH($B205,[1]prime_para_incidence!$A$2:$A$195,0),1)</f>
        <v>5.1999999999999997E-5</v>
      </c>
      <c r="V205" s="46">
        <f t="array" ref="V205">INDEX([1]prime_para_incidence!U$2:U$195,MATCH($B205,[1]prime_para_incidence!$A$2:$A$195,0),1)</f>
        <v>5.1999999999999997E-5</v>
      </c>
      <c r="W205" s="46">
        <f t="array" ref="W205">INDEX([1]prime_para_incidence!V$2:V$195,MATCH($B205,[1]prime_para_incidence!$A$2:$A$195,0),1)</f>
        <v>5.1999999999999997E-5</v>
      </c>
      <c r="X205" s="46">
        <f t="array" ref="X205">INDEX([1]prime_para_incidence!W$2:W$195,MATCH($B205,[1]prime_para_incidence!$A$2:$A$195,0),1)</f>
        <v>5.1999999999999997E-5</v>
      </c>
      <c r="Y205" s="46">
        <f t="array" ref="Y205">INDEX([1]prime_para_incidence!X$2:X$195,MATCH($B205,[1]prime_para_incidence!$A$2:$A$195,0),1)</f>
        <v>5.1999999999999997E-5</v>
      </c>
      <c r="Z205" s="46">
        <f t="array" ref="Z205">INDEX([1]prime_para_incidence!Y$2:Y$195,MATCH($B205,[1]prime_para_incidence!$A$2:$A$195,0),1)</f>
        <v>5.1999999999999997E-5</v>
      </c>
      <c r="AA205" s="46">
        <f t="array" ref="AA205">INDEX([1]prime_para_incidence!Z$2:Z$195,MATCH($B205,[1]prime_para_incidence!$A$2:$A$195,0),1)</f>
        <v>5.1999999999999997E-5</v>
      </c>
      <c r="AB205" s="46">
        <f t="array" ref="AB205">INDEX([1]prime_para_incidence!AA$2:AA$195,MATCH($B205,[1]prime_para_incidence!$A$2:$A$195,0),1)</f>
        <v>5.1999999999999997E-5</v>
      </c>
      <c r="AC205" s="46">
        <f t="array" ref="AC205">INDEX([1]prime_para_incidence!AB$2:AB$195,MATCH($B205,[1]prime_para_incidence!$A$2:$A$195,0),1)</f>
        <v>5.1999999999999997E-5</v>
      </c>
      <c r="AD205" s="46">
        <f t="array" ref="AD205">INDEX([1]prime_para_incidence!AC$2:AC$195,MATCH($B205,[1]prime_para_incidence!$A$2:$A$195,0),1)</f>
        <v>5.1999999999999997E-5</v>
      </c>
      <c r="AE205" s="46">
        <f t="array" ref="AE205">INDEX([1]prime_para_incidence!AD$2:AD$195,MATCH($B205,[1]prime_para_incidence!$A$2:$A$195,0),1)</f>
        <v>5.1999999999999997E-5</v>
      </c>
      <c r="AF205" s="46">
        <f t="array" ref="AF205">INDEX([1]prime_para_incidence!AE$2:AE$195,MATCH($B205,[1]prime_para_incidence!$A$2:$A$195,0),1)</f>
        <v>5.1999999999999997E-5</v>
      </c>
      <c r="AG205" s="46">
        <f t="array" ref="AG205">INDEX([1]prime_para_incidence!AF$2:AF$195,MATCH($B205,[1]prime_para_incidence!$A$2:$A$195,0),1)</f>
        <v>5.1999999999999997E-5</v>
      </c>
      <c r="AH205" s="46">
        <f t="array" ref="AH205">INDEX([1]prime_para_incidence!AG$2:AG$195,MATCH($B205,[1]prime_para_incidence!$A$2:$A$195,0),1)</f>
        <v>5.1999999999999997E-5</v>
      </c>
      <c r="AI205" s="46">
        <f t="array" ref="AI205">INDEX([1]prime_para_incidence!AH$2:AH$195,MATCH($B205,[1]prime_para_incidence!$A$2:$A$195,0),1)</f>
        <v>5.1999999999999997E-5</v>
      </c>
      <c r="AJ205" s="46">
        <f t="array" ref="AJ205">INDEX([1]prime_para_incidence!AI$2:AI$195,MATCH($B205,[1]prime_para_incidence!$A$2:$A$195,0),1)</f>
        <v>5.1999999999999997E-5</v>
      </c>
      <c r="AK205" s="46">
        <f t="array" ref="AK205">INDEX([1]prime_para_incidence!AJ$2:AJ$195,MATCH($B205,[1]prime_para_incidence!$A$2:$A$195,0),1)</f>
        <v>5.1999999999999997E-5</v>
      </c>
      <c r="AL205" s="46">
        <f t="array" ref="AL205">INDEX([1]prime_para_incidence!AK$2:AK$195,MATCH($B205,[1]prime_para_incidence!$A$2:$A$195,0),1)</f>
        <v>5.1999999999999997E-5</v>
      </c>
      <c r="AM205" s="46">
        <f t="array" ref="AM205">INDEX([1]prime_para_incidence!AL$2:AL$195,MATCH($B205,[1]prime_para_incidence!$A$2:$A$195,0),1)</f>
        <v>5.1999999999999997E-5</v>
      </c>
      <c r="AN205" s="46">
        <f t="array" ref="AN205">INDEX([1]prime_para_incidence!AM$2:AM$195,MATCH($B205,[1]prime_para_incidence!$A$2:$A$195,0),1)</f>
        <v>5.1999999999999997E-5</v>
      </c>
      <c r="AO205" s="46">
        <f t="array" ref="AO205">INDEX([1]prime_para_incidence!AN$2:AN$195,MATCH($B205,[1]prime_para_incidence!$A$2:$A$195,0),1)</f>
        <v>5.1999999999999997E-5</v>
      </c>
      <c r="AP205" s="46">
        <f t="array" ref="AP205">INDEX([1]prime_para_incidence!AO$2:AO$195,MATCH($B205,[1]prime_para_incidence!$A$2:$A$195,0),1)</f>
        <v>5.1999999999999997E-5</v>
      </c>
      <c r="AQ205" s="46">
        <f t="array" ref="AQ205">INDEX([1]prime_para_incidence!AP$2:AP$195,MATCH($B205,[1]prime_para_incidence!$A$2:$A$195,0),1)</f>
        <v>3.0400000000000002E-4</v>
      </c>
      <c r="AR205" s="46">
        <f t="array" ref="AR205">INDEX([1]prime_para_incidence!AQ$2:AQ$195,MATCH($B205,[1]prime_para_incidence!$A$2:$A$195,0),1)</f>
        <v>3.0400000000000002E-4</v>
      </c>
      <c r="AS205" s="46">
        <f t="array" ref="AS205">INDEX([1]prime_para_incidence!AR$2:AR$195,MATCH($B205,[1]prime_para_incidence!$A$2:$A$195,0),1)</f>
        <v>3.0400000000000002E-4</v>
      </c>
      <c r="AT205" s="46">
        <f t="array" ref="AT205">INDEX([1]prime_para_incidence!AS$2:AS$195,MATCH($B205,[1]prime_para_incidence!$A$2:$A$195,0),1)</f>
        <v>3.0400000000000002E-4</v>
      </c>
      <c r="AU205" s="46">
        <f t="array" ref="AU205">INDEX([1]prime_para_incidence!AT$2:AT$195,MATCH($B205,[1]prime_para_incidence!$A$2:$A$195,0),1)</f>
        <v>3.0400000000000002E-4</v>
      </c>
      <c r="AV205" s="46">
        <f t="array" ref="AV205">INDEX([1]prime_para_incidence!AU$2:AU$195,MATCH($B205,[1]prime_para_incidence!$A$2:$A$195,0),1)</f>
        <v>4.3899999999999999E-4</v>
      </c>
      <c r="AW205" s="46">
        <f t="array" ref="AW205">INDEX([1]prime_para_incidence!AV$2:AV$195,MATCH($B205,[1]prime_para_incidence!$A$2:$A$195,0),1)</f>
        <v>4.3899999999999999E-4</v>
      </c>
      <c r="AX205" s="46">
        <f t="array" ref="AX205">INDEX([1]prime_para_incidence!AW$2:AW$195,MATCH($B205,[1]prime_para_incidence!$A$2:$A$195,0),1)</f>
        <v>4.3899999999999999E-4</v>
      </c>
      <c r="AY205" s="46">
        <f t="array" ref="AY205">INDEX([1]prime_para_incidence!AX$2:AX$195,MATCH($B205,[1]prime_para_incidence!$A$2:$A$195,0),1)</f>
        <v>4.3899999999999999E-4</v>
      </c>
      <c r="AZ205" s="46">
        <f t="array" ref="AZ205">INDEX([1]prime_para_incidence!AY$2:AY$195,MATCH($B205,[1]prime_para_incidence!$A$2:$A$195,0),1)</f>
        <v>4.3899999999999999E-4</v>
      </c>
      <c r="BA205" s="46">
        <f t="array" ref="BA205">INDEX([1]prime_para_incidence!AZ$2:AZ$195,MATCH($B205,[1]prime_para_incidence!$A$2:$A$195,0),1)</f>
        <v>5.2300000000000003E-4</v>
      </c>
      <c r="BB205" s="46">
        <f t="array" ref="BB205">INDEX([1]prime_para_incidence!BA$2:BA$195,MATCH($B205,[1]prime_para_incidence!$A$2:$A$195,0),1)</f>
        <v>5.2300000000000003E-4</v>
      </c>
      <c r="BC205" s="46">
        <f t="array" ref="BC205">INDEX([1]prime_para_incidence!BB$2:BB$195,MATCH($B205,[1]prime_para_incidence!$A$2:$A$195,0),1)</f>
        <v>5.2300000000000003E-4</v>
      </c>
      <c r="BD205" s="46">
        <f t="array" ref="BD205">INDEX([1]prime_para_incidence!BC$2:BC$195,MATCH($B205,[1]prime_para_incidence!$A$2:$A$195,0),1)</f>
        <v>5.2300000000000003E-4</v>
      </c>
      <c r="BE205" s="46">
        <f t="array" ref="BE205">INDEX([1]prime_para_incidence!BD$2:BD$195,MATCH($B205,[1]prime_para_incidence!$A$2:$A$195,0),1)</f>
        <v>5.2300000000000003E-4</v>
      </c>
      <c r="BF205" s="46">
        <f t="array" ref="BF205">INDEX([1]prime_para_incidence!BE$2:BE$195,MATCH($B205,[1]prime_para_incidence!$A$2:$A$195,0),1)</f>
        <v>5.6099999999999998E-4</v>
      </c>
      <c r="BG205" s="46">
        <f t="array" ref="BG205">INDEX([1]prime_para_incidence!BF$2:BF$195,MATCH($B205,[1]prime_para_incidence!$A$2:$A$195,0),1)</f>
        <v>5.6099999999999998E-4</v>
      </c>
      <c r="BH205" s="46">
        <f t="array" ref="BH205">INDEX([1]prime_para_incidence!BG$2:BG$195,MATCH($B205,[1]prime_para_incidence!$A$2:$A$195,0),1)</f>
        <v>5.6099999999999998E-4</v>
      </c>
      <c r="BI205" s="46">
        <f t="array" ref="BI205">INDEX([1]prime_para_incidence!BH$2:BH$195,MATCH($B205,[1]prime_para_incidence!$A$2:$A$195,0),1)</f>
        <v>5.6099999999999998E-4</v>
      </c>
      <c r="BJ205" s="46">
        <f t="array" ref="BJ205">INDEX([1]prime_para_incidence!BI$2:BI$195,MATCH($B205,[1]prime_para_incidence!$A$2:$A$195,0),1)</f>
        <v>5.6099999999999998E-4</v>
      </c>
      <c r="BK205" s="46">
        <f t="array" ref="BK205">INDEX([1]prime_para_incidence!BJ$2:BJ$195,MATCH($B205,[1]prime_para_incidence!$A$2:$A$195,0),1)</f>
        <v>5.8299999999999997E-4</v>
      </c>
      <c r="BL205" s="46">
        <f t="array" ref="BL205">INDEX([1]prime_para_incidence!BK$2:BK$195,MATCH($B205,[1]prime_para_incidence!$A$2:$A$195,0),1)</f>
        <v>5.8299999999999997E-4</v>
      </c>
      <c r="BM205" s="46">
        <f t="array" ref="BM205">INDEX([1]prime_para_incidence!BL$2:BL$195,MATCH($B205,[1]prime_para_incidence!$A$2:$A$195,0),1)</f>
        <v>5.8299999999999997E-4</v>
      </c>
      <c r="BN205" s="46">
        <f t="array" ref="BN205">INDEX([1]prime_para_incidence!BM$2:BM$195,MATCH($B205,[1]prime_para_incidence!$A$2:$A$195,0),1)</f>
        <v>5.8299999999999997E-4</v>
      </c>
      <c r="BO205" s="46">
        <f t="array" ref="BO205">INDEX([1]prime_para_incidence!BN$2:BN$195,MATCH($B205,[1]prime_para_incidence!$A$2:$A$195,0),1)</f>
        <v>5.8299999999999997E-4</v>
      </c>
      <c r="BP205" s="46">
        <f t="array" ref="BP205">INDEX([1]prime_para_incidence!BO$2:BO$195,MATCH($B205,[1]prime_para_incidence!$A$2:$A$195,0),1)</f>
        <v>5.7300000000000005E-4</v>
      </c>
      <c r="BQ205" s="46">
        <f t="array" ref="BQ205">INDEX([1]prime_para_incidence!BP$2:BP$195,MATCH($B205,[1]prime_para_incidence!$A$2:$A$195,0),1)</f>
        <v>5.7300000000000005E-4</v>
      </c>
      <c r="BR205" s="46">
        <f t="array" ref="BR205">INDEX([1]prime_para_incidence!BQ$2:BQ$195,MATCH($B205,[1]prime_para_incidence!$A$2:$A$195,0),1)</f>
        <v>5.7300000000000005E-4</v>
      </c>
      <c r="BS205" s="46">
        <f t="array" ref="BS205">INDEX([1]prime_para_incidence!BR$2:BR$195,MATCH($B205,[1]prime_para_incidence!$A$2:$A$195,0),1)</f>
        <v>5.7300000000000005E-4</v>
      </c>
      <c r="BT205" s="46">
        <f t="array" ref="BT205">INDEX([1]prime_para_incidence!BS$2:BS$195,MATCH($B205,[1]prime_para_incidence!$A$2:$A$195,0),1)</f>
        <v>5.7300000000000005E-4</v>
      </c>
      <c r="BU205" s="46">
        <f t="array" ref="BU205">INDEX([1]prime_para_incidence!BT$2:BT$195,MATCH($B205,[1]prime_para_incidence!$A$2:$A$195,0),1)</f>
        <v>5.3300000000000005E-4</v>
      </c>
      <c r="BV205" s="46">
        <f t="array" ref="BV205">INDEX([1]prime_para_incidence!BU$2:BU$195,MATCH($B205,[1]prime_para_incidence!$A$2:$A$195,0),1)</f>
        <v>5.3300000000000005E-4</v>
      </c>
      <c r="BW205" s="46">
        <f t="array" ref="BW205">INDEX([1]prime_para_incidence!BV$2:BV$195,MATCH($B205,[1]prime_para_incidence!$A$2:$A$195,0),1)</f>
        <v>5.3300000000000005E-4</v>
      </c>
      <c r="BX205" s="46">
        <f t="array" ref="BX205">INDEX([1]prime_para_incidence!BW$2:BW$195,MATCH($B205,[1]prime_para_incidence!$A$2:$A$195,0),1)</f>
        <v>5.3300000000000005E-4</v>
      </c>
      <c r="BY205" s="46">
        <f t="array" ref="BY205">INDEX([1]prime_para_incidence!BX$2:BX$195,MATCH($B205,[1]prime_para_incidence!$A$2:$A$195,0),1)</f>
        <v>5.3300000000000005E-4</v>
      </c>
      <c r="BZ205" s="46">
        <f t="array" ref="BZ205">INDEX([1]prime_para_incidence!BY$2:BY$195,MATCH($B205,[1]prime_para_incidence!$A$2:$A$195,0),1)</f>
        <v>4.64E-4</v>
      </c>
      <c r="CA205" s="46">
        <f t="array" ref="CA205">INDEX([1]prime_para_incidence!BZ$2:BZ$195,MATCH($B205,[1]prime_para_incidence!$A$2:$A$195,0),1)</f>
        <v>4.64E-4</v>
      </c>
      <c r="CB205" s="46">
        <f t="array" ref="CB205">INDEX([1]prime_para_incidence!CA$2:CA$195,MATCH($B205,[1]prime_para_incidence!$A$2:$A$195,0),1)</f>
        <v>4.64E-4</v>
      </c>
      <c r="CC205" s="46">
        <f t="array" ref="CC205">INDEX([1]prime_para_incidence!CB$2:CB$195,MATCH($B205,[1]prime_para_incidence!$A$2:$A$195,0),1)</f>
        <v>4.64E-4</v>
      </c>
      <c r="CD205" s="46">
        <f t="array" ref="CD205">INDEX([1]prime_para_incidence!CC$2:CC$195,MATCH($B205,[1]prime_para_incidence!$A$2:$A$195,0),1)</f>
        <v>4.64E-4</v>
      </c>
      <c r="CE205" s="46">
        <f t="array" ref="CE205">INDEX([1]prime_para_incidence!CD$2:CD$195,MATCH($B205,[1]prime_para_incidence!$A$2:$A$195,0),1)</f>
        <v>4.64E-4</v>
      </c>
      <c r="CF205" s="46">
        <f t="array" ref="CF205">INDEX([1]prime_para_incidence!CE$2:CE$195,MATCH($B205,[1]prime_para_incidence!$A$2:$A$195,0),1)</f>
        <v>4.64E-4</v>
      </c>
      <c r="CG205" s="46">
        <f t="array" ref="CG205">INDEX([1]prime_para_incidence!CF$2:CF$195,MATCH($B205,[1]prime_para_incidence!$A$2:$A$195,0),1)</f>
        <v>4.64E-4</v>
      </c>
      <c r="CH205" s="46">
        <f t="array" ref="CH205">INDEX([1]prime_para_incidence!CG$2:CG$195,MATCH($B205,[1]prime_para_incidence!$A$2:$A$195,0),1)</f>
        <v>4.64E-4</v>
      </c>
      <c r="CI205" s="46">
        <f t="array" ref="CI205">INDEX([1]prime_para_incidence!CH$2:CH$195,MATCH($B205,[1]prime_para_incidence!$A$2:$A$195,0),1)</f>
        <v>4.64E-4</v>
      </c>
      <c r="CJ205" s="46">
        <f t="array" ref="CJ205">INDEX([1]prime_para_incidence!CI$2:CI$195,MATCH($B205,[1]prime_para_incidence!$A$2:$A$195,0),1)</f>
        <v>4.64E-4</v>
      </c>
      <c r="CK205" s="46">
        <f t="array" ref="CK205">INDEX([1]prime_para_incidence!CJ$2:CJ$195,MATCH($B205,[1]prime_para_incidence!$A$2:$A$195,0),1)</f>
        <v>4.64E-4</v>
      </c>
      <c r="CL205" s="46">
        <f t="array" ref="CL205">INDEX([1]prime_para_incidence!CK$2:CK$195,MATCH($B205,[1]prime_para_incidence!$A$2:$A$195,0),1)</f>
        <v>4.64E-4</v>
      </c>
      <c r="CM205" s="46">
        <f t="array" ref="CM205">INDEX([1]prime_para_incidence!CL$2:CL$195,MATCH($B205,[1]prime_para_incidence!$A$2:$A$195,0),1)</f>
        <v>4.64E-4</v>
      </c>
      <c r="CN205" s="46">
        <f t="array" ref="CN205">INDEX([1]prime_para_incidence!CM$2:CM$195,MATCH($B205,[1]prime_para_incidence!$A$2:$A$195,0),1)</f>
        <v>4.64E-4</v>
      </c>
      <c r="CO205" s="46">
        <f t="array" ref="CO205">INDEX([1]prime_para_incidence!CN$2:CN$195,MATCH($B205,[1]prime_para_incidence!$A$2:$A$195,0),1)</f>
        <v>4.64E-4</v>
      </c>
      <c r="CP205" s="46">
        <f t="array" ref="CP205">INDEX([1]prime_para_incidence!CO$2:CO$195,MATCH($B205,[1]prime_para_incidence!$A$2:$A$195,0),1)</f>
        <v>4.64E-4</v>
      </c>
      <c r="CQ205" s="46">
        <f t="array" ref="CQ205">INDEX([1]prime_para_incidence!CP$2:CP$195,MATCH($B205,[1]prime_para_incidence!$A$2:$A$195,0),1)</f>
        <v>4.64E-4</v>
      </c>
      <c r="CR205" s="46">
        <f t="array" ref="CR205">INDEX([1]prime_para_incidence!CQ$2:CQ$195,MATCH($B205,[1]prime_para_incidence!$A$2:$A$195,0),1)</f>
        <v>4.64E-4</v>
      </c>
      <c r="CS205" s="46">
        <f t="array" ref="CS205">INDEX([1]prime_para_incidence!CR$2:CR$195,MATCH($B205,[1]prime_para_incidence!$A$2:$A$195,0),1)</f>
        <v>4.64E-4</v>
      </c>
      <c r="CT205" s="46">
        <f t="array" ref="CT205">INDEX([1]prime_para_incidence!CS$2:CS$195,MATCH($B205,[1]prime_para_incidence!$A$2:$A$195,0),1)</f>
        <v>4.64E-4</v>
      </c>
      <c r="CU205" s="46">
        <f t="array" ref="CU205">INDEX([1]prime_para_incidence!CT$2:CT$195,MATCH($B205,[1]prime_para_incidence!$A$2:$A$195,0),1)</f>
        <v>4.64E-4</v>
      </c>
      <c r="CV205" s="46">
        <f t="array" ref="CV205">INDEX([1]prime_para_incidence!CU$2:CU$195,MATCH($B205,[1]prime_para_incidence!$A$2:$A$195,0),1)</f>
        <v>4.64E-4</v>
      </c>
      <c r="CW205" s="46">
        <f t="array" ref="CW205">INDEX([1]prime_para_incidence!CV$2:CV$195,MATCH($B205,[1]prime_para_incidence!$A$2:$A$195,0),1)</f>
        <v>4.64E-4</v>
      </c>
      <c r="CX205" s="46">
        <f t="array" ref="CX205">INDEX([1]prime_para_incidence!CW$2:CW$195,MATCH($B205,[1]prime_para_incidence!$A$2:$A$195,0),1)</f>
        <v>4.64E-4</v>
      </c>
    </row>
    <row r="206" spans="1:102" s="46" customFormat="1" x14ac:dyDescent="0.25">
      <c r="A206" s="46" t="str">
        <f t="shared" ref="A206:B206" si="82">A193</f>
        <v>Eastern Asia</v>
      </c>
      <c r="B206" s="46" t="str">
        <f t="shared" si="82"/>
        <v>China</v>
      </c>
      <c r="C206" s="46">
        <f t="array" ref="C206">INDEX([1]prime_para_incidence!B$2:B$195,MATCH($B206,[1]prime_para_incidence!$A$2:$A$195,0),1)</f>
        <v>9.9999999999999995E-7</v>
      </c>
      <c r="D206" s="46">
        <f t="array" ref="D206">INDEX([1]prime_para_incidence!C$2:C$195,MATCH($B206,[1]prime_para_incidence!$A$2:$A$195,0),1)</f>
        <v>9.9999999999999995E-7</v>
      </c>
      <c r="E206" s="46">
        <f t="array" ref="E206">INDEX([1]prime_para_incidence!D$2:D$195,MATCH($B206,[1]prime_para_incidence!$A$2:$A$195,0),1)</f>
        <v>9.9999999999999995E-7</v>
      </c>
      <c r="F206" s="46">
        <f t="array" ref="F206">INDEX([1]prime_para_incidence!E$2:E$195,MATCH($B206,[1]prime_para_incidence!$A$2:$A$195,0),1)</f>
        <v>9.9999999999999995E-7</v>
      </c>
      <c r="G206" s="46">
        <f t="array" ref="G206">INDEX([1]prime_para_incidence!F$2:F$195,MATCH($B206,[1]prime_para_incidence!$A$2:$A$195,0),1)</f>
        <v>9.9999999999999995E-7</v>
      </c>
      <c r="H206" s="46">
        <f t="array" ref="H206">INDEX([1]prime_para_incidence!G$2:G$195,MATCH($B206,[1]prime_para_incidence!$A$2:$A$195,0),1)</f>
        <v>9.9999999999999995E-7</v>
      </c>
      <c r="I206" s="46">
        <f t="array" ref="I206">INDEX([1]prime_para_incidence!H$2:H$195,MATCH($B206,[1]prime_para_incidence!$A$2:$A$195,0),1)</f>
        <v>9.9999999999999995E-7</v>
      </c>
      <c r="J206" s="46">
        <f t="array" ref="J206">INDEX([1]prime_para_incidence!I$2:I$195,MATCH($B206,[1]prime_para_incidence!$A$2:$A$195,0),1)</f>
        <v>9.9999999999999995E-7</v>
      </c>
      <c r="K206" s="46">
        <f t="array" ref="K206">INDEX([1]prime_para_incidence!J$2:J$195,MATCH($B206,[1]prime_para_incidence!$A$2:$A$195,0),1)</f>
        <v>9.9999999999999995E-7</v>
      </c>
      <c r="L206" s="46">
        <f t="array" ref="L206">INDEX([1]prime_para_incidence!K$2:K$195,MATCH($B206,[1]prime_para_incidence!$A$2:$A$195,0),1)</f>
        <v>9.9999999999999995E-7</v>
      </c>
      <c r="M206" s="46">
        <f t="array" ref="M206">INDEX([1]prime_para_incidence!L$2:L$195,MATCH($B206,[1]prime_para_incidence!$A$2:$A$195,0),1)</f>
        <v>9.9999999999999995E-7</v>
      </c>
      <c r="N206" s="46">
        <f t="array" ref="N206">INDEX([1]prime_para_incidence!M$2:M$195,MATCH($B206,[1]prime_para_incidence!$A$2:$A$195,0),1)</f>
        <v>9.9999999999999995E-7</v>
      </c>
      <c r="O206" s="46">
        <f t="array" ref="O206">INDEX([1]prime_para_incidence!N$2:N$195,MATCH($B206,[1]prime_para_incidence!$A$2:$A$195,0),1)</f>
        <v>9.9999999999999995E-7</v>
      </c>
      <c r="P206" s="46">
        <f t="array" ref="P206">INDEX([1]prime_para_incidence!O$2:O$195,MATCH($B206,[1]prime_para_incidence!$A$2:$A$195,0),1)</f>
        <v>9.9999999999999995E-7</v>
      </c>
      <c r="Q206" s="46">
        <f t="array" ref="Q206">INDEX([1]prime_para_incidence!P$2:P$195,MATCH($B206,[1]prime_para_incidence!$A$2:$A$195,0),1)</f>
        <v>9.9999999999999995E-7</v>
      </c>
      <c r="R206" s="46">
        <f t="array" ref="R206">INDEX([1]prime_para_incidence!Q$2:Q$195,MATCH($B206,[1]prime_para_incidence!$A$2:$A$195,0),1)</f>
        <v>6.7000000000000002E-5</v>
      </c>
      <c r="S206" s="46">
        <f t="array" ref="S206">INDEX([1]prime_para_incidence!R$2:R$195,MATCH($B206,[1]prime_para_incidence!$A$2:$A$195,0),1)</f>
        <v>6.7000000000000002E-5</v>
      </c>
      <c r="T206" s="46">
        <f t="array" ref="T206">INDEX([1]prime_para_incidence!S$2:S$195,MATCH($B206,[1]prime_para_incidence!$A$2:$A$195,0),1)</f>
        <v>6.7000000000000002E-5</v>
      </c>
      <c r="U206" s="46">
        <f t="array" ref="U206">INDEX([1]prime_para_incidence!T$2:T$195,MATCH($B206,[1]prime_para_incidence!$A$2:$A$195,0),1)</f>
        <v>6.7000000000000002E-5</v>
      </c>
      <c r="V206" s="46">
        <f t="array" ref="V206">INDEX([1]prime_para_incidence!U$2:U$195,MATCH($B206,[1]prime_para_incidence!$A$2:$A$195,0),1)</f>
        <v>6.7000000000000002E-5</v>
      </c>
      <c r="W206" s="46">
        <f t="array" ref="W206">INDEX([1]prime_para_incidence!V$2:V$195,MATCH($B206,[1]prime_para_incidence!$A$2:$A$195,0),1)</f>
        <v>6.7000000000000002E-5</v>
      </c>
      <c r="X206" s="46">
        <f t="array" ref="X206">INDEX([1]prime_para_incidence!W$2:W$195,MATCH($B206,[1]prime_para_incidence!$A$2:$A$195,0),1)</f>
        <v>6.7000000000000002E-5</v>
      </c>
      <c r="Y206" s="46">
        <f t="array" ref="Y206">INDEX([1]prime_para_incidence!X$2:X$195,MATCH($B206,[1]prime_para_incidence!$A$2:$A$195,0),1)</f>
        <v>6.7000000000000002E-5</v>
      </c>
      <c r="Z206" s="46">
        <f t="array" ref="Z206">INDEX([1]prime_para_incidence!Y$2:Y$195,MATCH($B206,[1]prime_para_incidence!$A$2:$A$195,0),1)</f>
        <v>6.7000000000000002E-5</v>
      </c>
      <c r="AA206" s="46">
        <f t="array" ref="AA206">INDEX([1]prime_para_incidence!Z$2:Z$195,MATCH($B206,[1]prime_para_incidence!$A$2:$A$195,0),1)</f>
        <v>6.7000000000000002E-5</v>
      </c>
      <c r="AB206" s="46">
        <f t="array" ref="AB206">INDEX([1]prime_para_incidence!AA$2:AA$195,MATCH($B206,[1]prime_para_incidence!$A$2:$A$195,0),1)</f>
        <v>6.7000000000000002E-5</v>
      </c>
      <c r="AC206" s="46">
        <f t="array" ref="AC206">INDEX([1]prime_para_incidence!AB$2:AB$195,MATCH($B206,[1]prime_para_incidence!$A$2:$A$195,0),1)</f>
        <v>6.7000000000000002E-5</v>
      </c>
      <c r="AD206" s="46">
        <f t="array" ref="AD206">INDEX([1]prime_para_incidence!AC$2:AC$195,MATCH($B206,[1]prime_para_incidence!$A$2:$A$195,0),1)</f>
        <v>6.7000000000000002E-5</v>
      </c>
      <c r="AE206" s="46">
        <f t="array" ref="AE206">INDEX([1]prime_para_incidence!AD$2:AD$195,MATCH($B206,[1]prime_para_incidence!$A$2:$A$195,0),1)</f>
        <v>6.7000000000000002E-5</v>
      </c>
      <c r="AF206" s="46">
        <f t="array" ref="AF206">INDEX([1]prime_para_incidence!AE$2:AE$195,MATCH($B206,[1]prime_para_incidence!$A$2:$A$195,0),1)</f>
        <v>6.7000000000000002E-5</v>
      </c>
      <c r="AG206" s="46">
        <f t="array" ref="AG206">INDEX([1]prime_para_incidence!AF$2:AF$195,MATCH($B206,[1]prime_para_incidence!$A$2:$A$195,0),1)</f>
        <v>6.7000000000000002E-5</v>
      </c>
      <c r="AH206" s="46">
        <f t="array" ref="AH206">INDEX([1]prime_para_incidence!AG$2:AG$195,MATCH($B206,[1]prime_para_incidence!$A$2:$A$195,0),1)</f>
        <v>6.7000000000000002E-5</v>
      </c>
      <c r="AI206" s="46">
        <f t="array" ref="AI206">INDEX([1]prime_para_incidence!AH$2:AH$195,MATCH($B206,[1]prime_para_incidence!$A$2:$A$195,0),1)</f>
        <v>6.7000000000000002E-5</v>
      </c>
      <c r="AJ206" s="46">
        <f t="array" ref="AJ206">INDEX([1]prime_para_incidence!AI$2:AI$195,MATCH($B206,[1]prime_para_incidence!$A$2:$A$195,0),1)</f>
        <v>6.7000000000000002E-5</v>
      </c>
      <c r="AK206" s="46">
        <f t="array" ref="AK206">INDEX([1]prime_para_incidence!AJ$2:AJ$195,MATCH($B206,[1]prime_para_incidence!$A$2:$A$195,0),1)</f>
        <v>6.7000000000000002E-5</v>
      </c>
      <c r="AL206" s="46">
        <f t="array" ref="AL206">INDEX([1]prime_para_incidence!AK$2:AK$195,MATCH($B206,[1]prime_para_incidence!$A$2:$A$195,0),1)</f>
        <v>6.7000000000000002E-5</v>
      </c>
      <c r="AM206" s="46">
        <f t="array" ref="AM206">INDEX([1]prime_para_incidence!AL$2:AL$195,MATCH($B206,[1]prime_para_incidence!$A$2:$A$195,0),1)</f>
        <v>6.7000000000000002E-5</v>
      </c>
      <c r="AN206" s="46">
        <f t="array" ref="AN206">INDEX([1]prime_para_incidence!AM$2:AM$195,MATCH($B206,[1]prime_para_incidence!$A$2:$A$195,0),1)</f>
        <v>6.7000000000000002E-5</v>
      </c>
      <c r="AO206" s="46">
        <f t="array" ref="AO206">INDEX([1]prime_para_incidence!AN$2:AN$195,MATCH($B206,[1]prime_para_incidence!$A$2:$A$195,0),1)</f>
        <v>6.7000000000000002E-5</v>
      </c>
      <c r="AP206" s="46">
        <f t="array" ref="AP206">INDEX([1]prime_para_incidence!AO$2:AO$195,MATCH($B206,[1]prime_para_incidence!$A$2:$A$195,0),1)</f>
        <v>6.7000000000000002E-5</v>
      </c>
      <c r="AQ206" s="46">
        <f t="array" ref="AQ206">INDEX([1]prime_para_incidence!AP$2:AP$195,MATCH($B206,[1]prime_para_incidence!$A$2:$A$195,0),1)</f>
        <v>1.75E-4</v>
      </c>
      <c r="AR206" s="46">
        <f t="array" ref="AR206">INDEX([1]prime_para_incidence!AQ$2:AQ$195,MATCH($B206,[1]prime_para_incidence!$A$2:$A$195,0),1)</f>
        <v>1.75E-4</v>
      </c>
      <c r="AS206" s="46">
        <f t="array" ref="AS206">INDEX([1]prime_para_incidence!AR$2:AR$195,MATCH($B206,[1]prime_para_incidence!$A$2:$A$195,0),1)</f>
        <v>1.75E-4</v>
      </c>
      <c r="AT206" s="46">
        <f t="array" ref="AT206">INDEX([1]prime_para_incidence!AS$2:AS$195,MATCH($B206,[1]prime_para_incidence!$A$2:$A$195,0),1)</f>
        <v>1.75E-4</v>
      </c>
      <c r="AU206" s="46">
        <f t="array" ref="AU206">INDEX([1]prime_para_incidence!AT$2:AT$195,MATCH($B206,[1]prime_para_incidence!$A$2:$A$195,0),1)</f>
        <v>1.75E-4</v>
      </c>
      <c r="AV206" s="46">
        <f t="array" ref="AV206">INDEX([1]prime_para_incidence!AU$2:AU$195,MATCH($B206,[1]prime_para_incidence!$A$2:$A$195,0),1)</f>
        <v>1.8200000000000001E-4</v>
      </c>
      <c r="AW206" s="46">
        <f t="array" ref="AW206">INDEX([1]prime_para_incidence!AV$2:AV$195,MATCH($B206,[1]prime_para_incidence!$A$2:$A$195,0),1)</f>
        <v>1.8200000000000001E-4</v>
      </c>
      <c r="AX206" s="46">
        <f t="array" ref="AX206">INDEX([1]prime_para_incidence!AW$2:AW$195,MATCH($B206,[1]prime_para_incidence!$A$2:$A$195,0),1)</f>
        <v>1.8200000000000001E-4</v>
      </c>
      <c r="AY206" s="46">
        <f t="array" ref="AY206">INDEX([1]prime_para_incidence!AX$2:AX$195,MATCH($B206,[1]prime_para_incidence!$A$2:$A$195,0),1)</f>
        <v>1.8200000000000001E-4</v>
      </c>
      <c r="AZ206" s="46">
        <f t="array" ref="AZ206">INDEX([1]prime_para_incidence!AY$2:AY$195,MATCH($B206,[1]prime_para_incidence!$A$2:$A$195,0),1)</f>
        <v>1.8200000000000001E-4</v>
      </c>
      <c r="BA206" s="46">
        <f t="array" ref="BA206">INDEX([1]prime_para_incidence!AZ$2:AZ$195,MATCH($B206,[1]prime_para_incidence!$A$2:$A$195,0),1)</f>
        <v>1.74E-4</v>
      </c>
      <c r="BB206" s="46">
        <f t="array" ref="BB206">INDEX([1]prime_para_incidence!BA$2:BA$195,MATCH($B206,[1]prime_para_incidence!$A$2:$A$195,0),1)</f>
        <v>1.74E-4</v>
      </c>
      <c r="BC206" s="46">
        <f t="array" ref="BC206">INDEX([1]prime_para_incidence!BB$2:BB$195,MATCH($B206,[1]prime_para_incidence!$A$2:$A$195,0),1)</f>
        <v>1.74E-4</v>
      </c>
      <c r="BD206" s="46">
        <f t="array" ref="BD206">INDEX([1]prime_para_incidence!BC$2:BC$195,MATCH($B206,[1]prime_para_incidence!$A$2:$A$195,0),1)</f>
        <v>1.74E-4</v>
      </c>
      <c r="BE206" s="46">
        <f t="array" ref="BE206">INDEX([1]prime_para_incidence!BD$2:BD$195,MATCH($B206,[1]prime_para_incidence!$A$2:$A$195,0),1)</f>
        <v>1.74E-4</v>
      </c>
      <c r="BF206" s="46">
        <f t="array" ref="BF206">INDEX([1]prime_para_incidence!BE$2:BE$195,MATCH($B206,[1]prime_para_incidence!$A$2:$A$195,0),1)</f>
        <v>1.54E-4</v>
      </c>
      <c r="BG206" s="46">
        <f t="array" ref="BG206">INDEX([1]prime_para_incidence!BF$2:BF$195,MATCH($B206,[1]prime_para_incidence!$A$2:$A$195,0),1)</f>
        <v>1.54E-4</v>
      </c>
      <c r="BH206" s="46">
        <f t="array" ref="BH206">INDEX([1]prime_para_incidence!BG$2:BG$195,MATCH($B206,[1]prime_para_incidence!$A$2:$A$195,0),1)</f>
        <v>1.54E-4</v>
      </c>
      <c r="BI206" s="46">
        <f t="array" ref="BI206">INDEX([1]prime_para_incidence!BH$2:BH$195,MATCH($B206,[1]prime_para_incidence!$A$2:$A$195,0),1)</f>
        <v>1.54E-4</v>
      </c>
      <c r="BJ206" s="46">
        <f t="array" ref="BJ206">INDEX([1]prime_para_incidence!BI$2:BI$195,MATCH($B206,[1]prime_para_incidence!$A$2:$A$195,0),1)</f>
        <v>1.54E-4</v>
      </c>
      <c r="BK206" s="46">
        <f t="array" ref="BK206">INDEX([1]prime_para_incidence!BJ$2:BJ$195,MATCH($B206,[1]prime_para_incidence!$A$2:$A$195,0),1)</f>
        <v>1.3200000000000001E-4</v>
      </c>
      <c r="BL206" s="46">
        <f t="array" ref="BL206">INDEX([1]prime_para_incidence!BK$2:BK$195,MATCH($B206,[1]prime_para_incidence!$A$2:$A$195,0),1)</f>
        <v>1.3200000000000001E-4</v>
      </c>
      <c r="BM206" s="46">
        <f t="array" ref="BM206">INDEX([1]prime_para_incidence!BL$2:BL$195,MATCH($B206,[1]prime_para_incidence!$A$2:$A$195,0),1)</f>
        <v>1.3200000000000001E-4</v>
      </c>
      <c r="BN206" s="46">
        <f t="array" ref="BN206">INDEX([1]prime_para_incidence!BM$2:BM$195,MATCH($B206,[1]prime_para_incidence!$A$2:$A$195,0),1)</f>
        <v>1.3200000000000001E-4</v>
      </c>
      <c r="BO206" s="46">
        <f t="array" ref="BO206">INDEX([1]prime_para_incidence!BN$2:BN$195,MATCH($B206,[1]prime_para_incidence!$A$2:$A$195,0),1)</f>
        <v>1.3200000000000001E-4</v>
      </c>
      <c r="BP206" s="46">
        <f t="array" ref="BP206">INDEX([1]prime_para_incidence!BO$2:BO$195,MATCH($B206,[1]prime_para_incidence!$A$2:$A$195,0),1)</f>
        <v>1.2E-4</v>
      </c>
      <c r="BQ206" s="46">
        <f t="array" ref="BQ206">INDEX([1]prime_para_incidence!BP$2:BP$195,MATCH($B206,[1]prime_para_incidence!$A$2:$A$195,0),1)</f>
        <v>1.2E-4</v>
      </c>
      <c r="BR206" s="46">
        <f t="array" ref="BR206">INDEX([1]prime_para_incidence!BQ$2:BQ$195,MATCH($B206,[1]prime_para_incidence!$A$2:$A$195,0),1)</f>
        <v>1.2E-4</v>
      </c>
      <c r="BS206" s="46">
        <f t="array" ref="BS206">INDEX([1]prime_para_incidence!BR$2:BR$195,MATCH($B206,[1]prime_para_incidence!$A$2:$A$195,0),1)</f>
        <v>1.2E-4</v>
      </c>
      <c r="BT206" s="46">
        <f t="array" ref="BT206">INDEX([1]prime_para_incidence!BS$2:BS$195,MATCH($B206,[1]prime_para_incidence!$A$2:$A$195,0),1)</f>
        <v>1.2E-4</v>
      </c>
      <c r="BU206" s="46">
        <f t="array" ref="BU206">INDEX([1]prime_para_incidence!BT$2:BT$195,MATCH($B206,[1]prime_para_incidence!$A$2:$A$195,0),1)</f>
        <v>1.13E-4</v>
      </c>
      <c r="BV206" s="46">
        <f t="array" ref="BV206">INDEX([1]prime_para_incidence!BU$2:BU$195,MATCH($B206,[1]prime_para_incidence!$A$2:$A$195,0),1)</f>
        <v>1.13E-4</v>
      </c>
      <c r="BW206" s="46">
        <f t="array" ref="BW206">INDEX([1]prime_para_incidence!BV$2:BV$195,MATCH($B206,[1]prime_para_incidence!$A$2:$A$195,0),1)</f>
        <v>1.13E-4</v>
      </c>
      <c r="BX206" s="46">
        <f t="array" ref="BX206">INDEX([1]prime_para_incidence!BW$2:BW$195,MATCH($B206,[1]prime_para_incidence!$A$2:$A$195,0),1)</f>
        <v>1.13E-4</v>
      </c>
      <c r="BY206" s="46">
        <f t="array" ref="BY206">INDEX([1]prime_para_incidence!BX$2:BX$195,MATCH($B206,[1]prime_para_incidence!$A$2:$A$195,0),1)</f>
        <v>1.13E-4</v>
      </c>
      <c r="BZ206" s="46">
        <f t="array" ref="BZ206">INDEX([1]prime_para_incidence!BY$2:BY$195,MATCH($B206,[1]prime_para_incidence!$A$2:$A$195,0),1)</f>
        <v>1.1900000000000001E-4</v>
      </c>
      <c r="CA206" s="46">
        <f t="array" ref="CA206">INDEX([1]prime_para_incidence!BZ$2:BZ$195,MATCH($B206,[1]prime_para_incidence!$A$2:$A$195,0),1)</f>
        <v>1.1900000000000001E-4</v>
      </c>
      <c r="CB206" s="46">
        <f t="array" ref="CB206">INDEX([1]prime_para_incidence!CA$2:CA$195,MATCH($B206,[1]prime_para_incidence!$A$2:$A$195,0),1)</f>
        <v>1.1900000000000001E-4</v>
      </c>
      <c r="CC206" s="46">
        <f t="array" ref="CC206">INDEX([1]prime_para_incidence!CB$2:CB$195,MATCH($B206,[1]prime_para_incidence!$A$2:$A$195,0),1)</f>
        <v>1.1900000000000001E-4</v>
      </c>
      <c r="CD206" s="46">
        <f t="array" ref="CD206">INDEX([1]prime_para_incidence!CC$2:CC$195,MATCH($B206,[1]prime_para_incidence!$A$2:$A$195,0),1)</f>
        <v>1.1900000000000001E-4</v>
      </c>
      <c r="CE206" s="46">
        <f t="array" ref="CE206">INDEX([1]prime_para_incidence!CD$2:CD$195,MATCH($B206,[1]prime_para_incidence!$A$2:$A$195,0),1)</f>
        <v>1.1900000000000001E-4</v>
      </c>
      <c r="CF206" s="46">
        <f t="array" ref="CF206">INDEX([1]prime_para_incidence!CE$2:CE$195,MATCH($B206,[1]prime_para_incidence!$A$2:$A$195,0),1)</f>
        <v>1.1900000000000001E-4</v>
      </c>
      <c r="CG206" s="46">
        <f t="array" ref="CG206">INDEX([1]prime_para_incidence!CF$2:CF$195,MATCH($B206,[1]prime_para_incidence!$A$2:$A$195,0),1)</f>
        <v>1.1900000000000001E-4</v>
      </c>
      <c r="CH206" s="46">
        <f t="array" ref="CH206">INDEX([1]prime_para_incidence!CG$2:CG$195,MATCH($B206,[1]prime_para_incidence!$A$2:$A$195,0),1)</f>
        <v>1.1900000000000001E-4</v>
      </c>
      <c r="CI206" s="46">
        <f t="array" ref="CI206">INDEX([1]prime_para_incidence!CH$2:CH$195,MATCH($B206,[1]prime_para_incidence!$A$2:$A$195,0),1)</f>
        <v>1.1900000000000001E-4</v>
      </c>
      <c r="CJ206" s="46">
        <f t="array" ref="CJ206">INDEX([1]prime_para_incidence!CI$2:CI$195,MATCH($B206,[1]prime_para_incidence!$A$2:$A$195,0),1)</f>
        <v>1.1900000000000001E-4</v>
      </c>
      <c r="CK206" s="46">
        <f t="array" ref="CK206">INDEX([1]prime_para_incidence!CJ$2:CJ$195,MATCH($B206,[1]prime_para_incidence!$A$2:$A$195,0),1)</f>
        <v>1.1900000000000001E-4</v>
      </c>
      <c r="CL206" s="46">
        <f t="array" ref="CL206">INDEX([1]prime_para_incidence!CK$2:CK$195,MATCH($B206,[1]prime_para_incidence!$A$2:$A$195,0),1)</f>
        <v>1.1900000000000001E-4</v>
      </c>
      <c r="CM206" s="46">
        <f t="array" ref="CM206">INDEX([1]prime_para_incidence!CL$2:CL$195,MATCH($B206,[1]prime_para_incidence!$A$2:$A$195,0),1)</f>
        <v>1.1900000000000001E-4</v>
      </c>
      <c r="CN206" s="46">
        <f t="array" ref="CN206">INDEX([1]prime_para_incidence!CM$2:CM$195,MATCH($B206,[1]prime_para_incidence!$A$2:$A$195,0),1)</f>
        <v>1.1900000000000001E-4</v>
      </c>
      <c r="CO206" s="46">
        <f t="array" ref="CO206">INDEX([1]prime_para_incidence!CN$2:CN$195,MATCH($B206,[1]prime_para_incidence!$A$2:$A$195,0),1)</f>
        <v>1.1900000000000001E-4</v>
      </c>
      <c r="CP206" s="46">
        <f t="array" ref="CP206">INDEX([1]prime_para_incidence!CO$2:CO$195,MATCH($B206,[1]prime_para_incidence!$A$2:$A$195,0),1)</f>
        <v>1.1900000000000001E-4</v>
      </c>
      <c r="CQ206" s="46">
        <f t="array" ref="CQ206">INDEX([1]prime_para_incidence!CP$2:CP$195,MATCH($B206,[1]prime_para_incidence!$A$2:$A$195,0),1)</f>
        <v>1.1900000000000001E-4</v>
      </c>
      <c r="CR206" s="46">
        <f t="array" ref="CR206">INDEX([1]prime_para_incidence!CQ$2:CQ$195,MATCH($B206,[1]prime_para_incidence!$A$2:$A$195,0),1)</f>
        <v>1.1900000000000001E-4</v>
      </c>
      <c r="CS206" s="46">
        <f t="array" ref="CS206">INDEX([1]prime_para_incidence!CR$2:CR$195,MATCH($B206,[1]prime_para_incidence!$A$2:$A$195,0),1)</f>
        <v>1.1900000000000001E-4</v>
      </c>
      <c r="CT206" s="46">
        <f t="array" ref="CT206">INDEX([1]prime_para_incidence!CS$2:CS$195,MATCH($B206,[1]prime_para_incidence!$A$2:$A$195,0),1)</f>
        <v>1.1900000000000001E-4</v>
      </c>
      <c r="CU206" s="46">
        <f t="array" ref="CU206">INDEX([1]prime_para_incidence!CT$2:CT$195,MATCH($B206,[1]prime_para_incidence!$A$2:$A$195,0),1)</f>
        <v>1.1900000000000001E-4</v>
      </c>
      <c r="CV206" s="46">
        <f t="array" ref="CV206">INDEX([1]prime_para_incidence!CU$2:CU$195,MATCH($B206,[1]prime_para_incidence!$A$2:$A$195,0),1)</f>
        <v>1.1900000000000001E-4</v>
      </c>
      <c r="CW206" s="46">
        <f t="array" ref="CW206">INDEX([1]prime_para_incidence!CV$2:CV$195,MATCH($B206,[1]prime_para_incidence!$A$2:$A$195,0),1)</f>
        <v>1.1900000000000001E-4</v>
      </c>
      <c r="CX206" s="46">
        <f t="array" ref="CX206">INDEX([1]prime_para_incidence!CW$2:CW$195,MATCH($B206,[1]prime_para_incidence!$A$2:$A$195,0),1)</f>
        <v>1.1900000000000001E-4</v>
      </c>
    </row>
    <row r="207" spans="1:102" s="46" customFormat="1" x14ac:dyDescent="0.25">
      <c r="A207" s="46" t="str">
        <f t="shared" ref="A207:B207" si="83">A194</f>
        <v>Southern Asia</v>
      </c>
      <c r="B207" s="46" t="str">
        <f t="shared" si="83"/>
        <v>India</v>
      </c>
      <c r="C207" s="46">
        <f t="array" ref="C207">INDEX([1]prime_para_incidence!B$2:B$195,MATCH($B207,[1]prime_para_incidence!$A$2:$A$195,0),1)</f>
        <v>0</v>
      </c>
      <c r="D207" s="46">
        <f t="array" ref="D207">INDEX([1]prime_para_incidence!C$2:C$195,MATCH($B207,[1]prime_para_incidence!$A$2:$A$195,0),1)</f>
        <v>0</v>
      </c>
      <c r="E207" s="46">
        <f t="array" ref="E207">INDEX([1]prime_para_incidence!D$2:D$195,MATCH($B207,[1]prime_para_incidence!$A$2:$A$195,0),1)</f>
        <v>0</v>
      </c>
      <c r="F207" s="46">
        <f t="array" ref="F207">INDEX([1]prime_para_incidence!E$2:E$195,MATCH($B207,[1]prime_para_incidence!$A$2:$A$195,0),1)</f>
        <v>0</v>
      </c>
      <c r="G207" s="46">
        <f t="array" ref="G207">INDEX([1]prime_para_incidence!F$2:F$195,MATCH($B207,[1]prime_para_incidence!$A$2:$A$195,0),1)</f>
        <v>0</v>
      </c>
      <c r="H207" s="46">
        <f t="array" ref="H207">INDEX([1]prime_para_incidence!G$2:G$195,MATCH($B207,[1]prime_para_incidence!$A$2:$A$195,0),1)</f>
        <v>0</v>
      </c>
      <c r="I207" s="46">
        <f t="array" ref="I207">INDEX([1]prime_para_incidence!H$2:H$195,MATCH($B207,[1]prime_para_incidence!$A$2:$A$195,0),1)</f>
        <v>0</v>
      </c>
      <c r="J207" s="46">
        <f t="array" ref="J207">INDEX([1]prime_para_incidence!I$2:I$195,MATCH($B207,[1]prime_para_incidence!$A$2:$A$195,0),1)</f>
        <v>0</v>
      </c>
      <c r="K207" s="46">
        <f t="array" ref="K207">INDEX([1]prime_para_incidence!J$2:J$195,MATCH($B207,[1]prime_para_incidence!$A$2:$A$195,0),1)</f>
        <v>0</v>
      </c>
      <c r="L207" s="46">
        <f t="array" ref="L207">INDEX([1]prime_para_incidence!K$2:K$195,MATCH($B207,[1]prime_para_incidence!$A$2:$A$195,0),1)</f>
        <v>0</v>
      </c>
      <c r="M207" s="46">
        <f t="array" ref="M207">INDEX([1]prime_para_incidence!L$2:L$195,MATCH($B207,[1]prime_para_incidence!$A$2:$A$195,0),1)</f>
        <v>0</v>
      </c>
      <c r="N207" s="46">
        <f t="array" ref="N207">INDEX([1]prime_para_incidence!M$2:M$195,MATCH($B207,[1]prime_para_incidence!$A$2:$A$195,0),1)</f>
        <v>0</v>
      </c>
      <c r="O207" s="46">
        <f t="array" ref="O207">INDEX([1]prime_para_incidence!N$2:N$195,MATCH($B207,[1]prime_para_incidence!$A$2:$A$195,0),1)</f>
        <v>0</v>
      </c>
      <c r="P207" s="46">
        <f t="array" ref="P207">INDEX([1]prime_para_incidence!O$2:O$195,MATCH($B207,[1]prime_para_incidence!$A$2:$A$195,0),1)</f>
        <v>0</v>
      </c>
      <c r="Q207" s="46">
        <f t="array" ref="Q207">INDEX([1]prime_para_incidence!P$2:P$195,MATCH($B207,[1]prime_para_incidence!$A$2:$A$195,0),1)</f>
        <v>0</v>
      </c>
      <c r="R207" s="46">
        <f t="array" ref="R207">INDEX([1]prime_para_incidence!Q$2:Q$195,MATCH($B207,[1]prime_para_incidence!$A$2:$A$195,0),1)</f>
        <v>7.3999999999999996E-5</v>
      </c>
      <c r="S207" s="46">
        <f t="array" ref="S207">INDEX([1]prime_para_incidence!R$2:R$195,MATCH($B207,[1]prime_para_incidence!$A$2:$A$195,0),1)</f>
        <v>7.3999999999999996E-5</v>
      </c>
      <c r="T207" s="46">
        <f t="array" ref="T207">INDEX([1]prime_para_incidence!S$2:S$195,MATCH($B207,[1]prime_para_incidence!$A$2:$A$195,0),1)</f>
        <v>7.3999999999999996E-5</v>
      </c>
      <c r="U207" s="46">
        <f t="array" ref="U207">INDEX([1]prime_para_incidence!T$2:T$195,MATCH($B207,[1]prime_para_incidence!$A$2:$A$195,0),1)</f>
        <v>7.3999999999999996E-5</v>
      </c>
      <c r="V207" s="46">
        <f t="array" ref="V207">INDEX([1]prime_para_incidence!U$2:U$195,MATCH($B207,[1]prime_para_incidence!$A$2:$A$195,0),1)</f>
        <v>7.3999999999999996E-5</v>
      </c>
      <c r="W207" s="46">
        <f t="array" ref="W207">INDEX([1]prime_para_incidence!V$2:V$195,MATCH($B207,[1]prime_para_incidence!$A$2:$A$195,0),1)</f>
        <v>7.3999999999999996E-5</v>
      </c>
      <c r="X207" s="46">
        <f t="array" ref="X207">INDEX([1]prime_para_incidence!W$2:W$195,MATCH($B207,[1]prime_para_incidence!$A$2:$A$195,0),1)</f>
        <v>7.3999999999999996E-5</v>
      </c>
      <c r="Y207" s="46">
        <f t="array" ref="Y207">INDEX([1]prime_para_incidence!X$2:X$195,MATCH($B207,[1]prime_para_incidence!$A$2:$A$195,0),1)</f>
        <v>7.3999999999999996E-5</v>
      </c>
      <c r="Z207" s="46">
        <f t="array" ref="Z207">INDEX([1]prime_para_incidence!Y$2:Y$195,MATCH($B207,[1]prime_para_incidence!$A$2:$A$195,0),1)</f>
        <v>7.3999999999999996E-5</v>
      </c>
      <c r="AA207" s="46">
        <f t="array" ref="AA207">INDEX([1]prime_para_incidence!Z$2:Z$195,MATCH($B207,[1]prime_para_incidence!$A$2:$A$195,0),1)</f>
        <v>7.3999999999999996E-5</v>
      </c>
      <c r="AB207" s="46">
        <f t="array" ref="AB207">INDEX([1]prime_para_incidence!AA$2:AA$195,MATCH($B207,[1]prime_para_incidence!$A$2:$A$195,0),1)</f>
        <v>7.3999999999999996E-5</v>
      </c>
      <c r="AC207" s="46">
        <f t="array" ref="AC207">INDEX([1]prime_para_incidence!AB$2:AB$195,MATCH($B207,[1]prime_para_incidence!$A$2:$A$195,0),1)</f>
        <v>7.3999999999999996E-5</v>
      </c>
      <c r="AD207" s="46">
        <f t="array" ref="AD207">INDEX([1]prime_para_incidence!AC$2:AC$195,MATCH($B207,[1]prime_para_incidence!$A$2:$A$195,0),1)</f>
        <v>7.3999999999999996E-5</v>
      </c>
      <c r="AE207" s="46">
        <f t="array" ref="AE207">INDEX([1]prime_para_incidence!AD$2:AD$195,MATCH($B207,[1]prime_para_incidence!$A$2:$A$195,0),1)</f>
        <v>7.3999999999999996E-5</v>
      </c>
      <c r="AF207" s="46">
        <f t="array" ref="AF207">INDEX([1]prime_para_incidence!AE$2:AE$195,MATCH($B207,[1]prime_para_incidence!$A$2:$A$195,0),1)</f>
        <v>7.3999999999999996E-5</v>
      </c>
      <c r="AG207" s="46">
        <f t="array" ref="AG207">INDEX([1]prime_para_incidence!AF$2:AF$195,MATCH($B207,[1]prime_para_incidence!$A$2:$A$195,0),1)</f>
        <v>7.3999999999999996E-5</v>
      </c>
      <c r="AH207" s="46">
        <f t="array" ref="AH207">INDEX([1]prime_para_incidence!AG$2:AG$195,MATCH($B207,[1]prime_para_incidence!$A$2:$A$195,0),1)</f>
        <v>7.3999999999999996E-5</v>
      </c>
      <c r="AI207" s="46">
        <f t="array" ref="AI207">INDEX([1]prime_para_incidence!AH$2:AH$195,MATCH($B207,[1]prime_para_incidence!$A$2:$A$195,0),1)</f>
        <v>7.3999999999999996E-5</v>
      </c>
      <c r="AJ207" s="46">
        <f t="array" ref="AJ207">INDEX([1]prime_para_incidence!AI$2:AI$195,MATCH($B207,[1]prime_para_incidence!$A$2:$A$195,0),1)</f>
        <v>7.3999999999999996E-5</v>
      </c>
      <c r="AK207" s="46">
        <f t="array" ref="AK207">INDEX([1]prime_para_incidence!AJ$2:AJ$195,MATCH($B207,[1]prime_para_incidence!$A$2:$A$195,0),1)</f>
        <v>7.3999999999999996E-5</v>
      </c>
      <c r="AL207" s="46">
        <f t="array" ref="AL207">INDEX([1]prime_para_incidence!AK$2:AK$195,MATCH($B207,[1]prime_para_incidence!$A$2:$A$195,0),1)</f>
        <v>7.3999999999999996E-5</v>
      </c>
      <c r="AM207" s="46">
        <f t="array" ref="AM207">INDEX([1]prime_para_incidence!AL$2:AL$195,MATCH($B207,[1]prime_para_incidence!$A$2:$A$195,0),1)</f>
        <v>7.3999999999999996E-5</v>
      </c>
      <c r="AN207" s="46">
        <f t="array" ref="AN207">INDEX([1]prime_para_incidence!AM$2:AM$195,MATCH($B207,[1]prime_para_incidence!$A$2:$A$195,0),1)</f>
        <v>7.3999999999999996E-5</v>
      </c>
      <c r="AO207" s="46">
        <f t="array" ref="AO207">INDEX([1]prime_para_incidence!AN$2:AN$195,MATCH($B207,[1]prime_para_incidence!$A$2:$A$195,0),1)</f>
        <v>7.3999999999999996E-5</v>
      </c>
      <c r="AP207" s="46">
        <f t="array" ref="AP207">INDEX([1]prime_para_incidence!AO$2:AO$195,MATCH($B207,[1]prime_para_incidence!$A$2:$A$195,0),1)</f>
        <v>7.3999999999999996E-5</v>
      </c>
      <c r="AQ207" s="46">
        <f t="array" ref="AQ207">INDEX([1]prime_para_incidence!AP$2:AP$195,MATCH($B207,[1]prime_para_incidence!$A$2:$A$195,0),1)</f>
        <v>4.1899999999999999E-4</v>
      </c>
      <c r="AR207" s="46">
        <f t="array" ref="AR207">INDEX([1]prime_para_incidence!AQ$2:AQ$195,MATCH($B207,[1]prime_para_incidence!$A$2:$A$195,0),1)</f>
        <v>4.1899999999999999E-4</v>
      </c>
      <c r="AS207" s="46">
        <f t="array" ref="AS207">INDEX([1]prime_para_incidence!AR$2:AR$195,MATCH($B207,[1]prime_para_incidence!$A$2:$A$195,0),1)</f>
        <v>4.1899999999999999E-4</v>
      </c>
      <c r="AT207" s="46">
        <f t="array" ref="AT207">INDEX([1]prime_para_incidence!AS$2:AS$195,MATCH($B207,[1]prime_para_incidence!$A$2:$A$195,0),1)</f>
        <v>4.1899999999999999E-4</v>
      </c>
      <c r="AU207" s="46">
        <f t="array" ref="AU207">INDEX([1]prime_para_incidence!AT$2:AT$195,MATCH($B207,[1]prime_para_incidence!$A$2:$A$195,0),1)</f>
        <v>4.1899999999999999E-4</v>
      </c>
      <c r="AV207" s="46">
        <f t="array" ref="AV207">INDEX([1]prime_para_incidence!AU$2:AU$195,MATCH($B207,[1]prime_para_incidence!$A$2:$A$195,0),1)</f>
        <v>6.0400000000000004E-4</v>
      </c>
      <c r="AW207" s="46">
        <f t="array" ref="AW207">INDEX([1]prime_para_incidence!AV$2:AV$195,MATCH($B207,[1]prime_para_incidence!$A$2:$A$195,0),1)</f>
        <v>6.0400000000000004E-4</v>
      </c>
      <c r="AX207" s="46">
        <f t="array" ref="AX207">INDEX([1]prime_para_incidence!AW$2:AW$195,MATCH($B207,[1]prime_para_incidence!$A$2:$A$195,0),1)</f>
        <v>6.0400000000000004E-4</v>
      </c>
      <c r="AY207" s="46">
        <f t="array" ref="AY207">INDEX([1]prime_para_incidence!AX$2:AX$195,MATCH($B207,[1]prime_para_incidence!$A$2:$A$195,0),1)</f>
        <v>6.0400000000000004E-4</v>
      </c>
      <c r="AZ207" s="46">
        <f t="array" ref="AZ207">INDEX([1]prime_para_incidence!AY$2:AY$195,MATCH($B207,[1]prime_para_incidence!$A$2:$A$195,0),1)</f>
        <v>6.0400000000000004E-4</v>
      </c>
      <c r="BA207" s="46">
        <f t="array" ref="BA207">INDEX([1]prime_para_incidence!AZ$2:AZ$195,MATCH($B207,[1]prime_para_incidence!$A$2:$A$195,0),1)</f>
        <v>7.3999999999999999E-4</v>
      </c>
      <c r="BB207" s="46">
        <f t="array" ref="BB207">INDEX([1]prime_para_incidence!BA$2:BA$195,MATCH($B207,[1]prime_para_incidence!$A$2:$A$195,0),1)</f>
        <v>7.3999999999999999E-4</v>
      </c>
      <c r="BC207" s="46">
        <f t="array" ref="BC207">INDEX([1]prime_para_incidence!BB$2:BB$195,MATCH($B207,[1]prime_para_incidence!$A$2:$A$195,0),1)</f>
        <v>7.3999999999999999E-4</v>
      </c>
      <c r="BD207" s="46">
        <f t="array" ref="BD207">INDEX([1]prime_para_incidence!BC$2:BC$195,MATCH($B207,[1]prime_para_incidence!$A$2:$A$195,0),1)</f>
        <v>7.3999999999999999E-4</v>
      </c>
      <c r="BE207" s="46">
        <f t="array" ref="BE207">INDEX([1]prime_para_incidence!BD$2:BD$195,MATCH($B207,[1]prime_para_incidence!$A$2:$A$195,0),1)</f>
        <v>7.3999999999999999E-4</v>
      </c>
      <c r="BF207" s="46">
        <f t="array" ref="BF207">INDEX([1]prime_para_incidence!BE$2:BE$195,MATCH($B207,[1]prime_para_incidence!$A$2:$A$195,0),1)</f>
        <v>7.8600000000000002E-4</v>
      </c>
      <c r="BG207" s="46">
        <f t="array" ref="BG207">INDEX([1]prime_para_incidence!BF$2:BF$195,MATCH($B207,[1]prime_para_incidence!$A$2:$A$195,0),1)</f>
        <v>7.8600000000000002E-4</v>
      </c>
      <c r="BH207" s="46">
        <f t="array" ref="BH207">INDEX([1]prime_para_incidence!BG$2:BG$195,MATCH($B207,[1]prime_para_incidence!$A$2:$A$195,0),1)</f>
        <v>7.8600000000000002E-4</v>
      </c>
      <c r="BI207" s="46">
        <f t="array" ref="BI207">INDEX([1]prime_para_incidence!BH$2:BH$195,MATCH($B207,[1]prime_para_incidence!$A$2:$A$195,0),1)</f>
        <v>7.8600000000000002E-4</v>
      </c>
      <c r="BJ207" s="46">
        <f t="array" ref="BJ207">INDEX([1]prime_para_incidence!BI$2:BI$195,MATCH($B207,[1]prime_para_incidence!$A$2:$A$195,0),1)</f>
        <v>7.8600000000000002E-4</v>
      </c>
      <c r="BK207" s="46">
        <f t="array" ref="BK207">INDEX([1]prime_para_incidence!BJ$2:BJ$195,MATCH($B207,[1]prime_para_incidence!$A$2:$A$195,0),1)</f>
        <v>7.3499999999999998E-4</v>
      </c>
      <c r="BL207" s="46">
        <f t="array" ref="BL207">INDEX([1]prime_para_incidence!BK$2:BK$195,MATCH($B207,[1]prime_para_incidence!$A$2:$A$195,0),1)</f>
        <v>7.3499999999999998E-4</v>
      </c>
      <c r="BM207" s="46">
        <f t="array" ref="BM207">INDEX([1]prime_para_incidence!BL$2:BL$195,MATCH($B207,[1]prime_para_incidence!$A$2:$A$195,0),1)</f>
        <v>7.3499999999999998E-4</v>
      </c>
      <c r="BN207" s="46">
        <f t="array" ref="BN207">INDEX([1]prime_para_incidence!BM$2:BM$195,MATCH($B207,[1]prime_para_incidence!$A$2:$A$195,0),1)</f>
        <v>7.3499999999999998E-4</v>
      </c>
      <c r="BO207" s="46">
        <f t="array" ref="BO207">INDEX([1]prime_para_incidence!BN$2:BN$195,MATCH($B207,[1]prime_para_incidence!$A$2:$A$195,0),1)</f>
        <v>7.3499999999999998E-4</v>
      </c>
      <c r="BP207" s="46">
        <f t="array" ref="BP207">INDEX([1]prime_para_incidence!BO$2:BO$195,MATCH($B207,[1]prime_para_incidence!$A$2:$A$195,0),1)</f>
        <v>6.3400000000000001E-4</v>
      </c>
      <c r="BQ207" s="46">
        <f t="array" ref="BQ207">INDEX([1]prime_para_incidence!BP$2:BP$195,MATCH($B207,[1]prime_para_incidence!$A$2:$A$195,0),1)</f>
        <v>6.3400000000000001E-4</v>
      </c>
      <c r="BR207" s="46">
        <f t="array" ref="BR207">INDEX([1]prime_para_incidence!BQ$2:BQ$195,MATCH($B207,[1]prime_para_incidence!$A$2:$A$195,0),1)</f>
        <v>6.3400000000000001E-4</v>
      </c>
      <c r="BS207" s="46">
        <f t="array" ref="BS207">INDEX([1]prime_para_incidence!BR$2:BR$195,MATCH($B207,[1]prime_para_incidence!$A$2:$A$195,0),1)</f>
        <v>6.3400000000000001E-4</v>
      </c>
      <c r="BT207" s="46">
        <f t="array" ref="BT207">INDEX([1]prime_para_incidence!BS$2:BS$195,MATCH($B207,[1]prime_para_incidence!$A$2:$A$195,0),1)</f>
        <v>6.3400000000000001E-4</v>
      </c>
      <c r="BU207" s="46">
        <f t="array" ref="BU207">INDEX([1]prime_para_incidence!BT$2:BT$195,MATCH($B207,[1]prime_para_incidence!$A$2:$A$195,0),1)</f>
        <v>4.6999999999999999E-4</v>
      </c>
      <c r="BV207" s="46">
        <f t="array" ref="BV207">INDEX([1]prime_para_incidence!BU$2:BU$195,MATCH($B207,[1]prime_para_incidence!$A$2:$A$195,0),1)</f>
        <v>4.6999999999999999E-4</v>
      </c>
      <c r="BW207" s="46">
        <f t="array" ref="BW207">INDEX([1]prime_para_incidence!BV$2:BV$195,MATCH($B207,[1]prime_para_incidence!$A$2:$A$195,0),1)</f>
        <v>4.6999999999999999E-4</v>
      </c>
      <c r="BX207" s="46">
        <f t="array" ref="BX207">INDEX([1]prime_para_incidence!BW$2:BW$195,MATCH($B207,[1]prime_para_incidence!$A$2:$A$195,0),1)</f>
        <v>4.6999999999999999E-4</v>
      </c>
      <c r="BY207" s="46">
        <f t="array" ref="BY207">INDEX([1]prime_para_incidence!BX$2:BX$195,MATCH($B207,[1]prime_para_incidence!$A$2:$A$195,0),1)</f>
        <v>4.6999999999999999E-4</v>
      </c>
      <c r="BZ207" s="46">
        <f t="array" ref="BZ207">INDEX([1]prime_para_incidence!BY$2:BY$195,MATCH($B207,[1]prime_para_incidence!$A$2:$A$195,0),1)</f>
        <v>2.4699999999999999E-4</v>
      </c>
      <c r="CA207" s="46">
        <f t="array" ref="CA207">INDEX([1]prime_para_incidence!BZ$2:BZ$195,MATCH($B207,[1]prime_para_incidence!$A$2:$A$195,0),1)</f>
        <v>2.4699999999999999E-4</v>
      </c>
      <c r="CB207" s="46">
        <f t="array" ref="CB207">INDEX([1]prime_para_incidence!CA$2:CA$195,MATCH($B207,[1]prime_para_incidence!$A$2:$A$195,0),1)</f>
        <v>2.4699999999999999E-4</v>
      </c>
      <c r="CC207" s="46">
        <f t="array" ref="CC207">INDEX([1]prime_para_incidence!CB$2:CB$195,MATCH($B207,[1]prime_para_incidence!$A$2:$A$195,0),1)</f>
        <v>2.4699999999999999E-4</v>
      </c>
      <c r="CD207" s="46">
        <f t="array" ref="CD207">INDEX([1]prime_para_incidence!CC$2:CC$195,MATCH($B207,[1]prime_para_incidence!$A$2:$A$195,0),1)</f>
        <v>2.4699999999999999E-4</v>
      </c>
      <c r="CE207" s="46">
        <f t="array" ref="CE207">INDEX([1]prime_para_incidence!CD$2:CD$195,MATCH($B207,[1]prime_para_incidence!$A$2:$A$195,0),1)</f>
        <v>2.4699999999999999E-4</v>
      </c>
      <c r="CF207" s="46">
        <f t="array" ref="CF207">INDEX([1]prime_para_incidence!CE$2:CE$195,MATCH($B207,[1]prime_para_incidence!$A$2:$A$195,0),1)</f>
        <v>2.4699999999999999E-4</v>
      </c>
      <c r="CG207" s="46">
        <f t="array" ref="CG207">INDEX([1]prime_para_incidence!CF$2:CF$195,MATCH($B207,[1]prime_para_incidence!$A$2:$A$195,0),1)</f>
        <v>2.4699999999999999E-4</v>
      </c>
      <c r="CH207" s="46">
        <f t="array" ref="CH207">INDEX([1]prime_para_incidence!CG$2:CG$195,MATCH($B207,[1]prime_para_incidence!$A$2:$A$195,0),1)</f>
        <v>2.4699999999999999E-4</v>
      </c>
      <c r="CI207" s="46">
        <f t="array" ref="CI207">INDEX([1]prime_para_incidence!CH$2:CH$195,MATCH($B207,[1]prime_para_incidence!$A$2:$A$195,0),1)</f>
        <v>2.4699999999999999E-4</v>
      </c>
      <c r="CJ207" s="46">
        <f t="array" ref="CJ207">INDEX([1]prime_para_incidence!CI$2:CI$195,MATCH($B207,[1]prime_para_incidence!$A$2:$A$195,0),1)</f>
        <v>2.4699999999999999E-4</v>
      </c>
      <c r="CK207" s="46">
        <f t="array" ref="CK207">INDEX([1]prime_para_incidence!CJ$2:CJ$195,MATCH($B207,[1]prime_para_incidence!$A$2:$A$195,0),1)</f>
        <v>2.4699999999999999E-4</v>
      </c>
      <c r="CL207" s="46">
        <f t="array" ref="CL207">INDEX([1]prime_para_incidence!CK$2:CK$195,MATCH($B207,[1]prime_para_incidence!$A$2:$A$195,0),1)</f>
        <v>2.4699999999999999E-4</v>
      </c>
      <c r="CM207" s="46">
        <f t="array" ref="CM207">INDEX([1]prime_para_incidence!CL$2:CL$195,MATCH($B207,[1]prime_para_incidence!$A$2:$A$195,0),1)</f>
        <v>2.4699999999999999E-4</v>
      </c>
      <c r="CN207" s="46">
        <f t="array" ref="CN207">INDEX([1]prime_para_incidence!CM$2:CM$195,MATCH($B207,[1]prime_para_incidence!$A$2:$A$195,0),1)</f>
        <v>2.4699999999999999E-4</v>
      </c>
      <c r="CO207" s="46">
        <f t="array" ref="CO207">INDEX([1]prime_para_incidence!CN$2:CN$195,MATCH($B207,[1]prime_para_incidence!$A$2:$A$195,0),1)</f>
        <v>2.4699999999999999E-4</v>
      </c>
      <c r="CP207" s="46">
        <f t="array" ref="CP207">INDEX([1]prime_para_incidence!CO$2:CO$195,MATCH($B207,[1]prime_para_incidence!$A$2:$A$195,0),1)</f>
        <v>2.4699999999999999E-4</v>
      </c>
      <c r="CQ207" s="46">
        <f t="array" ref="CQ207">INDEX([1]prime_para_incidence!CP$2:CP$195,MATCH($B207,[1]prime_para_incidence!$A$2:$A$195,0),1)</f>
        <v>2.4699999999999999E-4</v>
      </c>
      <c r="CR207" s="46">
        <f t="array" ref="CR207">INDEX([1]prime_para_incidence!CQ$2:CQ$195,MATCH($B207,[1]prime_para_incidence!$A$2:$A$195,0),1)</f>
        <v>2.4699999999999999E-4</v>
      </c>
      <c r="CS207" s="46">
        <f t="array" ref="CS207">INDEX([1]prime_para_incidence!CR$2:CR$195,MATCH($B207,[1]prime_para_incidence!$A$2:$A$195,0),1)</f>
        <v>2.4699999999999999E-4</v>
      </c>
      <c r="CT207" s="46">
        <f t="array" ref="CT207">INDEX([1]prime_para_incidence!CS$2:CS$195,MATCH($B207,[1]prime_para_incidence!$A$2:$A$195,0),1)</f>
        <v>2.4699999999999999E-4</v>
      </c>
      <c r="CU207" s="46">
        <f t="array" ref="CU207">INDEX([1]prime_para_incidence!CT$2:CT$195,MATCH($B207,[1]prime_para_incidence!$A$2:$A$195,0),1)</f>
        <v>2.4699999999999999E-4</v>
      </c>
      <c r="CV207" s="46">
        <f t="array" ref="CV207">INDEX([1]prime_para_incidence!CU$2:CU$195,MATCH($B207,[1]prime_para_incidence!$A$2:$A$195,0),1)</f>
        <v>2.4699999999999999E-4</v>
      </c>
      <c r="CW207" s="46">
        <f t="array" ref="CW207">INDEX([1]prime_para_incidence!CV$2:CV$195,MATCH($B207,[1]prime_para_incidence!$A$2:$A$195,0),1)</f>
        <v>2.4699999999999999E-4</v>
      </c>
      <c r="CX207" s="46">
        <f t="array" ref="CX207">INDEX([1]prime_para_incidence!CW$2:CW$195,MATCH($B207,[1]prime_para_incidence!$A$2:$A$195,0),1)</f>
        <v>2.4699999999999999E-4</v>
      </c>
    </row>
    <row r="208" spans="1:102" s="46" customFormat="1" x14ac:dyDescent="0.25"/>
    <row r="209" spans="1:102" x14ac:dyDescent="0.25">
      <c r="C209" s="1" t="s">
        <v>521</v>
      </c>
      <c r="D209" t="s">
        <v>522</v>
      </c>
    </row>
    <row r="210" spans="1:102" x14ac:dyDescent="0.25">
      <c r="A210" s="46" t="str">
        <f>A187</f>
        <v>Western Africa</v>
      </c>
      <c r="B210" s="46" t="str">
        <f>B187</f>
        <v>Nigeria</v>
      </c>
      <c r="C210">
        <f t="array" ref="C210">INDEX([2]prime_para_mortcecx!B$2:B$195,MATCH($B200,[2]prime_para_mortcecx!$A$2:$A$195,0),1)</f>
        <v>0</v>
      </c>
      <c r="D210">
        <f t="array" ref="D210">INDEX([2]prime_para_mortcecx!C$2:C$195,MATCH($B200,[2]prime_para_mortcecx!$A$2:$A$195,0),1)</f>
        <v>0</v>
      </c>
      <c r="E210">
        <f t="array" ref="E210">INDEX([2]prime_para_mortcecx!D$2:D$195,MATCH($B200,[2]prime_para_mortcecx!$A$2:$A$195,0),1)</f>
        <v>0</v>
      </c>
      <c r="F210">
        <f t="array" ref="F210">INDEX([2]prime_para_mortcecx!E$2:E$195,MATCH($B200,[2]prime_para_mortcecx!$A$2:$A$195,0),1)</f>
        <v>0</v>
      </c>
      <c r="G210">
        <f t="array" ref="G210">INDEX([2]prime_para_mortcecx!F$2:F$195,MATCH($B200,[2]prime_para_mortcecx!$A$2:$A$195,0),1)</f>
        <v>0</v>
      </c>
      <c r="H210">
        <f t="array" ref="H210">INDEX([2]prime_para_mortcecx!G$2:G$195,MATCH($B200,[2]prime_para_mortcecx!$A$2:$A$195,0),1)</f>
        <v>0</v>
      </c>
      <c r="I210">
        <f t="array" ref="I210">INDEX([2]prime_para_mortcecx!H$2:H$195,MATCH($B200,[2]prime_para_mortcecx!$A$2:$A$195,0),1)</f>
        <v>0</v>
      </c>
      <c r="J210">
        <f t="array" ref="J210">INDEX([2]prime_para_mortcecx!I$2:I$195,MATCH($B200,[2]prime_para_mortcecx!$A$2:$A$195,0),1)</f>
        <v>0</v>
      </c>
      <c r="K210">
        <f t="array" ref="K210">INDEX([2]prime_para_mortcecx!J$2:J$195,MATCH($B200,[2]prime_para_mortcecx!$A$2:$A$195,0),1)</f>
        <v>0</v>
      </c>
      <c r="L210">
        <f t="array" ref="L210">INDEX([2]prime_para_mortcecx!K$2:K$195,MATCH($B200,[2]prime_para_mortcecx!$A$2:$A$195,0),1)</f>
        <v>0</v>
      </c>
      <c r="M210">
        <f t="array" ref="M210">INDEX([2]prime_para_mortcecx!L$2:L$195,MATCH($B200,[2]prime_para_mortcecx!$A$2:$A$195,0),1)</f>
        <v>0</v>
      </c>
      <c r="N210">
        <f t="array" ref="N210">INDEX([2]prime_para_mortcecx!M$2:M$195,MATCH($B200,[2]prime_para_mortcecx!$A$2:$A$195,0),1)</f>
        <v>0</v>
      </c>
      <c r="O210">
        <f t="array" ref="O210">INDEX([2]prime_para_mortcecx!N$2:N$195,MATCH($B200,[2]prime_para_mortcecx!$A$2:$A$195,0),1)</f>
        <v>0</v>
      </c>
      <c r="P210">
        <f t="array" ref="P210">INDEX([2]prime_para_mortcecx!O$2:O$195,MATCH($B200,[2]prime_para_mortcecx!$A$2:$A$195,0),1)</f>
        <v>0</v>
      </c>
      <c r="Q210">
        <f t="array" ref="Q210">INDEX([2]prime_para_mortcecx!P$2:P$195,MATCH($B200,[2]prime_para_mortcecx!$A$2:$A$195,0),1)</f>
        <v>0</v>
      </c>
      <c r="R210">
        <f t="array" ref="R210">INDEX([2]prime_para_mortcecx!Q$2:Q$195,MATCH($B200,[2]prime_para_mortcecx!$A$2:$A$195,0),1)</f>
        <v>1.9000000000000001E-5</v>
      </c>
      <c r="S210">
        <f t="array" ref="S210">INDEX([2]prime_para_mortcecx!R$2:R$195,MATCH($B200,[2]prime_para_mortcecx!$A$2:$A$195,0),1)</f>
        <v>1.9000000000000001E-5</v>
      </c>
      <c r="T210">
        <f t="array" ref="T210">INDEX([2]prime_para_mortcecx!S$2:S$195,MATCH($B200,[2]prime_para_mortcecx!$A$2:$A$195,0),1)</f>
        <v>1.9000000000000001E-5</v>
      </c>
      <c r="U210">
        <f t="array" ref="U210">INDEX([2]prime_para_mortcecx!T$2:T$195,MATCH($B200,[2]prime_para_mortcecx!$A$2:$A$195,0),1)</f>
        <v>1.9000000000000001E-5</v>
      </c>
      <c r="V210">
        <f t="array" ref="V210">INDEX([2]prime_para_mortcecx!U$2:U$195,MATCH($B200,[2]prime_para_mortcecx!$A$2:$A$195,0),1)</f>
        <v>1.9000000000000001E-5</v>
      </c>
      <c r="W210">
        <f t="array" ref="W210">INDEX([2]prime_para_mortcecx!V$2:V$195,MATCH($B200,[2]prime_para_mortcecx!$A$2:$A$195,0),1)</f>
        <v>1.9000000000000001E-5</v>
      </c>
      <c r="X210">
        <f t="array" ref="X210">INDEX([2]prime_para_mortcecx!W$2:W$195,MATCH($B200,[2]prime_para_mortcecx!$A$2:$A$195,0),1)</f>
        <v>1.9000000000000001E-5</v>
      </c>
      <c r="Y210">
        <f t="array" ref="Y210">INDEX([2]prime_para_mortcecx!X$2:X$195,MATCH($B200,[2]prime_para_mortcecx!$A$2:$A$195,0),1)</f>
        <v>1.9000000000000001E-5</v>
      </c>
      <c r="Z210">
        <f t="array" ref="Z210">INDEX([2]prime_para_mortcecx!Y$2:Y$195,MATCH($B200,[2]prime_para_mortcecx!$A$2:$A$195,0),1)</f>
        <v>1.9000000000000001E-5</v>
      </c>
      <c r="AA210">
        <f t="array" ref="AA210">INDEX([2]prime_para_mortcecx!Z$2:Z$195,MATCH($B200,[2]prime_para_mortcecx!$A$2:$A$195,0),1)</f>
        <v>1.9000000000000001E-5</v>
      </c>
      <c r="AB210">
        <f t="array" ref="AB210">INDEX([2]prime_para_mortcecx!AA$2:AA$195,MATCH($B200,[2]prime_para_mortcecx!$A$2:$A$195,0),1)</f>
        <v>1.9000000000000001E-5</v>
      </c>
      <c r="AC210">
        <f t="array" ref="AC210">INDEX([2]prime_para_mortcecx!AB$2:AB$195,MATCH($B200,[2]prime_para_mortcecx!$A$2:$A$195,0),1)</f>
        <v>1.9000000000000001E-5</v>
      </c>
      <c r="AD210">
        <f t="array" ref="AD210">INDEX([2]prime_para_mortcecx!AC$2:AC$195,MATCH($B200,[2]prime_para_mortcecx!$A$2:$A$195,0),1)</f>
        <v>1.9000000000000001E-5</v>
      </c>
      <c r="AE210">
        <f t="array" ref="AE210">INDEX([2]prime_para_mortcecx!AD$2:AD$195,MATCH($B200,[2]prime_para_mortcecx!$A$2:$A$195,0),1)</f>
        <v>1.9000000000000001E-5</v>
      </c>
      <c r="AF210">
        <f t="array" ref="AF210">INDEX([2]prime_para_mortcecx!AE$2:AE$195,MATCH($B200,[2]prime_para_mortcecx!$A$2:$A$195,0),1)</f>
        <v>1.9000000000000001E-5</v>
      </c>
      <c r="AG210">
        <f t="array" ref="AG210">INDEX([2]prime_para_mortcecx!AF$2:AF$195,MATCH($B200,[2]prime_para_mortcecx!$A$2:$A$195,0),1)</f>
        <v>1.9000000000000001E-5</v>
      </c>
      <c r="AH210">
        <f t="array" ref="AH210">INDEX([2]prime_para_mortcecx!AG$2:AG$195,MATCH($B200,[2]prime_para_mortcecx!$A$2:$A$195,0),1)</f>
        <v>1.9000000000000001E-5</v>
      </c>
      <c r="AI210">
        <f t="array" ref="AI210">INDEX([2]prime_para_mortcecx!AH$2:AH$195,MATCH($B200,[2]prime_para_mortcecx!$A$2:$A$195,0),1)</f>
        <v>1.9000000000000001E-5</v>
      </c>
      <c r="AJ210">
        <f t="array" ref="AJ210">INDEX([2]prime_para_mortcecx!AI$2:AI$195,MATCH($B200,[2]prime_para_mortcecx!$A$2:$A$195,0),1)</f>
        <v>1.9000000000000001E-5</v>
      </c>
      <c r="AK210">
        <f t="array" ref="AK210">INDEX([2]prime_para_mortcecx!AJ$2:AJ$195,MATCH($B200,[2]prime_para_mortcecx!$A$2:$A$195,0),1)</f>
        <v>1.9000000000000001E-5</v>
      </c>
      <c r="AL210">
        <f t="array" ref="AL210">INDEX([2]prime_para_mortcecx!AK$2:AK$195,MATCH($B200,[2]prime_para_mortcecx!$A$2:$A$195,0),1)</f>
        <v>1.9000000000000001E-5</v>
      </c>
      <c r="AM210">
        <f t="array" ref="AM210">INDEX([2]prime_para_mortcecx!AL$2:AL$195,MATCH($B200,[2]prime_para_mortcecx!$A$2:$A$195,0),1)</f>
        <v>1.9000000000000001E-5</v>
      </c>
      <c r="AN210">
        <f t="array" ref="AN210">INDEX([2]prime_para_mortcecx!AM$2:AM$195,MATCH($B200,[2]prime_para_mortcecx!$A$2:$A$195,0),1)</f>
        <v>1.9000000000000001E-5</v>
      </c>
      <c r="AO210">
        <f t="array" ref="AO210">INDEX([2]prime_para_mortcecx!AN$2:AN$195,MATCH($B200,[2]prime_para_mortcecx!$A$2:$A$195,0),1)</f>
        <v>1.9000000000000001E-5</v>
      </c>
      <c r="AP210">
        <f t="array" ref="AP210">INDEX([2]prime_para_mortcecx!AO$2:AO$195,MATCH($B200,[2]prime_para_mortcecx!$A$2:$A$195,0),1)</f>
        <v>1.9000000000000001E-5</v>
      </c>
      <c r="AQ210">
        <f t="array" ref="AQ210">INDEX([2]prime_para_mortcecx!AP$2:AP$195,MATCH($B200,[2]prime_para_mortcecx!$A$2:$A$195,0),1)</f>
        <v>1.63E-4</v>
      </c>
      <c r="AR210">
        <f t="array" ref="AR210">INDEX([2]prime_para_mortcecx!AQ$2:AQ$195,MATCH($B200,[2]prime_para_mortcecx!$A$2:$A$195,0),1)</f>
        <v>1.63E-4</v>
      </c>
      <c r="AS210">
        <f t="array" ref="AS210">INDEX([2]prime_para_mortcecx!AR$2:AR$195,MATCH($B200,[2]prime_para_mortcecx!$A$2:$A$195,0),1)</f>
        <v>1.63E-4</v>
      </c>
      <c r="AT210">
        <f t="array" ref="AT210">INDEX([2]prime_para_mortcecx!AS$2:AS$195,MATCH($B200,[2]prime_para_mortcecx!$A$2:$A$195,0),1)</f>
        <v>1.63E-4</v>
      </c>
      <c r="AU210">
        <f t="array" ref="AU210">INDEX([2]prime_para_mortcecx!AT$2:AT$195,MATCH($B200,[2]prime_para_mortcecx!$A$2:$A$195,0),1)</f>
        <v>1.63E-4</v>
      </c>
      <c r="AV210">
        <f t="array" ref="AV210">INDEX([2]prime_para_mortcecx!AU$2:AU$195,MATCH($B200,[2]prime_para_mortcecx!$A$2:$A$195,0),1)</f>
        <v>2.7399999999999999E-4</v>
      </c>
      <c r="AW210">
        <f t="array" ref="AW210">INDEX([2]prime_para_mortcecx!AV$2:AV$195,MATCH($B200,[2]prime_para_mortcecx!$A$2:$A$195,0),1)</f>
        <v>2.7399999999999999E-4</v>
      </c>
      <c r="AX210">
        <f t="array" ref="AX210">INDEX([2]prime_para_mortcecx!AW$2:AW$195,MATCH($B200,[2]prime_para_mortcecx!$A$2:$A$195,0),1)</f>
        <v>2.7399999999999999E-4</v>
      </c>
      <c r="AY210">
        <f t="array" ref="AY210">INDEX([2]prime_para_mortcecx!AX$2:AX$195,MATCH($B200,[2]prime_para_mortcecx!$A$2:$A$195,0),1)</f>
        <v>2.7399999999999999E-4</v>
      </c>
      <c r="AZ210">
        <f t="array" ref="AZ210">INDEX([2]prime_para_mortcecx!AY$2:AY$195,MATCH($B200,[2]prime_para_mortcecx!$A$2:$A$195,0),1)</f>
        <v>2.7399999999999999E-4</v>
      </c>
      <c r="BA210">
        <f t="array" ref="BA210">INDEX([2]prime_para_mortcecx!AZ$2:AZ$195,MATCH($B200,[2]prime_para_mortcecx!$A$2:$A$195,0),1)</f>
        <v>4.0999999999999999E-4</v>
      </c>
      <c r="BB210">
        <f t="array" ref="BB210">INDEX([2]prime_para_mortcecx!BA$2:BA$195,MATCH($B200,[2]prime_para_mortcecx!$A$2:$A$195,0),1)</f>
        <v>4.0999999999999999E-4</v>
      </c>
      <c r="BC210">
        <f t="array" ref="BC210">INDEX([2]prime_para_mortcecx!BB$2:BB$195,MATCH($B200,[2]prime_para_mortcecx!$A$2:$A$195,0),1)</f>
        <v>4.0999999999999999E-4</v>
      </c>
      <c r="BD210">
        <f t="array" ref="BD210">INDEX([2]prime_para_mortcecx!BC$2:BC$195,MATCH($B200,[2]prime_para_mortcecx!$A$2:$A$195,0),1)</f>
        <v>4.0999999999999999E-4</v>
      </c>
      <c r="BE210">
        <f t="array" ref="BE210">INDEX([2]prime_para_mortcecx!BD$2:BD$195,MATCH($B200,[2]prime_para_mortcecx!$A$2:$A$195,0),1)</f>
        <v>4.0999999999999999E-4</v>
      </c>
      <c r="BF210">
        <f t="array" ref="BF210">INDEX([2]prime_para_mortcecx!BE$2:BE$195,MATCH($B200,[2]prime_para_mortcecx!$A$2:$A$195,0),1)</f>
        <v>5.6599999999999999E-4</v>
      </c>
      <c r="BG210">
        <f t="array" ref="BG210">INDEX([2]prime_para_mortcecx!BF$2:BF$195,MATCH($B200,[2]prime_para_mortcecx!$A$2:$A$195,0),1)</f>
        <v>5.6599999999999999E-4</v>
      </c>
      <c r="BH210">
        <f t="array" ref="BH210">INDEX([2]prime_para_mortcecx!BG$2:BG$195,MATCH($B200,[2]prime_para_mortcecx!$A$2:$A$195,0),1)</f>
        <v>5.6599999999999999E-4</v>
      </c>
      <c r="BI210">
        <f t="array" ref="BI210">INDEX([2]prime_para_mortcecx!BH$2:BH$195,MATCH($B200,[2]prime_para_mortcecx!$A$2:$A$195,0),1)</f>
        <v>5.6599999999999999E-4</v>
      </c>
      <c r="BJ210">
        <f t="array" ref="BJ210">INDEX([2]prime_para_mortcecx!BI$2:BI$195,MATCH($B200,[2]prime_para_mortcecx!$A$2:$A$195,0),1)</f>
        <v>5.6599999999999999E-4</v>
      </c>
      <c r="BK210">
        <f t="array" ref="BK210">INDEX([2]prime_para_mortcecx!BJ$2:BJ$195,MATCH($B200,[2]prime_para_mortcecx!$A$2:$A$195,0),1)</f>
        <v>7.3399999999999995E-4</v>
      </c>
      <c r="BL210">
        <f t="array" ref="BL210">INDEX([2]prime_para_mortcecx!BK$2:BK$195,MATCH($B200,[2]prime_para_mortcecx!$A$2:$A$195,0),1)</f>
        <v>7.3399999999999995E-4</v>
      </c>
      <c r="BM210">
        <f t="array" ref="BM210">INDEX([2]prime_para_mortcecx!BL$2:BL$195,MATCH($B200,[2]prime_para_mortcecx!$A$2:$A$195,0),1)</f>
        <v>7.3399999999999995E-4</v>
      </c>
      <c r="BN210">
        <f t="array" ref="BN210">INDEX([2]prime_para_mortcecx!BM$2:BM$195,MATCH($B200,[2]prime_para_mortcecx!$A$2:$A$195,0),1)</f>
        <v>7.3399999999999995E-4</v>
      </c>
      <c r="BO210">
        <f t="array" ref="BO210">INDEX([2]prime_para_mortcecx!BN$2:BN$195,MATCH($B200,[2]prime_para_mortcecx!$A$2:$A$195,0),1)</f>
        <v>7.3399999999999995E-4</v>
      </c>
      <c r="BP210">
        <f t="array" ref="BP210">INDEX([2]prime_para_mortcecx!BO$2:BO$195,MATCH($B200,[2]prime_para_mortcecx!$A$2:$A$195,0),1)</f>
        <v>8.83E-4</v>
      </c>
      <c r="BQ210">
        <f t="array" ref="BQ210">INDEX([2]prime_para_mortcecx!BP$2:BP$195,MATCH($B200,[2]prime_para_mortcecx!$A$2:$A$195,0),1)</f>
        <v>8.83E-4</v>
      </c>
      <c r="BR210">
        <f t="array" ref="BR210">INDEX([2]prime_para_mortcecx!BQ$2:BQ$195,MATCH($B200,[2]prime_para_mortcecx!$A$2:$A$195,0),1)</f>
        <v>8.83E-4</v>
      </c>
      <c r="BS210">
        <f t="array" ref="BS210">INDEX([2]prime_para_mortcecx!BR$2:BR$195,MATCH($B200,[2]prime_para_mortcecx!$A$2:$A$195,0),1)</f>
        <v>8.83E-4</v>
      </c>
      <c r="BT210">
        <f t="array" ref="BT210">INDEX([2]prime_para_mortcecx!BS$2:BS$195,MATCH($B200,[2]prime_para_mortcecx!$A$2:$A$195,0),1)</f>
        <v>8.83E-4</v>
      </c>
      <c r="BU210">
        <f t="array" ref="BU210">INDEX([2]prime_para_mortcecx!BT$2:BT$195,MATCH($B200,[2]prime_para_mortcecx!$A$2:$A$195,0),1)</f>
        <v>1.0089999999999999E-3</v>
      </c>
      <c r="BV210">
        <f t="array" ref="BV210">INDEX([2]prime_para_mortcecx!BU$2:BU$195,MATCH($B200,[2]prime_para_mortcecx!$A$2:$A$195,0),1)</f>
        <v>1.0089999999999999E-3</v>
      </c>
      <c r="BW210">
        <f t="array" ref="BW210">INDEX([2]prime_para_mortcecx!BV$2:BV$195,MATCH($B200,[2]prime_para_mortcecx!$A$2:$A$195,0),1)</f>
        <v>1.0089999999999999E-3</v>
      </c>
      <c r="BX210">
        <f t="array" ref="BX210">INDEX([2]prime_para_mortcecx!BW$2:BW$195,MATCH($B200,[2]prime_para_mortcecx!$A$2:$A$195,0),1)</f>
        <v>1.0089999999999999E-3</v>
      </c>
      <c r="BY210">
        <f t="array" ref="BY210">INDEX([2]prime_para_mortcecx!BX$2:BX$195,MATCH($B200,[2]prime_para_mortcecx!$A$2:$A$195,0),1)</f>
        <v>1.0089999999999999E-3</v>
      </c>
      <c r="BZ210">
        <f t="array" ref="BZ210">INDEX([2]prime_para_mortcecx!BY$2:BY$195,MATCH($B200,[2]prime_para_mortcecx!$A$2:$A$195,0),1)</f>
        <v>1.114E-3</v>
      </c>
      <c r="CA210">
        <f t="array" ref="CA210">INDEX([2]prime_para_mortcecx!BZ$2:BZ$195,MATCH($B200,[2]prime_para_mortcecx!$A$2:$A$195,0),1)</f>
        <v>1.114E-3</v>
      </c>
      <c r="CB210">
        <f t="array" ref="CB210">INDEX([2]prime_para_mortcecx!CA$2:CA$195,MATCH($B200,[2]prime_para_mortcecx!$A$2:$A$195,0),1)</f>
        <v>1.114E-3</v>
      </c>
      <c r="CC210">
        <f t="array" ref="CC210">INDEX([2]prime_para_mortcecx!CB$2:CB$195,MATCH($B200,[2]prime_para_mortcecx!$A$2:$A$195,0),1)</f>
        <v>1.114E-3</v>
      </c>
      <c r="CD210">
        <f t="array" ref="CD210">INDEX([2]prime_para_mortcecx!CC$2:CC$195,MATCH($B200,[2]prime_para_mortcecx!$A$2:$A$195,0),1)</f>
        <v>1.114E-3</v>
      </c>
      <c r="CE210">
        <f t="array" ref="CE210">INDEX([2]prime_para_mortcecx!CD$2:CD$195,MATCH($B200,[2]prime_para_mortcecx!$A$2:$A$195,0),1)</f>
        <v>1.114E-3</v>
      </c>
      <c r="CF210">
        <f t="array" ref="CF210">INDEX([2]prime_para_mortcecx!CE$2:CE$195,MATCH($B200,[2]prime_para_mortcecx!$A$2:$A$195,0),1)</f>
        <v>1.114E-3</v>
      </c>
      <c r="CG210">
        <f t="array" ref="CG210">INDEX([2]prime_para_mortcecx!CF$2:CF$195,MATCH($B200,[2]prime_para_mortcecx!$A$2:$A$195,0),1)</f>
        <v>1.114E-3</v>
      </c>
      <c r="CH210">
        <f t="array" ref="CH210">INDEX([2]prime_para_mortcecx!CG$2:CG$195,MATCH($B200,[2]prime_para_mortcecx!$A$2:$A$195,0),1)</f>
        <v>1.114E-3</v>
      </c>
      <c r="CI210">
        <f t="array" ref="CI210">INDEX([2]prime_para_mortcecx!CH$2:CH$195,MATCH($B200,[2]prime_para_mortcecx!$A$2:$A$195,0),1)</f>
        <v>1.114E-3</v>
      </c>
      <c r="CJ210">
        <f t="array" ref="CJ210">INDEX([2]prime_para_mortcecx!CI$2:CI$195,MATCH($B200,[2]prime_para_mortcecx!$A$2:$A$195,0),1)</f>
        <v>1.114E-3</v>
      </c>
      <c r="CK210">
        <f t="array" ref="CK210">INDEX([2]prime_para_mortcecx!CJ$2:CJ$195,MATCH($B200,[2]prime_para_mortcecx!$A$2:$A$195,0),1)</f>
        <v>1.114E-3</v>
      </c>
      <c r="CL210">
        <f t="array" ref="CL210">INDEX([2]prime_para_mortcecx!CK$2:CK$195,MATCH($B200,[2]prime_para_mortcecx!$A$2:$A$195,0),1)</f>
        <v>1.114E-3</v>
      </c>
      <c r="CM210">
        <f t="array" ref="CM210">INDEX([2]prime_para_mortcecx!CL$2:CL$195,MATCH($B200,[2]prime_para_mortcecx!$A$2:$A$195,0),1)</f>
        <v>1.114E-3</v>
      </c>
      <c r="CN210">
        <f t="array" ref="CN210">INDEX([2]prime_para_mortcecx!CM$2:CM$195,MATCH($B200,[2]prime_para_mortcecx!$A$2:$A$195,0),1)</f>
        <v>1.114E-3</v>
      </c>
      <c r="CO210">
        <f t="array" ref="CO210">INDEX([2]prime_para_mortcecx!CN$2:CN$195,MATCH($B200,[2]prime_para_mortcecx!$A$2:$A$195,0),1)</f>
        <v>1.114E-3</v>
      </c>
      <c r="CP210">
        <f t="array" ref="CP210">INDEX([2]prime_para_mortcecx!CO$2:CO$195,MATCH($B200,[2]prime_para_mortcecx!$A$2:$A$195,0),1)</f>
        <v>1.114E-3</v>
      </c>
      <c r="CQ210">
        <f t="array" ref="CQ210">INDEX([2]prime_para_mortcecx!CP$2:CP$195,MATCH($B200,[2]prime_para_mortcecx!$A$2:$A$195,0),1)</f>
        <v>1.114E-3</v>
      </c>
      <c r="CR210">
        <f t="array" ref="CR210">INDEX([2]prime_para_mortcecx!CQ$2:CQ$195,MATCH($B200,[2]prime_para_mortcecx!$A$2:$A$195,0),1)</f>
        <v>1.114E-3</v>
      </c>
      <c r="CS210">
        <f t="array" ref="CS210">INDEX([2]prime_para_mortcecx!CR$2:CR$195,MATCH($B200,[2]prime_para_mortcecx!$A$2:$A$195,0),1)</f>
        <v>1.114E-3</v>
      </c>
      <c r="CT210">
        <f t="array" ref="CT210">INDEX([2]prime_para_mortcecx!CS$2:CS$195,MATCH($B200,[2]prime_para_mortcecx!$A$2:$A$195,0),1)</f>
        <v>1.114E-3</v>
      </c>
      <c r="CU210">
        <f t="array" ref="CU210">INDEX([2]prime_para_mortcecx!CT$2:CT$195,MATCH($B200,[2]prime_para_mortcecx!$A$2:$A$195,0),1)</f>
        <v>1.114E-3</v>
      </c>
      <c r="CV210">
        <f t="array" ref="CV210">INDEX([2]prime_para_mortcecx!CU$2:CU$195,MATCH($B200,[2]prime_para_mortcecx!$A$2:$A$195,0),1)</f>
        <v>1.114E-3</v>
      </c>
      <c r="CW210">
        <f t="array" ref="CW210">INDEX([2]prime_para_mortcecx!CV$2:CV$195,MATCH($B200,[2]prime_para_mortcecx!$A$2:$A$195,0),1)</f>
        <v>1.114E-3</v>
      </c>
      <c r="CX210">
        <f t="array" ref="CX210">INDEX([2]prime_para_mortcecx!CW$2:CW$195,MATCH($B200,[2]prime_para_mortcecx!$A$2:$A$195,0),1)</f>
        <v>1.114E-3</v>
      </c>
    </row>
    <row r="211" spans="1:102" x14ac:dyDescent="0.25">
      <c r="A211" s="46" t="str">
        <f t="shared" ref="A211:B211" si="84">A188</f>
        <v>Southern Africa</v>
      </c>
      <c r="B211" s="46" t="str">
        <f t="shared" si="84"/>
        <v>South Africa</v>
      </c>
      <c r="C211">
        <f t="array" ref="C211">INDEX([2]prime_para_mortcecx!B$2:B$195,MATCH($B201,[2]prime_para_mortcecx!$A$2:$A$195,0),1)</f>
        <v>0</v>
      </c>
      <c r="D211">
        <f t="array" ref="D211">INDEX([2]prime_para_mortcecx!C$2:C$195,MATCH($B201,[2]prime_para_mortcecx!$A$2:$A$195,0),1)</f>
        <v>0</v>
      </c>
      <c r="E211">
        <f t="array" ref="E211">INDEX([2]prime_para_mortcecx!D$2:D$195,MATCH($B201,[2]prime_para_mortcecx!$A$2:$A$195,0),1)</f>
        <v>0</v>
      </c>
      <c r="F211">
        <f t="array" ref="F211">INDEX([2]prime_para_mortcecx!E$2:E$195,MATCH($B201,[2]prime_para_mortcecx!$A$2:$A$195,0),1)</f>
        <v>0</v>
      </c>
      <c r="G211">
        <f t="array" ref="G211">INDEX([2]prime_para_mortcecx!F$2:F$195,MATCH($B201,[2]prime_para_mortcecx!$A$2:$A$195,0),1)</f>
        <v>0</v>
      </c>
      <c r="H211">
        <f t="array" ref="H211">INDEX([2]prime_para_mortcecx!G$2:G$195,MATCH($B201,[2]prime_para_mortcecx!$A$2:$A$195,0),1)</f>
        <v>0</v>
      </c>
      <c r="I211">
        <f t="array" ref="I211">INDEX([2]prime_para_mortcecx!H$2:H$195,MATCH($B201,[2]prime_para_mortcecx!$A$2:$A$195,0),1)</f>
        <v>0</v>
      </c>
      <c r="J211">
        <f t="array" ref="J211">INDEX([2]prime_para_mortcecx!I$2:I$195,MATCH($B201,[2]prime_para_mortcecx!$A$2:$A$195,0),1)</f>
        <v>0</v>
      </c>
      <c r="K211">
        <f t="array" ref="K211">INDEX([2]prime_para_mortcecx!J$2:J$195,MATCH($B201,[2]prime_para_mortcecx!$A$2:$A$195,0),1)</f>
        <v>0</v>
      </c>
      <c r="L211">
        <f t="array" ref="L211">INDEX([2]prime_para_mortcecx!K$2:K$195,MATCH($B201,[2]prime_para_mortcecx!$A$2:$A$195,0),1)</f>
        <v>0</v>
      </c>
      <c r="M211">
        <f t="array" ref="M211">INDEX([2]prime_para_mortcecx!L$2:L$195,MATCH($B201,[2]prime_para_mortcecx!$A$2:$A$195,0),1)</f>
        <v>0</v>
      </c>
      <c r="N211">
        <f t="array" ref="N211">INDEX([2]prime_para_mortcecx!M$2:M$195,MATCH($B201,[2]prime_para_mortcecx!$A$2:$A$195,0),1)</f>
        <v>0</v>
      </c>
      <c r="O211">
        <f t="array" ref="O211">INDEX([2]prime_para_mortcecx!N$2:N$195,MATCH($B201,[2]prime_para_mortcecx!$A$2:$A$195,0),1)</f>
        <v>0</v>
      </c>
      <c r="P211">
        <f t="array" ref="P211">INDEX([2]prime_para_mortcecx!O$2:O$195,MATCH($B201,[2]prime_para_mortcecx!$A$2:$A$195,0),1)</f>
        <v>0</v>
      </c>
      <c r="Q211">
        <f t="array" ref="Q211">INDEX([2]prime_para_mortcecx!P$2:P$195,MATCH($B201,[2]prime_para_mortcecx!$A$2:$A$195,0),1)</f>
        <v>0</v>
      </c>
      <c r="R211">
        <f t="array" ref="R211">INDEX([2]prime_para_mortcecx!Q$2:Q$195,MATCH($B201,[2]prime_para_mortcecx!$A$2:$A$195,0),1)</f>
        <v>5.7000000000000003E-5</v>
      </c>
      <c r="S211">
        <f t="array" ref="S211">INDEX([2]prime_para_mortcecx!R$2:R$195,MATCH($B201,[2]prime_para_mortcecx!$A$2:$A$195,0),1)</f>
        <v>5.7000000000000003E-5</v>
      </c>
      <c r="T211">
        <f t="array" ref="T211">INDEX([2]prime_para_mortcecx!S$2:S$195,MATCH($B201,[2]prime_para_mortcecx!$A$2:$A$195,0),1)</f>
        <v>5.7000000000000003E-5</v>
      </c>
      <c r="U211">
        <f t="array" ref="U211">INDEX([2]prime_para_mortcecx!T$2:T$195,MATCH($B201,[2]prime_para_mortcecx!$A$2:$A$195,0),1)</f>
        <v>5.7000000000000003E-5</v>
      </c>
      <c r="V211">
        <f t="array" ref="V211">INDEX([2]prime_para_mortcecx!U$2:U$195,MATCH($B201,[2]prime_para_mortcecx!$A$2:$A$195,0),1)</f>
        <v>5.7000000000000003E-5</v>
      </c>
      <c r="W211">
        <f t="array" ref="W211">INDEX([2]prime_para_mortcecx!V$2:V$195,MATCH($B201,[2]prime_para_mortcecx!$A$2:$A$195,0),1)</f>
        <v>5.7000000000000003E-5</v>
      </c>
      <c r="X211">
        <f t="array" ref="X211">INDEX([2]prime_para_mortcecx!W$2:W$195,MATCH($B201,[2]prime_para_mortcecx!$A$2:$A$195,0),1)</f>
        <v>5.7000000000000003E-5</v>
      </c>
      <c r="Y211">
        <f t="array" ref="Y211">INDEX([2]prime_para_mortcecx!X$2:X$195,MATCH($B201,[2]prime_para_mortcecx!$A$2:$A$195,0),1)</f>
        <v>5.7000000000000003E-5</v>
      </c>
      <c r="Z211">
        <f t="array" ref="Z211">INDEX([2]prime_para_mortcecx!Y$2:Y$195,MATCH($B201,[2]prime_para_mortcecx!$A$2:$A$195,0),1)</f>
        <v>5.7000000000000003E-5</v>
      </c>
      <c r="AA211">
        <f t="array" ref="AA211">INDEX([2]prime_para_mortcecx!Z$2:Z$195,MATCH($B201,[2]prime_para_mortcecx!$A$2:$A$195,0),1)</f>
        <v>5.7000000000000003E-5</v>
      </c>
      <c r="AB211">
        <f t="array" ref="AB211">INDEX([2]prime_para_mortcecx!AA$2:AA$195,MATCH($B201,[2]prime_para_mortcecx!$A$2:$A$195,0),1)</f>
        <v>5.7000000000000003E-5</v>
      </c>
      <c r="AC211">
        <f t="array" ref="AC211">INDEX([2]prime_para_mortcecx!AB$2:AB$195,MATCH($B201,[2]prime_para_mortcecx!$A$2:$A$195,0),1)</f>
        <v>5.7000000000000003E-5</v>
      </c>
      <c r="AD211">
        <f t="array" ref="AD211">INDEX([2]prime_para_mortcecx!AC$2:AC$195,MATCH($B201,[2]prime_para_mortcecx!$A$2:$A$195,0),1)</f>
        <v>5.7000000000000003E-5</v>
      </c>
      <c r="AE211">
        <f t="array" ref="AE211">INDEX([2]prime_para_mortcecx!AD$2:AD$195,MATCH($B201,[2]prime_para_mortcecx!$A$2:$A$195,0),1)</f>
        <v>5.7000000000000003E-5</v>
      </c>
      <c r="AF211">
        <f t="array" ref="AF211">INDEX([2]prime_para_mortcecx!AE$2:AE$195,MATCH($B201,[2]prime_para_mortcecx!$A$2:$A$195,0),1)</f>
        <v>5.7000000000000003E-5</v>
      </c>
      <c r="AG211">
        <f t="array" ref="AG211">INDEX([2]prime_para_mortcecx!AF$2:AF$195,MATCH($B201,[2]prime_para_mortcecx!$A$2:$A$195,0),1)</f>
        <v>5.7000000000000003E-5</v>
      </c>
      <c r="AH211">
        <f t="array" ref="AH211">INDEX([2]prime_para_mortcecx!AG$2:AG$195,MATCH($B201,[2]prime_para_mortcecx!$A$2:$A$195,0),1)</f>
        <v>5.7000000000000003E-5</v>
      </c>
      <c r="AI211">
        <f t="array" ref="AI211">INDEX([2]prime_para_mortcecx!AH$2:AH$195,MATCH($B201,[2]prime_para_mortcecx!$A$2:$A$195,0),1)</f>
        <v>5.7000000000000003E-5</v>
      </c>
      <c r="AJ211">
        <f t="array" ref="AJ211">INDEX([2]prime_para_mortcecx!AI$2:AI$195,MATCH($B201,[2]prime_para_mortcecx!$A$2:$A$195,0),1)</f>
        <v>5.7000000000000003E-5</v>
      </c>
      <c r="AK211">
        <f t="array" ref="AK211">INDEX([2]prime_para_mortcecx!AJ$2:AJ$195,MATCH($B201,[2]prime_para_mortcecx!$A$2:$A$195,0),1)</f>
        <v>5.7000000000000003E-5</v>
      </c>
      <c r="AL211">
        <f t="array" ref="AL211">INDEX([2]prime_para_mortcecx!AK$2:AK$195,MATCH($B201,[2]prime_para_mortcecx!$A$2:$A$195,0),1)</f>
        <v>5.7000000000000003E-5</v>
      </c>
      <c r="AM211">
        <f t="array" ref="AM211">INDEX([2]prime_para_mortcecx!AL$2:AL$195,MATCH($B201,[2]prime_para_mortcecx!$A$2:$A$195,0),1)</f>
        <v>5.7000000000000003E-5</v>
      </c>
      <c r="AN211">
        <f t="array" ref="AN211">INDEX([2]prime_para_mortcecx!AM$2:AM$195,MATCH($B201,[2]prime_para_mortcecx!$A$2:$A$195,0),1)</f>
        <v>5.7000000000000003E-5</v>
      </c>
      <c r="AO211">
        <f t="array" ref="AO211">INDEX([2]prime_para_mortcecx!AN$2:AN$195,MATCH($B201,[2]prime_para_mortcecx!$A$2:$A$195,0),1)</f>
        <v>5.7000000000000003E-5</v>
      </c>
      <c r="AP211">
        <f t="array" ref="AP211">INDEX([2]prime_para_mortcecx!AO$2:AO$195,MATCH($B201,[2]prime_para_mortcecx!$A$2:$A$195,0),1)</f>
        <v>5.7000000000000003E-5</v>
      </c>
      <c r="AQ211">
        <f t="array" ref="AQ211">INDEX([2]prime_para_mortcecx!AP$2:AP$195,MATCH($B201,[2]prime_para_mortcecx!$A$2:$A$195,0),1)</f>
        <v>2.61E-4</v>
      </c>
      <c r="AR211">
        <f t="array" ref="AR211">INDEX([2]prime_para_mortcecx!AQ$2:AQ$195,MATCH($B201,[2]prime_para_mortcecx!$A$2:$A$195,0),1)</f>
        <v>2.61E-4</v>
      </c>
      <c r="AS211">
        <f t="array" ref="AS211">INDEX([2]prime_para_mortcecx!AR$2:AR$195,MATCH($B201,[2]prime_para_mortcecx!$A$2:$A$195,0),1)</f>
        <v>2.61E-4</v>
      </c>
      <c r="AT211">
        <f t="array" ref="AT211">INDEX([2]prime_para_mortcecx!AS$2:AS$195,MATCH($B201,[2]prime_para_mortcecx!$A$2:$A$195,0),1)</f>
        <v>2.61E-4</v>
      </c>
      <c r="AU211">
        <f t="array" ref="AU211">INDEX([2]prime_para_mortcecx!AT$2:AT$195,MATCH($B201,[2]prime_para_mortcecx!$A$2:$A$195,0),1)</f>
        <v>2.61E-4</v>
      </c>
      <c r="AV211">
        <f t="array" ref="AV211">INDEX([2]prime_para_mortcecx!AU$2:AU$195,MATCH($B201,[2]prime_para_mortcecx!$A$2:$A$195,0),1)</f>
        <v>3.4299999999999999E-4</v>
      </c>
      <c r="AW211">
        <f t="array" ref="AW211">INDEX([2]prime_para_mortcecx!AV$2:AV$195,MATCH($B201,[2]prime_para_mortcecx!$A$2:$A$195,0),1)</f>
        <v>3.4299999999999999E-4</v>
      </c>
      <c r="AX211">
        <f t="array" ref="AX211">INDEX([2]prime_para_mortcecx!AW$2:AW$195,MATCH($B201,[2]prime_para_mortcecx!$A$2:$A$195,0),1)</f>
        <v>3.4299999999999999E-4</v>
      </c>
      <c r="AY211">
        <f t="array" ref="AY211">INDEX([2]prime_para_mortcecx!AX$2:AX$195,MATCH($B201,[2]prime_para_mortcecx!$A$2:$A$195,0),1)</f>
        <v>3.4299999999999999E-4</v>
      </c>
      <c r="AZ211">
        <f t="array" ref="AZ211">INDEX([2]prime_para_mortcecx!AY$2:AY$195,MATCH($B201,[2]prime_para_mortcecx!$A$2:$A$195,0),1)</f>
        <v>3.4299999999999999E-4</v>
      </c>
      <c r="BA211">
        <f t="array" ref="BA211">INDEX([2]prime_para_mortcecx!AZ$2:AZ$195,MATCH($B201,[2]prime_para_mortcecx!$A$2:$A$195,0),1)</f>
        <v>4.0299999999999998E-4</v>
      </c>
      <c r="BB211">
        <f t="array" ref="BB211">INDEX([2]prime_para_mortcecx!BA$2:BA$195,MATCH($B201,[2]prime_para_mortcecx!$A$2:$A$195,0),1)</f>
        <v>4.0299999999999998E-4</v>
      </c>
      <c r="BC211">
        <f t="array" ref="BC211">INDEX([2]prime_para_mortcecx!BB$2:BB$195,MATCH($B201,[2]prime_para_mortcecx!$A$2:$A$195,0),1)</f>
        <v>4.0299999999999998E-4</v>
      </c>
      <c r="BD211">
        <f t="array" ref="BD211">INDEX([2]prime_para_mortcecx!BC$2:BC$195,MATCH($B201,[2]prime_para_mortcecx!$A$2:$A$195,0),1)</f>
        <v>4.0299999999999998E-4</v>
      </c>
      <c r="BE211">
        <f t="array" ref="BE211">INDEX([2]prime_para_mortcecx!BD$2:BD$195,MATCH($B201,[2]prime_para_mortcecx!$A$2:$A$195,0),1)</f>
        <v>4.0299999999999998E-4</v>
      </c>
      <c r="BF211">
        <f t="array" ref="BF211">INDEX([2]prime_para_mortcecx!BE$2:BE$195,MATCH($B201,[2]prime_para_mortcecx!$A$2:$A$195,0),1)</f>
        <v>4.6200000000000001E-4</v>
      </c>
      <c r="BG211">
        <f t="array" ref="BG211">INDEX([2]prime_para_mortcecx!BF$2:BF$195,MATCH($B201,[2]prime_para_mortcecx!$A$2:$A$195,0),1)</f>
        <v>4.6200000000000001E-4</v>
      </c>
      <c r="BH211">
        <f t="array" ref="BH211">INDEX([2]prime_para_mortcecx!BG$2:BG$195,MATCH($B201,[2]prime_para_mortcecx!$A$2:$A$195,0),1)</f>
        <v>4.6200000000000001E-4</v>
      </c>
      <c r="BI211">
        <f t="array" ref="BI211">INDEX([2]prime_para_mortcecx!BH$2:BH$195,MATCH($B201,[2]prime_para_mortcecx!$A$2:$A$195,0),1)</f>
        <v>4.6200000000000001E-4</v>
      </c>
      <c r="BJ211">
        <f t="array" ref="BJ211">INDEX([2]prime_para_mortcecx!BI$2:BI$195,MATCH($B201,[2]prime_para_mortcecx!$A$2:$A$195,0),1)</f>
        <v>4.6200000000000001E-4</v>
      </c>
      <c r="BK211">
        <f t="array" ref="BK211">INDEX([2]prime_para_mortcecx!BJ$2:BJ$195,MATCH($B201,[2]prime_para_mortcecx!$A$2:$A$195,0),1)</f>
        <v>5.0500000000000002E-4</v>
      </c>
      <c r="BL211">
        <f t="array" ref="BL211">INDEX([2]prime_para_mortcecx!BK$2:BK$195,MATCH($B201,[2]prime_para_mortcecx!$A$2:$A$195,0),1)</f>
        <v>5.0500000000000002E-4</v>
      </c>
      <c r="BM211">
        <f t="array" ref="BM211">INDEX([2]prime_para_mortcecx!BL$2:BL$195,MATCH($B201,[2]prime_para_mortcecx!$A$2:$A$195,0),1)</f>
        <v>5.0500000000000002E-4</v>
      </c>
      <c r="BN211">
        <f t="array" ref="BN211">INDEX([2]prime_para_mortcecx!BM$2:BM$195,MATCH($B201,[2]prime_para_mortcecx!$A$2:$A$195,0),1)</f>
        <v>5.0500000000000002E-4</v>
      </c>
      <c r="BO211">
        <f t="array" ref="BO211">INDEX([2]prime_para_mortcecx!BN$2:BN$195,MATCH($B201,[2]prime_para_mortcecx!$A$2:$A$195,0),1)</f>
        <v>5.0500000000000002E-4</v>
      </c>
      <c r="BP211">
        <f t="array" ref="BP211">INDEX([2]prime_para_mortcecx!BO$2:BO$195,MATCH($B201,[2]prime_para_mortcecx!$A$2:$A$195,0),1)</f>
        <v>6.6399999999999999E-4</v>
      </c>
      <c r="BQ211">
        <f t="array" ref="BQ211">INDEX([2]prime_para_mortcecx!BP$2:BP$195,MATCH($B201,[2]prime_para_mortcecx!$A$2:$A$195,0),1)</f>
        <v>6.6399999999999999E-4</v>
      </c>
      <c r="BR211">
        <f t="array" ref="BR211">INDEX([2]prime_para_mortcecx!BQ$2:BQ$195,MATCH($B201,[2]prime_para_mortcecx!$A$2:$A$195,0),1)</f>
        <v>6.6399999999999999E-4</v>
      </c>
      <c r="BS211">
        <f t="array" ref="BS211">INDEX([2]prime_para_mortcecx!BR$2:BR$195,MATCH($B201,[2]prime_para_mortcecx!$A$2:$A$195,0),1)</f>
        <v>6.6399999999999999E-4</v>
      </c>
      <c r="BT211">
        <f t="array" ref="BT211">INDEX([2]prime_para_mortcecx!BS$2:BS$195,MATCH($B201,[2]prime_para_mortcecx!$A$2:$A$195,0),1)</f>
        <v>6.6399999999999999E-4</v>
      </c>
      <c r="BU211">
        <f t="array" ref="BU211">INDEX([2]prime_para_mortcecx!BT$2:BT$195,MATCH($B201,[2]prime_para_mortcecx!$A$2:$A$195,0),1)</f>
        <v>9.2500000000000004E-4</v>
      </c>
      <c r="BV211">
        <f t="array" ref="BV211">INDEX([2]prime_para_mortcecx!BU$2:BU$195,MATCH($B201,[2]prime_para_mortcecx!$A$2:$A$195,0),1)</f>
        <v>9.2500000000000004E-4</v>
      </c>
      <c r="BW211">
        <f t="array" ref="BW211">INDEX([2]prime_para_mortcecx!BV$2:BV$195,MATCH($B201,[2]prime_para_mortcecx!$A$2:$A$195,0),1)</f>
        <v>9.2500000000000004E-4</v>
      </c>
      <c r="BX211">
        <f t="array" ref="BX211">INDEX([2]prime_para_mortcecx!BW$2:BW$195,MATCH($B201,[2]prime_para_mortcecx!$A$2:$A$195,0),1)</f>
        <v>9.2500000000000004E-4</v>
      </c>
      <c r="BY211">
        <f t="array" ref="BY211">INDEX([2]prime_para_mortcecx!BX$2:BX$195,MATCH($B201,[2]prime_para_mortcecx!$A$2:$A$195,0),1)</f>
        <v>9.2500000000000004E-4</v>
      </c>
      <c r="BZ211">
        <f t="array" ref="BZ211">INDEX([2]prime_para_mortcecx!BY$2:BY$195,MATCH($B201,[2]prime_para_mortcecx!$A$2:$A$195,0),1)</f>
        <v>1.2899999999999999E-3</v>
      </c>
      <c r="CA211">
        <f t="array" ref="CA211">INDEX([2]prime_para_mortcecx!BZ$2:BZ$195,MATCH($B201,[2]prime_para_mortcecx!$A$2:$A$195,0),1)</f>
        <v>1.2899999999999999E-3</v>
      </c>
      <c r="CB211">
        <f t="array" ref="CB211">INDEX([2]prime_para_mortcecx!CA$2:CA$195,MATCH($B201,[2]prime_para_mortcecx!$A$2:$A$195,0),1)</f>
        <v>1.2899999999999999E-3</v>
      </c>
      <c r="CC211">
        <f t="array" ref="CC211">INDEX([2]prime_para_mortcecx!CB$2:CB$195,MATCH($B201,[2]prime_para_mortcecx!$A$2:$A$195,0),1)</f>
        <v>1.2899999999999999E-3</v>
      </c>
      <c r="CD211">
        <f t="array" ref="CD211">INDEX([2]prime_para_mortcecx!CC$2:CC$195,MATCH($B201,[2]prime_para_mortcecx!$A$2:$A$195,0),1)</f>
        <v>1.2899999999999999E-3</v>
      </c>
      <c r="CE211">
        <f t="array" ref="CE211">INDEX([2]prime_para_mortcecx!CD$2:CD$195,MATCH($B201,[2]prime_para_mortcecx!$A$2:$A$195,0),1)</f>
        <v>1.2899999999999999E-3</v>
      </c>
      <c r="CF211">
        <f t="array" ref="CF211">INDEX([2]prime_para_mortcecx!CE$2:CE$195,MATCH($B201,[2]prime_para_mortcecx!$A$2:$A$195,0),1)</f>
        <v>1.2899999999999999E-3</v>
      </c>
      <c r="CG211">
        <f t="array" ref="CG211">INDEX([2]prime_para_mortcecx!CF$2:CF$195,MATCH($B201,[2]prime_para_mortcecx!$A$2:$A$195,0),1)</f>
        <v>1.2899999999999999E-3</v>
      </c>
      <c r="CH211">
        <f t="array" ref="CH211">INDEX([2]prime_para_mortcecx!CG$2:CG$195,MATCH($B201,[2]prime_para_mortcecx!$A$2:$A$195,0),1)</f>
        <v>1.2899999999999999E-3</v>
      </c>
      <c r="CI211">
        <f t="array" ref="CI211">INDEX([2]prime_para_mortcecx!CH$2:CH$195,MATCH($B201,[2]prime_para_mortcecx!$A$2:$A$195,0),1)</f>
        <v>1.2899999999999999E-3</v>
      </c>
      <c r="CJ211">
        <f t="array" ref="CJ211">INDEX([2]prime_para_mortcecx!CI$2:CI$195,MATCH($B201,[2]prime_para_mortcecx!$A$2:$A$195,0),1)</f>
        <v>1.2899999999999999E-3</v>
      </c>
      <c r="CK211">
        <f t="array" ref="CK211">INDEX([2]prime_para_mortcecx!CJ$2:CJ$195,MATCH($B201,[2]prime_para_mortcecx!$A$2:$A$195,0),1)</f>
        <v>1.2899999999999999E-3</v>
      </c>
      <c r="CL211">
        <f t="array" ref="CL211">INDEX([2]prime_para_mortcecx!CK$2:CK$195,MATCH($B201,[2]prime_para_mortcecx!$A$2:$A$195,0),1)</f>
        <v>1.2899999999999999E-3</v>
      </c>
      <c r="CM211">
        <f t="array" ref="CM211">INDEX([2]prime_para_mortcecx!CL$2:CL$195,MATCH($B201,[2]prime_para_mortcecx!$A$2:$A$195,0),1)</f>
        <v>1.2899999999999999E-3</v>
      </c>
      <c r="CN211">
        <f t="array" ref="CN211">INDEX([2]prime_para_mortcecx!CM$2:CM$195,MATCH($B201,[2]prime_para_mortcecx!$A$2:$A$195,0),1)</f>
        <v>1.2899999999999999E-3</v>
      </c>
      <c r="CO211">
        <f t="array" ref="CO211">INDEX([2]prime_para_mortcecx!CN$2:CN$195,MATCH($B201,[2]prime_para_mortcecx!$A$2:$A$195,0),1)</f>
        <v>1.2899999999999999E-3</v>
      </c>
      <c r="CP211">
        <f t="array" ref="CP211">INDEX([2]prime_para_mortcecx!CO$2:CO$195,MATCH($B201,[2]prime_para_mortcecx!$A$2:$A$195,0),1)</f>
        <v>1.2899999999999999E-3</v>
      </c>
      <c r="CQ211">
        <f t="array" ref="CQ211">INDEX([2]prime_para_mortcecx!CP$2:CP$195,MATCH($B201,[2]prime_para_mortcecx!$A$2:$A$195,0),1)</f>
        <v>1.2899999999999999E-3</v>
      </c>
      <c r="CR211">
        <f t="array" ref="CR211">INDEX([2]prime_para_mortcecx!CQ$2:CQ$195,MATCH($B201,[2]prime_para_mortcecx!$A$2:$A$195,0),1)</f>
        <v>1.2899999999999999E-3</v>
      </c>
      <c r="CS211">
        <f t="array" ref="CS211">INDEX([2]prime_para_mortcecx!CR$2:CR$195,MATCH($B201,[2]prime_para_mortcecx!$A$2:$A$195,0),1)</f>
        <v>1.2899999999999999E-3</v>
      </c>
      <c r="CT211">
        <f t="array" ref="CT211">INDEX([2]prime_para_mortcecx!CS$2:CS$195,MATCH($B201,[2]prime_para_mortcecx!$A$2:$A$195,0),1)</f>
        <v>1.2899999999999999E-3</v>
      </c>
      <c r="CU211">
        <f t="array" ref="CU211">INDEX([2]prime_para_mortcecx!CT$2:CT$195,MATCH($B201,[2]prime_para_mortcecx!$A$2:$A$195,0),1)</f>
        <v>1.2899999999999999E-3</v>
      </c>
      <c r="CV211">
        <f t="array" ref="CV211">INDEX([2]prime_para_mortcecx!CU$2:CU$195,MATCH($B201,[2]prime_para_mortcecx!$A$2:$A$195,0),1)</f>
        <v>1.2899999999999999E-3</v>
      </c>
      <c r="CW211">
        <f t="array" ref="CW211">INDEX([2]prime_para_mortcecx!CV$2:CV$195,MATCH($B201,[2]prime_para_mortcecx!$A$2:$A$195,0),1)</f>
        <v>1.2899999999999999E-3</v>
      </c>
      <c r="CX211">
        <f t="array" ref="CX211">INDEX([2]prime_para_mortcecx!CW$2:CW$195,MATCH($B201,[2]prime_para_mortcecx!$A$2:$A$195,0),1)</f>
        <v>1.2899999999999999E-3</v>
      </c>
    </row>
    <row r="212" spans="1:102" x14ac:dyDescent="0.25">
      <c r="A212" s="46" t="str">
        <f t="shared" ref="A212:B212" si="85">A189</f>
        <v xml:space="preserve">South America </v>
      </c>
      <c r="B212" s="46" t="str">
        <f t="shared" si="85"/>
        <v>Peru</v>
      </c>
      <c r="C212" t="e">
        <f t="array" ref="C212">INDEX([2]prime_para_mortcecx!B$2:B$195,MATCH($B202,[2]prime_para_mortcecx!$A$2:$A$195,0),1)</f>
        <v>#VALUE!</v>
      </c>
      <c r="D212" t="e">
        <f t="array" ref="D212">INDEX([2]prime_para_mortcecx!C$2:C$195,MATCH($B202,[2]prime_para_mortcecx!$A$2:$A$195,0),1)</f>
        <v>#VALUE!</v>
      </c>
      <c r="E212" t="e">
        <f t="array" ref="E212">INDEX([2]prime_para_mortcecx!D$2:D$195,MATCH($B202,[2]prime_para_mortcecx!$A$2:$A$195,0),1)</f>
        <v>#VALUE!</v>
      </c>
      <c r="F212" t="e">
        <f t="array" ref="F212">INDEX([2]prime_para_mortcecx!E$2:E$195,MATCH($B202,[2]prime_para_mortcecx!$A$2:$A$195,0),1)</f>
        <v>#VALUE!</v>
      </c>
      <c r="G212" t="e">
        <f t="array" ref="G212">INDEX([2]prime_para_mortcecx!F$2:F$195,MATCH($B202,[2]prime_para_mortcecx!$A$2:$A$195,0),1)</f>
        <v>#VALUE!</v>
      </c>
      <c r="H212" t="e">
        <f t="array" ref="H212">INDEX([2]prime_para_mortcecx!G$2:G$195,MATCH($B202,[2]prime_para_mortcecx!$A$2:$A$195,0),1)</f>
        <v>#VALUE!</v>
      </c>
      <c r="I212" t="e">
        <f t="array" ref="I212">INDEX([2]prime_para_mortcecx!H$2:H$195,MATCH($B202,[2]prime_para_mortcecx!$A$2:$A$195,0),1)</f>
        <v>#VALUE!</v>
      </c>
      <c r="J212" t="e">
        <f t="array" ref="J212">INDEX([2]prime_para_mortcecx!I$2:I$195,MATCH($B202,[2]prime_para_mortcecx!$A$2:$A$195,0),1)</f>
        <v>#VALUE!</v>
      </c>
      <c r="K212" t="e">
        <f t="array" ref="K212">INDEX([2]prime_para_mortcecx!J$2:J$195,MATCH($B202,[2]prime_para_mortcecx!$A$2:$A$195,0),1)</f>
        <v>#VALUE!</v>
      </c>
      <c r="L212" t="e">
        <f t="array" ref="L212">INDEX([2]prime_para_mortcecx!K$2:K$195,MATCH($B202,[2]prime_para_mortcecx!$A$2:$A$195,0),1)</f>
        <v>#VALUE!</v>
      </c>
      <c r="M212" t="e">
        <f t="array" ref="M212">INDEX([2]prime_para_mortcecx!L$2:L$195,MATCH($B202,[2]prime_para_mortcecx!$A$2:$A$195,0),1)</f>
        <v>#VALUE!</v>
      </c>
      <c r="N212" t="e">
        <f t="array" ref="N212">INDEX([2]prime_para_mortcecx!M$2:M$195,MATCH($B202,[2]prime_para_mortcecx!$A$2:$A$195,0),1)</f>
        <v>#VALUE!</v>
      </c>
      <c r="O212" t="e">
        <f t="array" ref="O212">INDEX([2]prime_para_mortcecx!N$2:N$195,MATCH($B202,[2]prime_para_mortcecx!$A$2:$A$195,0),1)</f>
        <v>#VALUE!</v>
      </c>
      <c r="P212" t="e">
        <f t="array" ref="P212">INDEX([2]prime_para_mortcecx!O$2:O$195,MATCH($B202,[2]prime_para_mortcecx!$A$2:$A$195,0),1)</f>
        <v>#VALUE!</v>
      </c>
      <c r="Q212" t="e">
        <f t="array" ref="Q212">INDEX([2]prime_para_mortcecx!P$2:P$195,MATCH($B202,[2]prime_para_mortcecx!$A$2:$A$195,0),1)</f>
        <v>#VALUE!</v>
      </c>
      <c r="R212">
        <f t="array" ref="R212">INDEX([2]prime_para_mortcecx!Q$2:Q$195,MATCH($B202,[2]prime_para_mortcecx!$A$2:$A$195,0),1)</f>
        <v>3.0000000000000001E-5</v>
      </c>
      <c r="S212">
        <f t="array" ref="S212">INDEX([2]prime_para_mortcecx!R$2:R$195,MATCH($B202,[2]prime_para_mortcecx!$A$2:$A$195,0),1)</f>
        <v>3.0000000000000001E-5</v>
      </c>
      <c r="T212">
        <f t="array" ref="T212">INDEX([2]prime_para_mortcecx!S$2:S$195,MATCH($B202,[2]prime_para_mortcecx!$A$2:$A$195,0),1)</f>
        <v>3.0000000000000001E-5</v>
      </c>
      <c r="U212">
        <f t="array" ref="U212">INDEX([2]prime_para_mortcecx!T$2:T$195,MATCH($B202,[2]prime_para_mortcecx!$A$2:$A$195,0),1)</f>
        <v>3.0000000000000001E-5</v>
      </c>
      <c r="V212">
        <f t="array" ref="V212">INDEX([2]prime_para_mortcecx!U$2:U$195,MATCH($B202,[2]prime_para_mortcecx!$A$2:$A$195,0),1)</f>
        <v>3.0000000000000001E-5</v>
      </c>
      <c r="W212">
        <f t="array" ref="W212">INDEX([2]prime_para_mortcecx!V$2:V$195,MATCH($B202,[2]prime_para_mortcecx!$A$2:$A$195,0),1)</f>
        <v>3.0000000000000001E-5</v>
      </c>
      <c r="X212">
        <f t="array" ref="X212">INDEX([2]prime_para_mortcecx!W$2:W$195,MATCH($B202,[2]prime_para_mortcecx!$A$2:$A$195,0),1)</f>
        <v>3.0000000000000001E-5</v>
      </c>
      <c r="Y212">
        <f t="array" ref="Y212">INDEX([2]prime_para_mortcecx!X$2:X$195,MATCH($B202,[2]prime_para_mortcecx!$A$2:$A$195,0),1)</f>
        <v>3.0000000000000001E-5</v>
      </c>
      <c r="Z212">
        <f t="array" ref="Z212">INDEX([2]prime_para_mortcecx!Y$2:Y$195,MATCH($B202,[2]prime_para_mortcecx!$A$2:$A$195,0),1)</f>
        <v>3.0000000000000001E-5</v>
      </c>
      <c r="AA212">
        <f t="array" ref="AA212">INDEX([2]prime_para_mortcecx!Z$2:Z$195,MATCH($B202,[2]prime_para_mortcecx!$A$2:$A$195,0),1)</f>
        <v>3.0000000000000001E-5</v>
      </c>
      <c r="AB212">
        <f t="array" ref="AB212">INDEX([2]prime_para_mortcecx!AA$2:AA$195,MATCH($B202,[2]prime_para_mortcecx!$A$2:$A$195,0),1)</f>
        <v>3.0000000000000001E-5</v>
      </c>
      <c r="AC212">
        <f t="array" ref="AC212">INDEX([2]prime_para_mortcecx!AB$2:AB$195,MATCH($B202,[2]prime_para_mortcecx!$A$2:$A$195,0),1)</f>
        <v>3.0000000000000001E-5</v>
      </c>
      <c r="AD212">
        <f t="array" ref="AD212">INDEX([2]prime_para_mortcecx!AC$2:AC$195,MATCH($B202,[2]prime_para_mortcecx!$A$2:$A$195,0),1)</f>
        <v>3.0000000000000001E-5</v>
      </c>
      <c r="AE212">
        <f t="array" ref="AE212">INDEX([2]prime_para_mortcecx!AD$2:AD$195,MATCH($B202,[2]prime_para_mortcecx!$A$2:$A$195,0),1)</f>
        <v>3.0000000000000001E-5</v>
      </c>
      <c r="AF212">
        <f t="array" ref="AF212">INDEX([2]prime_para_mortcecx!AE$2:AE$195,MATCH($B202,[2]prime_para_mortcecx!$A$2:$A$195,0),1)</f>
        <v>3.0000000000000001E-5</v>
      </c>
      <c r="AG212">
        <f t="array" ref="AG212">INDEX([2]prime_para_mortcecx!AF$2:AF$195,MATCH($B202,[2]prime_para_mortcecx!$A$2:$A$195,0),1)</f>
        <v>3.0000000000000001E-5</v>
      </c>
      <c r="AH212">
        <f t="array" ref="AH212">INDEX([2]prime_para_mortcecx!AG$2:AG$195,MATCH($B202,[2]prime_para_mortcecx!$A$2:$A$195,0),1)</f>
        <v>3.0000000000000001E-5</v>
      </c>
      <c r="AI212">
        <f t="array" ref="AI212">INDEX([2]prime_para_mortcecx!AH$2:AH$195,MATCH($B202,[2]prime_para_mortcecx!$A$2:$A$195,0),1)</f>
        <v>3.0000000000000001E-5</v>
      </c>
      <c r="AJ212">
        <f t="array" ref="AJ212">INDEX([2]prime_para_mortcecx!AI$2:AI$195,MATCH($B202,[2]prime_para_mortcecx!$A$2:$A$195,0),1)</f>
        <v>3.0000000000000001E-5</v>
      </c>
      <c r="AK212">
        <f t="array" ref="AK212">INDEX([2]prime_para_mortcecx!AJ$2:AJ$195,MATCH($B202,[2]prime_para_mortcecx!$A$2:$A$195,0),1)</f>
        <v>3.0000000000000001E-5</v>
      </c>
      <c r="AL212">
        <f t="array" ref="AL212">INDEX([2]prime_para_mortcecx!AK$2:AK$195,MATCH($B202,[2]prime_para_mortcecx!$A$2:$A$195,0),1)</f>
        <v>3.0000000000000001E-5</v>
      </c>
      <c r="AM212">
        <f t="array" ref="AM212">INDEX([2]prime_para_mortcecx!AL$2:AL$195,MATCH($B202,[2]prime_para_mortcecx!$A$2:$A$195,0),1)</f>
        <v>3.0000000000000001E-5</v>
      </c>
      <c r="AN212">
        <f t="array" ref="AN212">INDEX([2]prime_para_mortcecx!AM$2:AM$195,MATCH($B202,[2]prime_para_mortcecx!$A$2:$A$195,0),1)</f>
        <v>3.0000000000000001E-5</v>
      </c>
      <c r="AO212">
        <f t="array" ref="AO212">INDEX([2]prime_para_mortcecx!AN$2:AN$195,MATCH($B202,[2]prime_para_mortcecx!$A$2:$A$195,0),1)</f>
        <v>3.0000000000000001E-5</v>
      </c>
      <c r="AP212">
        <f t="array" ref="AP212">INDEX([2]prime_para_mortcecx!AO$2:AO$195,MATCH($B202,[2]prime_para_mortcecx!$A$2:$A$195,0),1)</f>
        <v>3.0000000000000001E-5</v>
      </c>
      <c r="AQ212">
        <f t="array" ref="AQ212">INDEX([2]prime_para_mortcecx!AP$2:AP$195,MATCH($B202,[2]prime_para_mortcecx!$A$2:$A$195,0),1)</f>
        <v>1.64E-4</v>
      </c>
      <c r="AR212">
        <f t="array" ref="AR212">INDEX([2]prime_para_mortcecx!AQ$2:AQ$195,MATCH($B202,[2]prime_para_mortcecx!$A$2:$A$195,0),1)</f>
        <v>1.64E-4</v>
      </c>
      <c r="AS212">
        <f t="array" ref="AS212">INDEX([2]prime_para_mortcecx!AR$2:AR$195,MATCH($B202,[2]prime_para_mortcecx!$A$2:$A$195,0),1)</f>
        <v>1.64E-4</v>
      </c>
      <c r="AT212">
        <f t="array" ref="AT212">INDEX([2]prime_para_mortcecx!AS$2:AS$195,MATCH($B202,[2]prime_para_mortcecx!$A$2:$A$195,0),1)</f>
        <v>1.64E-4</v>
      </c>
      <c r="AU212">
        <f t="array" ref="AU212">INDEX([2]prime_para_mortcecx!AT$2:AT$195,MATCH($B202,[2]prime_para_mortcecx!$A$2:$A$195,0),1)</f>
        <v>1.64E-4</v>
      </c>
      <c r="AV212">
        <f t="array" ref="AV212">INDEX([2]prime_para_mortcecx!AU$2:AU$195,MATCH($B202,[2]prime_para_mortcecx!$A$2:$A$195,0),1)</f>
        <v>2.3599999999999999E-4</v>
      </c>
      <c r="AW212">
        <f t="array" ref="AW212">INDEX([2]prime_para_mortcecx!AV$2:AV$195,MATCH($B202,[2]prime_para_mortcecx!$A$2:$A$195,0),1)</f>
        <v>2.3599999999999999E-4</v>
      </c>
      <c r="AX212">
        <f t="array" ref="AX212">INDEX([2]prime_para_mortcecx!AW$2:AW$195,MATCH($B202,[2]prime_para_mortcecx!$A$2:$A$195,0),1)</f>
        <v>2.3599999999999999E-4</v>
      </c>
      <c r="AY212">
        <f t="array" ref="AY212">INDEX([2]prime_para_mortcecx!AX$2:AX$195,MATCH($B202,[2]prime_para_mortcecx!$A$2:$A$195,0),1)</f>
        <v>2.3599999999999999E-4</v>
      </c>
      <c r="AZ212">
        <f t="array" ref="AZ212">INDEX([2]prime_para_mortcecx!AY$2:AY$195,MATCH($B202,[2]prime_para_mortcecx!$A$2:$A$195,0),1)</f>
        <v>2.3599999999999999E-4</v>
      </c>
      <c r="BA212">
        <f t="array" ref="BA212">INDEX([2]prime_para_mortcecx!AZ$2:AZ$195,MATCH($B202,[2]prime_para_mortcecx!$A$2:$A$195,0),1)</f>
        <v>2.9300000000000002E-4</v>
      </c>
      <c r="BB212">
        <f t="array" ref="BB212">INDEX([2]prime_para_mortcecx!BA$2:BA$195,MATCH($B202,[2]prime_para_mortcecx!$A$2:$A$195,0),1)</f>
        <v>2.9300000000000002E-4</v>
      </c>
      <c r="BC212">
        <f t="array" ref="BC212">INDEX([2]prime_para_mortcecx!BB$2:BB$195,MATCH($B202,[2]prime_para_mortcecx!$A$2:$A$195,0),1)</f>
        <v>2.9300000000000002E-4</v>
      </c>
      <c r="BD212">
        <f t="array" ref="BD212">INDEX([2]prime_para_mortcecx!BC$2:BC$195,MATCH($B202,[2]prime_para_mortcecx!$A$2:$A$195,0),1)</f>
        <v>2.9300000000000002E-4</v>
      </c>
      <c r="BE212">
        <f t="array" ref="BE212">INDEX([2]prime_para_mortcecx!BD$2:BD$195,MATCH($B202,[2]prime_para_mortcecx!$A$2:$A$195,0),1)</f>
        <v>2.9300000000000002E-4</v>
      </c>
      <c r="BF212">
        <f t="array" ref="BF212">INDEX([2]prime_para_mortcecx!BE$2:BE$195,MATCH($B202,[2]prime_para_mortcecx!$A$2:$A$195,0),1)</f>
        <v>3.3399999999999999E-4</v>
      </c>
      <c r="BG212">
        <f t="array" ref="BG212">INDEX([2]prime_para_mortcecx!BF$2:BF$195,MATCH($B202,[2]prime_para_mortcecx!$A$2:$A$195,0),1)</f>
        <v>3.3399999999999999E-4</v>
      </c>
      <c r="BH212">
        <f t="array" ref="BH212">INDEX([2]prime_para_mortcecx!BG$2:BG$195,MATCH($B202,[2]prime_para_mortcecx!$A$2:$A$195,0),1)</f>
        <v>3.3399999999999999E-4</v>
      </c>
      <c r="BI212">
        <f t="array" ref="BI212">INDEX([2]prime_para_mortcecx!BH$2:BH$195,MATCH($B202,[2]prime_para_mortcecx!$A$2:$A$195,0),1)</f>
        <v>3.3399999999999999E-4</v>
      </c>
      <c r="BJ212">
        <f t="array" ref="BJ212">INDEX([2]prime_para_mortcecx!BI$2:BI$195,MATCH($B202,[2]prime_para_mortcecx!$A$2:$A$195,0),1)</f>
        <v>3.3399999999999999E-4</v>
      </c>
      <c r="BK212">
        <f t="array" ref="BK212">INDEX([2]prime_para_mortcecx!BJ$2:BJ$195,MATCH($B202,[2]prime_para_mortcecx!$A$2:$A$195,0),1)</f>
        <v>3.6699999999999998E-4</v>
      </c>
      <c r="BL212">
        <f t="array" ref="BL212">INDEX([2]prime_para_mortcecx!BK$2:BK$195,MATCH($B202,[2]prime_para_mortcecx!$A$2:$A$195,0),1)</f>
        <v>3.6699999999999998E-4</v>
      </c>
      <c r="BM212">
        <f t="array" ref="BM212">INDEX([2]prime_para_mortcecx!BL$2:BL$195,MATCH($B202,[2]prime_para_mortcecx!$A$2:$A$195,0),1)</f>
        <v>3.6699999999999998E-4</v>
      </c>
      <c r="BN212">
        <f t="array" ref="BN212">INDEX([2]prime_para_mortcecx!BM$2:BM$195,MATCH($B202,[2]prime_para_mortcecx!$A$2:$A$195,0),1)</f>
        <v>3.6699999999999998E-4</v>
      </c>
      <c r="BO212">
        <f t="array" ref="BO212">INDEX([2]prime_para_mortcecx!BN$2:BN$195,MATCH($B202,[2]prime_para_mortcecx!$A$2:$A$195,0),1)</f>
        <v>3.6699999999999998E-4</v>
      </c>
      <c r="BP212">
        <f t="array" ref="BP212">INDEX([2]prime_para_mortcecx!BO$2:BO$195,MATCH($B202,[2]prime_para_mortcecx!$A$2:$A$195,0),1)</f>
        <v>4.6000000000000001E-4</v>
      </c>
      <c r="BQ212">
        <f t="array" ref="BQ212">INDEX([2]prime_para_mortcecx!BP$2:BP$195,MATCH($B202,[2]prime_para_mortcecx!$A$2:$A$195,0),1)</f>
        <v>4.6000000000000001E-4</v>
      </c>
      <c r="BR212">
        <f t="array" ref="BR212">INDEX([2]prime_para_mortcecx!BQ$2:BQ$195,MATCH($B202,[2]prime_para_mortcecx!$A$2:$A$195,0),1)</f>
        <v>4.6000000000000001E-4</v>
      </c>
      <c r="BS212">
        <f t="array" ref="BS212">INDEX([2]prime_para_mortcecx!BR$2:BR$195,MATCH($B202,[2]prime_para_mortcecx!$A$2:$A$195,0),1)</f>
        <v>4.6000000000000001E-4</v>
      </c>
      <c r="BT212">
        <f t="array" ref="BT212">INDEX([2]prime_para_mortcecx!BS$2:BS$195,MATCH($B202,[2]prime_para_mortcecx!$A$2:$A$195,0),1)</f>
        <v>4.6000000000000001E-4</v>
      </c>
      <c r="BU212">
        <f t="array" ref="BU212">INDEX([2]prime_para_mortcecx!BT$2:BT$195,MATCH($B202,[2]prime_para_mortcecx!$A$2:$A$195,0),1)</f>
        <v>6.0599999999999998E-4</v>
      </c>
      <c r="BV212">
        <f t="array" ref="BV212">INDEX([2]prime_para_mortcecx!BU$2:BU$195,MATCH($B202,[2]prime_para_mortcecx!$A$2:$A$195,0),1)</f>
        <v>6.0599999999999998E-4</v>
      </c>
      <c r="BW212">
        <f t="array" ref="BW212">INDEX([2]prime_para_mortcecx!BV$2:BV$195,MATCH($B202,[2]prime_para_mortcecx!$A$2:$A$195,0),1)</f>
        <v>6.0599999999999998E-4</v>
      </c>
      <c r="BX212">
        <f t="array" ref="BX212">INDEX([2]prime_para_mortcecx!BW$2:BW$195,MATCH($B202,[2]prime_para_mortcecx!$A$2:$A$195,0),1)</f>
        <v>6.0599999999999998E-4</v>
      </c>
      <c r="BY212">
        <f t="array" ref="BY212">INDEX([2]prime_para_mortcecx!BX$2:BX$195,MATCH($B202,[2]prime_para_mortcecx!$A$2:$A$195,0),1)</f>
        <v>6.0599999999999998E-4</v>
      </c>
      <c r="BZ212">
        <f t="array" ref="BZ212">INDEX([2]prime_para_mortcecx!BY$2:BY$195,MATCH($B202,[2]prime_para_mortcecx!$A$2:$A$195,0),1)</f>
        <v>8.0599999999999997E-4</v>
      </c>
      <c r="CA212">
        <f t="array" ref="CA212">INDEX([2]prime_para_mortcecx!BZ$2:BZ$195,MATCH($B202,[2]prime_para_mortcecx!$A$2:$A$195,0),1)</f>
        <v>8.0599999999999997E-4</v>
      </c>
      <c r="CB212">
        <f t="array" ref="CB212">INDEX([2]prime_para_mortcecx!CA$2:CA$195,MATCH($B202,[2]prime_para_mortcecx!$A$2:$A$195,0),1)</f>
        <v>8.0599999999999997E-4</v>
      </c>
      <c r="CC212">
        <f t="array" ref="CC212">INDEX([2]prime_para_mortcecx!CB$2:CB$195,MATCH($B202,[2]prime_para_mortcecx!$A$2:$A$195,0),1)</f>
        <v>8.0599999999999997E-4</v>
      </c>
      <c r="CD212">
        <f t="array" ref="CD212">INDEX([2]prime_para_mortcecx!CC$2:CC$195,MATCH($B202,[2]prime_para_mortcecx!$A$2:$A$195,0),1)</f>
        <v>8.0599999999999997E-4</v>
      </c>
      <c r="CE212">
        <f t="array" ref="CE212">INDEX([2]prime_para_mortcecx!CD$2:CD$195,MATCH($B202,[2]prime_para_mortcecx!$A$2:$A$195,0),1)</f>
        <v>8.0599999999999997E-4</v>
      </c>
      <c r="CF212">
        <f t="array" ref="CF212">INDEX([2]prime_para_mortcecx!CE$2:CE$195,MATCH($B202,[2]prime_para_mortcecx!$A$2:$A$195,0),1)</f>
        <v>8.0599999999999997E-4</v>
      </c>
      <c r="CG212">
        <f t="array" ref="CG212">INDEX([2]prime_para_mortcecx!CF$2:CF$195,MATCH($B202,[2]prime_para_mortcecx!$A$2:$A$195,0),1)</f>
        <v>8.0599999999999997E-4</v>
      </c>
      <c r="CH212">
        <f t="array" ref="CH212">INDEX([2]prime_para_mortcecx!CG$2:CG$195,MATCH($B202,[2]prime_para_mortcecx!$A$2:$A$195,0),1)</f>
        <v>8.0599999999999997E-4</v>
      </c>
      <c r="CI212">
        <f t="array" ref="CI212">INDEX([2]prime_para_mortcecx!CH$2:CH$195,MATCH($B202,[2]prime_para_mortcecx!$A$2:$A$195,0),1)</f>
        <v>8.0599999999999997E-4</v>
      </c>
      <c r="CJ212">
        <f t="array" ref="CJ212">INDEX([2]prime_para_mortcecx!CI$2:CI$195,MATCH($B202,[2]prime_para_mortcecx!$A$2:$A$195,0),1)</f>
        <v>8.0599999999999997E-4</v>
      </c>
      <c r="CK212">
        <f t="array" ref="CK212">INDEX([2]prime_para_mortcecx!CJ$2:CJ$195,MATCH($B202,[2]prime_para_mortcecx!$A$2:$A$195,0),1)</f>
        <v>8.0599999999999997E-4</v>
      </c>
      <c r="CL212">
        <f t="array" ref="CL212">INDEX([2]prime_para_mortcecx!CK$2:CK$195,MATCH($B202,[2]prime_para_mortcecx!$A$2:$A$195,0),1)</f>
        <v>8.0599999999999997E-4</v>
      </c>
      <c r="CM212">
        <f t="array" ref="CM212">INDEX([2]prime_para_mortcecx!CL$2:CL$195,MATCH($B202,[2]prime_para_mortcecx!$A$2:$A$195,0),1)</f>
        <v>8.0599999999999997E-4</v>
      </c>
      <c r="CN212">
        <f t="array" ref="CN212">INDEX([2]prime_para_mortcecx!CM$2:CM$195,MATCH($B202,[2]prime_para_mortcecx!$A$2:$A$195,0),1)</f>
        <v>8.0599999999999997E-4</v>
      </c>
      <c r="CO212">
        <f t="array" ref="CO212">INDEX([2]prime_para_mortcecx!CN$2:CN$195,MATCH($B202,[2]prime_para_mortcecx!$A$2:$A$195,0),1)</f>
        <v>8.0599999999999997E-4</v>
      </c>
      <c r="CP212">
        <f t="array" ref="CP212">INDEX([2]prime_para_mortcecx!CO$2:CO$195,MATCH($B202,[2]prime_para_mortcecx!$A$2:$A$195,0),1)</f>
        <v>8.0599999999999997E-4</v>
      </c>
      <c r="CQ212">
        <f t="array" ref="CQ212">INDEX([2]prime_para_mortcecx!CP$2:CP$195,MATCH($B202,[2]prime_para_mortcecx!$A$2:$A$195,0),1)</f>
        <v>8.0599999999999997E-4</v>
      </c>
      <c r="CR212">
        <f t="array" ref="CR212">INDEX([2]prime_para_mortcecx!CQ$2:CQ$195,MATCH($B202,[2]prime_para_mortcecx!$A$2:$A$195,0),1)</f>
        <v>8.0599999999999997E-4</v>
      </c>
      <c r="CS212">
        <f t="array" ref="CS212">INDEX([2]prime_para_mortcecx!CR$2:CR$195,MATCH($B202,[2]prime_para_mortcecx!$A$2:$A$195,0),1)</f>
        <v>8.0599999999999997E-4</v>
      </c>
      <c r="CT212">
        <f t="array" ref="CT212">INDEX([2]prime_para_mortcecx!CS$2:CS$195,MATCH($B202,[2]prime_para_mortcecx!$A$2:$A$195,0),1)</f>
        <v>8.0599999999999997E-4</v>
      </c>
      <c r="CU212">
        <f t="array" ref="CU212">INDEX([2]prime_para_mortcecx!CT$2:CT$195,MATCH($B202,[2]prime_para_mortcecx!$A$2:$A$195,0),1)</f>
        <v>8.0599999999999997E-4</v>
      </c>
      <c r="CV212">
        <f t="array" ref="CV212">INDEX([2]prime_para_mortcecx!CU$2:CU$195,MATCH($B202,[2]prime_para_mortcecx!$A$2:$A$195,0),1)</f>
        <v>8.0599999999999997E-4</v>
      </c>
      <c r="CW212">
        <f t="array" ref="CW212">INDEX([2]prime_para_mortcecx!CV$2:CV$195,MATCH($B202,[2]prime_para_mortcecx!$A$2:$A$195,0),1)</f>
        <v>8.0599999999999997E-4</v>
      </c>
      <c r="CX212">
        <f t="array" ref="CX212">INDEX([2]prime_para_mortcecx!CW$2:CW$195,MATCH($B202,[2]prime_para_mortcecx!$A$2:$A$195,0),1)</f>
        <v>8.0599999999999997E-4</v>
      </c>
    </row>
    <row r="213" spans="1:102" x14ac:dyDescent="0.25">
      <c r="A213" s="46" t="str">
        <f t="shared" ref="A213:B213" si="86">A190</f>
        <v xml:space="preserve">South America </v>
      </c>
      <c r="B213" s="46" t="str">
        <f t="shared" si="86"/>
        <v>Chile</v>
      </c>
      <c r="C213" t="e">
        <f t="array" ref="C213">INDEX([2]prime_para_mortcecx!B$2:B$195,MATCH($B203,[2]prime_para_mortcecx!$A$2:$A$195,0),1)</f>
        <v>#VALUE!</v>
      </c>
      <c r="D213" t="e">
        <f t="array" ref="D213">INDEX([2]prime_para_mortcecx!C$2:C$195,MATCH($B203,[2]prime_para_mortcecx!$A$2:$A$195,0),1)</f>
        <v>#VALUE!</v>
      </c>
      <c r="E213" t="e">
        <f t="array" ref="E213">INDEX([2]prime_para_mortcecx!D$2:D$195,MATCH($B203,[2]prime_para_mortcecx!$A$2:$A$195,0),1)</f>
        <v>#VALUE!</v>
      </c>
      <c r="F213" t="e">
        <f t="array" ref="F213">INDEX([2]prime_para_mortcecx!E$2:E$195,MATCH($B203,[2]prime_para_mortcecx!$A$2:$A$195,0),1)</f>
        <v>#VALUE!</v>
      </c>
      <c r="G213" t="e">
        <f t="array" ref="G213">INDEX([2]prime_para_mortcecx!F$2:F$195,MATCH($B203,[2]prime_para_mortcecx!$A$2:$A$195,0),1)</f>
        <v>#VALUE!</v>
      </c>
      <c r="H213" t="e">
        <f t="array" ref="H213">INDEX([2]prime_para_mortcecx!G$2:G$195,MATCH($B203,[2]prime_para_mortcecx!$A$2:$A$195,0),1)</f>
        <v>#VALUE!</v>
      </c>
      <c r="I213" t="e">
        <f t="array" ref="I213">INDEX([2]prime_para_mortcecx!H$2:H$195,MATCH($B203,[2]prime_para_mortcecx!$A$2:$A$195,0),1)</f>
        <v>#VALUE!</v>
      </c>
      <c r="J213" t="e">
        <f t="array" ref="J213">INDEX([2]prime_para_mortcecx!I$2:I$195,MATCH($B203,[2]prime_para_mortcecx!$A$2:$A$195,0),1)</f>
        <v>#VALUE!</v>
      </c>
      <c r="K213" t="e">
        <f t="array" ref="K213">INDEX([2]prime_para_mortcecx!J$2:J$195,MATCH($B203,[2]prime_para_mortcecx!$A$2:$A$195,0),1)</f>
        <v>#VALUE!</v>
      </c>
      <c r="L213" t="e">
        <f t="array" ref="L213">INDEX([2]prime_para_mortcecx!K$2:K$195,MATCH($B203,[2]prime_para_mortcecx!$A$2:$A$195,0),1)</f>
        <v>#VALUE!</v>
      </c>
      <c r="M213" t="e">
        <f t="array" ref="M213">INDEX([2]prime_para_mortcecx!L$2:L$195,MATCH($B203,[2]prime_para_mortcecx!$A$2:$A$195,0),1)</f>
        <v>#VALUE!</v>
      </c>
      <c r="N213" t="e">
        <f t="array" ref="N213">INDEX([2]prime_para_mortcecx!M$2:M$195,MATCH($B203,[2]prime_para_mortcecx!$A$2:$A$195,0),1)</f>
        <v>#VALUE!</v>
      </c>
      <c r="O213" t="e">
        <f t="array" ref="O213">INDEX([2]prime_para_mortcecx!N$2:N$195,MATCH($B203,[2]prime_para_mortcecx!$A$2:$A$195,0),1)</f>
        <v>#VALUE!</v>
      </c>
      <c r="P213" t="e">
        <f t="array" ref="P213">INDEX([2]prime_para_mortcecx!O$2:O$195,MATCH($B203,[2]prime_para_mortcecx!$A$2:$A$195,0),1)</f>
        <v>#VALUE!</v>
      </c>
      <c r="Q213" t="e">
        <f t="array" ref="Q213">INDEX([2]prime_para_mortcecx!P$2:P$195,MATCH($B203,[2]prime_para_mortcecx!$A$2:$A$195,0),1)</f>
        <v>#VALUE!</v>
      </c>
      <c r="R213">
        <f t="array" ref="R213">INDEX([2]prime_para_mortcecx!Q$2:Q$195,MATCH($B203,[2]prime_para_mortcecx!$A$2:$A$195,0),1)</f>
        <v>1.8E-5</v>
      </c>
      <c r="S213">
        <f t="array" ref="S213">INDEX([2]prime_para_mortcecx!R$2:R$195,MATCH($B203,[2]prime_para_mortcecx!$A$2:$A$195,0),1)</f>
        <v>1.8E-5</v>
      </c>
      <c r="T213">
        <f t="array" ref="T213">INDEX([2]prime_para_mortcecx!S$2:S$195,MATCH($B203,[2]prime_para_mortcecx!$A$2:$A$195,0),1)</f>
        <v>1.8E-5</v>
      </c>
      <c r="U213">
        <f t="array" ref="U213">INDEX([2]prime_para_mortcecx!T$2:T$195,MATCH($B203,[2]prime_para_mortcecx!$A$2:$A$195,0),1)</f>
        <v>1.8E-5</v>
      </c>
      <c r="V213">
        <f t="array" ref="V213">INDEX([2]prime_para_mortcecx!U$2:U$195,MATCH($B203,[2]prime_para_mortcecx!$A$2:$A$195,0),1)</f>
        <v>1.8E-5</v>
      </c>
      <c r="W213">
        <f t="array" ref="W213">INDEX([2]prime_para_mortcecx!V$2:V$195,MATCH($B203,[2]prime_para_mortcecx!$A$2:$A$195,0),1)</f>
        <v>1.8E-5</v>
      </c>
      <c r="X213">
        <f t="array" ref="X213">INDEX([2]prime_para_mortcecx!W$2:W$195,MATCH($B203,[2]prime_para_mortcecx!$A$2:$A$195,0),1)</f>
        <v>1.8E-5</v>
      </c>
      <c r="Y213">
        <f t="array" ref="Y213">INDEX([2]prime_para_mortcecx!X$2:X$195,MATCH($B203,[2]prime_para_mortcecx!$A$2:$A$195,0),1)</f>
        <v>1.8E-5</v>
      </c>
      <c r="Z213">
        <f t="array" ref="Z213">INDEX([2]prime_para_mortcecx!Y$2:Y$195,MATCH($B203,[2]prime_para_mortcecx!$A$2:$A$195,0),1)</f>
        <v>1.8E-5</v>
      </c>
      <c r="AA213">
        <f t="array" ref="AA213">INDEX([2]prime_para_mortcecx!Z$2:Z$195,MATCH($B203,[2]prime_para_mortcecx!$A$2:$A$195,0),1)</f>
        <v>1.8E-5</v>
      </c>
      <c r="AB213">
        <f t="array" ref="AB213">INDEX([2]prime_para_mortcecx!AA$2:AA$195,MATCH($B203,[2]prime_para_mortcecx!$A$2:$A$195,0),1)</f>
        <v>1.8E-5</v>
      </c>
      <c r="AC213">
        <f t="array" ref="AC213">INDEX([2]prime_para_mortcecx!AB$2:AB$195,MATCH($B203,[2]prime_para_mortcecx!$A$2:$A$195,0),1)</f>
        <v>1.8E-5</v>
      </c>
      <c r="AD213">
        <f t="array" ref="AD213">INDEX([2]prime_para_mortcecx!AC$2:AC$195,MATCH($B203,[2]prime_para_mortcecx!$A$2:$A$195,0),1)</f>
        <v>1.8E-5</v>
      </c>
      <c r="AE213">
        <f t="array" ref="AE213">INDEX([2]prime_para_mortcecx!AD$2:AD$195,MATCH($B203,[2]prime_para_mortcecx!$A$2:$A$195,0),1)</f>
        <v>1.8E-5</v>
      </c>
      <c r="AF213">
        <f t="array" ref="AF213">INDEX([2]prime_para_mortcecx!AE$2:AE$195,MATCH($B203,[2]prime_para_mortcecx!$A$2:$A$195,0),1)</f>
        <v>1.8E-5</v>
      </c>
      <c r="AG213">
        <f t="array" ref="AG213">INDEX([2]prime_para_mortcecx!AF$2:AF$195,MATCH($B203,[2]prime_para_mortcecx!$A$2:$A$195,0),1)</f>
        <v>1.8E-5</v>
      </c>
      <c r="AH213">
        <f t="array" ref="AH213">INDEX([2]prime_para_mortcecx!AG$2:AG$195,MATCH($B203,[2]prime_para_mortcecx!$A$2:$A$195,0),1)</f>
        <v>1.8E-5</v>
      </c>
      <c r="AI213">
        <f t="array" ref="AI213">INDEX([2]prime_para_mortcecx!AH$2:AH$195,MATCH($B203,[2]prime_para_mortcecx!$A$2:$A$195,0),1)</f>
        <v>1.8E-5</v>
      </c>
      <c r="AJ213">
        <f t="array" ref="AJ213">INDEX([2]prime_para_mortcecx!AI$2:AI$195,MATCH($B203,[2]prime_para_mortcecx!$A$2:$A$195,0),1)</f>
        <v>1.8E-5</v>
      </c>
      <c r="AK213">
        <f t="array" ref="AK213">INDEX([2]prime_para_mortcecx!AJ$2:AJ$195,MATCH($B203,[2]prime_para_mortcecx!$A$2:$A$195,0),1)</f>
        <v>1.8E-5</v>
      </c>
      <c r="AL213">
        <f t="array" ref="AL213">INDEX([2]prime_para_mortcecx!AK$2:AK$195,MATCH($B203,[2]prime_para_mortcecx!$A$2:$A$195,0),1)</f>
        <v>1.8E-5</v>
      </c>
      <c r="AM213">
        <f t="array" ref="AM213">INDEX([2]prime_para_mortcecx!AL$2:AL$195,MATCH($B203,[2]prime_para_mortcecx!$A$2:$A$195,0),1)</f>
        <v>1.8E-5</v>
      </c>
      <c r="AN213">
        <f t="array" ref="AN213">INDEX([2]prime_para_mortcecx!AM$2:AM$195,MATCH($B203,[2]prime_para_mortcecx!$A$2:$A$195,0),1)</f>
        <v>1.8E-5</v>
      </c>
      <c r="AO213">
        <f t="array" ref="AO213">INDEX([2]prime_para_mortcecx!AN$2:AN$195,MATCH($B203,[2]prime_para_mortcecx!$A$2:$A$195,0),1)</f>
        <v>1.8E-5</v>
      </c>
      <c r="AP213">
        <f t="array" ref="AP213">INDEX([2]prime_para_mortcecx!AO$2:AO$195,MATCH($B203,[2]prime_para_mortcecx!$A$2:$A$195,0),1)</f>
        <v>1.8E-5</v>
      </c>
      <c r="AQ213">
        <f t="array" ref="AQ213">INDEX([2]prime_para_mortcecx!AP$2:AP$195,MATCH($B203,[2]prime_para_mortcecx!$A$2:$A$195,0),1)</f>
        <v>7.2999999999999999E-5</v>
      </c>
      <c r="AR213">
        <f t="array" ref="AR213">INDEX([2]prime_para_mortcecx!AQ$2:AQ$195,MATCH($B203,[2]prime_para_mortcecx!$A$2:$A$195,0),1)</f>
        <v>7.2999999999999999E-5</v>
      </c>
      <c r="AS213">
        <f t="array" ref="AS213">INDEX([2]prime_para_mortcecx!AR$2:AR$195,MATCH($B203,[2]prime_para_mortcecx!$A$2:$A$195,0),1)</f>
        <v>7.2999999999999999E-5</v>
      </c>
      <c r="AT213">
        <f t="array" ref="AT213">INDEX([2]prime_para_mortcecx!AS$2:AS$195,MATCH($B203,[2]prime_para_mortcecx!$A$2:$A$195,0),1)</f>
        <v>7.2999999999999999E-5</v>
      </c>
      <c r="AU213">
        <f t="array" ref="AU213">INDEX([2]prime_para_mortcecx!AT$2:AT$195,MATCH($B203,[2]prime_para_mortcecx!$A$2:$A$195,0),1)</f>
        <v>7.2999999999999999E-5</v>
      </c>
      <c r="AV213">
        <f t="array" ref="AV213">INDEX([2]prime_para_mortcecx!AU$2:AU$195,MATCH($B203,[2]prime_para_mortcecx!$A$2:$A$195,0),1)</f>
        <v>9.8999999999999994E-5</v>
      </c>
      <c r="AW213">
        <f t="array" ref="AW213">INDEX([2]prime_para_mortcecx!AV$2:AV$195,MATCH($B203,[2]prime_para_mortcecx!$A$2:$A$195,0),1)</f>
        <v>9.8999999999999994E-5</v>
      </c>
      <c r="AX213">
        <f t="array" ref="AX213">INDEX([2]prime_para_mortcecx!AW$2:AW$195,MATCH($B203,[2]prime_para_mortcecx!$A$2:$A$195,0),1)</f>
        <v>9.8999999999999994E-5</v>
      </c>
      <c r="AY213">
        <f t="array" ref="AY213">INDEX([2]prime_para_mortcecx!AX$2:AX$195,MATCH($B203,[2]prime_para_mortcecx!$A$2:$A$195,0),1)</f>
        <v>9.8999999999999994E-5</v>
      </c>
      <c r="AZ213">
        <f t="array" ref="AZ213">INDEX([2]prime_para_mortcecx!AY$2:AY$195,MATCH($B203,[2]prime_para_mortcecx!$A$2:$A$195,0),1)</f>
        <v>9.8999999999999994E-5</v>
      </c>
      <c r="BA213">
        <f t="array" ref="BA213">INDEX([2]prime_para_mortcecx!AZ$2:AZ$195,MATCH($B203,[2]prime_para_mortcecx!$A$2:$A$195,0),1)</f>
        <v>1.27E-4</v>
      </c>
      <c r="BB213">
        <f t="array" ref="BB213">INDEX([2]prime_para_mortcecx!BA$2:BA$195,MATCH($B203,[2]prime_para_mortcecx!$A$2:$A$195,0),1)</f>
        <v>1.27E-4</v>
      </c>
      <c r="BC213">
        <f t="array" ref="BC213">INDEX([2]prime_para_mortcecx!BB$2:BB$195,MATCH($B203,[2]prime_para_mortcecx!$A$2:$A$195,0),1)</f>
        <v>1.27E-4</v>
      </c>
      <c r="BD213">
        <f t="array" ref="BD213">INDEX([2]prime_para_mortcecx!BC$2:BC$195,MATCH($B203,[2]prime_para_mortcecx!$A$2:$A$195,0),1)</f>
        <v>1.27E-4</v>
      </c>
      <c r="BE213">
        <f t="array" ref="BE213">INDEX([2]prime_para_mortcecx!BD$2:BD$195,MATCH($B203,[2]prime_para_mortcecx!$A$2:$A$195,0),1)</f>
        <v>1.27E-4</v>
      </c>
      <c r="BF213">
        <f t="array" ref="BF213">INDEX([2]prime_para_mortcecx!BE$2:BE$195,MATCH($B203,[2]prime_para_mortcecx!$A$2:$A$195,0),1)</f>
        <v>1.5899999999999999E-4</v>
      </c>
      <c r="BG213">
        <f t="array" ref="BG213">INDEX([2]prime_para_mortcecx!BF$2:BF$195,MATCH($B203,[2]prime_para_mortcecx!$A$2:$A$195,0),1)</f>
        <v>1.5899999999999999E-4</v>
      </c>
      <c r="BH213">
        <f t="array" ref="BH213">INDEX([2]prime_para_mortcecx!BG$2:BG$195,MATCH($B203,[2]prime_para_mortcecx!$A$2:$A$195,0),1)</f>
        <v>1.5899999999999999E-4</v>
      </c>
      <c r="BI213">
        <f t="array" ref="BI213">INDEX([2]prime_para_mortcecx!BH$2:BH$195,MATCH($B203,[2]prime_para_mortcecx!$A$2:$A$195,0),1)</f>
        <v>1.5899999999999999E-4</v>
      </c>
      <c r="BJ213">
        <f t="array" ref="BJ213">INDEX([2]prime_para_mortcecx!BI$2:BI$195,MATCH($B203,[2]prime_para_mortcecx!$A$2:$A$195,0),1)</f>
        <v>1.5899999999999999E-4</v>
      </c>
      <c r="BK213">
        <f t="array" ref="BK213">INDEX([2]prime_para_mortcecx!BJ$2:BJ$195,MATCH($B203,[2]prime_para_mortcecx!$A$2:$A$195,0),1)</f>
        <v>1.8599999999999999E-4</v>
      </c>
      <c r="BL213">
        <f t="array" ref="BL213">INDEX([2]prime_para_mortcecx!BK$2:BK$195,MATCH($B203,[2]prime_para_mortcecx!$A$2:$A$195,0),1)</f>
        <v>1.8599999999999999E-4</v>
      </c>
      <c r="BM213">
        <f t="array" ref="BM213">INDEX([2]prime_para_mortcecx!BL$2:BL$195,MATCH($B203,[2]prime_para_mortcecx!$A$2:$A$195,0),1)</f>
        <v>1.8599999999999999E-4</v>
      </c>
      <c r="BN213">
        <f t="array" ref="BN213">INDEX([2]prime_para_mortcecx!BM$2:BM$195,MATCH($B203,[2]prime_para_mortcecx!$A$2:$A$195,0),1)</f>
        <v>1.8599999999999999E-4</v>
      </c>
      <c r="BO213">
        <f t="array" ref="BO213">INDEX([2]prime_para_mortcecx!BN$2:BN$195,MATCH($B203,[2]prime_para_mortcecx!$A$2:$A$195,0),1)</f>
        <v>1.8599999999999999E-4</v>
      </c>
      <c r="BP213">
        <f t="array" ref="BP213">INDEX([2]prime_para_mortcecx!BO$2:BO$195,MATCH($B203,[2]prime_para_mortcecx!$A$2:$A$195,0),1)</f>
        <v>2.4699999999999999E-4</v>
      </c>
      <c r="BQ213">
        <f t="array" ref="BQ213">INDEX([2]prime_para_mortcecx!BP$2:BP$195,MATCH($B203,[2]prime_para_mortcecx!$A$2:$A$195,0),1)</f>
        <v>2.4699999999999999E-4</v>
      </c>
      <c r="BR213">
        <f t="array" ref="BR213">INDEX([2]prime_para_mortcecx!BQ$2:BQ$195,MATCH($B203,[2]prime_para_mortcecx!$A$2:$A$195,0),1)</f>
        <v>2.4699999999999999E-4</v>
      </c>
      <c r="BS213">
        <f t="array" ref="BS213">INDEX([2]prime_para_mortcecx!BR$2:BR$195,MATCH($B203,[2]prime_para_mortcecx!$A$2:$A$195,0),1)</f>
        <v>2.4699999999999999E-4</v>
      </c>
      <c r="BT213">
        <f t="array" ref="BT213">INDEX([2]prime_para_mortcecx!BS$2:BS$195,MATCH($B203,[2]prime_para_mortcecx!$A$2:$A$195,0),1)</f>
        <v>2.4699999999999999E-4</v>
      </c>
      <c r="BU213">
        <f t="array" ref="BU213">INDEX([2]prime_para_mortcecx!BT$2:BT$195,MATCH($B203,[2]prime_para_mortcecx!$A$2:$A$195,0),1)</f>
        <v>3.3599999999999998E-4</v>
      </c>
      <c r="BV213">
        <f t="array" ref="BV213">INDEX([2]prime_para_mortcecx!BU$2:BU$195,MATCH($B203,[2]prime_para_mortcecx!$A$2:$A$195,0),1)</f>
        <v>3.3599999999999998E-4</v>
      </c>
      <c r="BW213">
        <f t="array" ref="BW213">INDEX([2]prime_para_mortcecx!BV$2:BV$195,MATCH($B203,[2]prime_para_mortcecx!$A$2:$A$195,0),1)</f>
        <v>3.3599999999999998E-4</v>
      </c>
      <c r="BX213">
        <f t="array" ref="BX213">INDEX([2]prime_para_mortcecx!BW$2:BW$195,MATCH($B203,[2]prime_para_mortcecx!$A$2:$A$195,0),1)</f>
        <v>3.3599999999999998E-4</v>
      </c>
      <c r="BY213">
        <f t="array" ref="BY213">INDEX([2]prime_para_mortcecx!BX$2:BX$195,MATCH($B203,[2]prime_para_mortcecx!$A$2:$A$195,0),1)</f>
        <v>3.3599999999999998E-4</v>
      </c>
      <c r="BZ213">
        <f t="array" ref="BZ213">INDEX([2]prime_para_mortcecx!BY$2:BY$195,MATCH($B203,[2]prime_para_mortcecx!$A$2:$A$195,0),1)</f>
        <v>4.5199999999999998E-4</v>
      </c>
      <c r="CA213">
        <f t="array" ref="CA213">INDEX([2]prime_para_mortcecx!BZ$2:BZ$195,MATCH($B203,[2]prime_para_mortcecx!$A$2:$A$195,0),1)</f>
        <v>4.5199999999999998E-4</v>
      </c>
      <c r="CB213">
        <f t="array" ref="CB213">INDEX([2]prime_para_mortcecx!CA$2:CA$195,MATCH($B203,[2]prime_para_mortcecx!$A$2:$A$195,0),1)</f>
        <v>4.5199999999999998E-4</v>
      </c>
      <c r="CC213">
        <f t="array" ref="CC213">INDEX([2]prime_para_mortcecx!CB$2:CB$195,MATCH($B203,[2]prime_para_mortcecx!$A$2:$A$195,0),1)</f>
        <v>4.5199999999999998E-4</v>
      </c>
      <c r="CD213">
        <f t="array" ref="CD213">INDEX([2]prime_para_mortcecx!CC$2:CC$195,MATCH($B203,[2]prime_para_mortcecx!$A$2:$A$195,0),1)</f>
        <v>4.5199999999999998E-4</v>
      </c>
      <c r="CE213">
        <f t="array" ref="CE213">INDEX([2]prime_para_mortcecx!CD$2:CD$195,MATCH($B203,[2]prime_para_mortcecx!$A$2:$A$195,0),1)</f>
        <v>4.5199999999999998E-4</v>
      </c>
      <c r="CF213">
        <f t="array" ref="CF213">INDEX([2]prime_para_mortcecx!CE$2:CE$195,MATCH($B203,[2]prime_para_mortcecx!$A$2:$A$195,0),1)</f>
        <v>4.5199999999999998E-4</v>
      </c>
      <c r="CG213">
        <f t="array" ref="CG213">INDEX([2]prime_para_mortcecx!CF$2:CF$195,MATCH($B203,[2]prime_para_mortcecx!$A$2:$A$195,0),1)</f>
        <v>4.5199999999999998E-4</v>
      </c>
      <c r="CH213">
        <f t="array" ref="CH213">INDEX([2]prime_para_mortcecx!CG$2:CG$195,MATCH($B203,[2]prime_para_mortcecx!$A$2:$A$195,0),1)</f>
        <v>4.5199999999999998E-4</v>
      </c>
      <c r="CI213">
        <f t="array" ref="CI213">INDEX([2]prime_para_mortcecx!CH$2:CH$195,MATCH($B203,[2]prime_para_mortcecx!$A$2:$A$195,0),1)</f>
        <v>4.5199999999999998E-4</v>
      </c>
      <c r="CJ213">
        <f t="array" ref="CJ213">INDEX([2]prime_para_mortcecx!CI$2:CI$195,MATCH($B203,[2]prime_para_mortcecx!$A$2:$A$195,0),1)</f>
        <v>4.5199999999999998E-4</v>
      </c>
      <c r="CK213">
        <f t="array" ref="CK213">INDEX([2]prime_para_mortcecx!CJ$2:CJ$195,MATCH($B203,[2]prime_para_mortcecx!$A$2:$A$195,0),1)</f>
        <v>4.5199999999999998E-4</v>
      </c>
      <c r="CL213">
        <f t="array" ref="CL213">INDEX([2]prime_para_mortcecx!CK$2:CK$195,MATCH($B203,[2]prime_para_mortcecx!$A$2:$A$195,0),1)</f>
        <v>4.5199999999999998E-4</v>
      </c>
      <c r="CM213">
        <f t="array" ref="CM213">INDEX([2]prime_para_mortcecx!CL$2:CL$195,MATCH($B203,[2]prime_para_mortcecx!$A$2:$A$195,0),1)</f>
        <v>4.5199999999999998E-4</v>
      </c>
      <c r="CN213">
        <f t="array" ref="CN213">INDEX([2]prime_para_mortcecx!CM$2:CM$195,MATCH($B203,[2]prime_para_mortcecx!$A$2:$A$195,0),1)</f>
        <v>4.5199999999999998E-4</v>
      </c>
      <c r="CO213">
        <f t="array" ref="CO213">INDEX([2]prime_para_mortcecx!CN$2:CN$195,MATCH($B203,[2]prime_para_mortcecx!$A$2:$A$195,0),1)</f>
        <v>4.5199999999999998E-4</v>
      </c>
      <c r="CP213">
        <f t="array" ref="CP213">INDEX([2]prime_para_mortcecx!CO$2:CO$195,MATCH($B203,[2]prime_para_mortcecx!$A$2:$A$195,0),1)</f>
        <v>4.5199999999999998E-4</v>
      </c>
      <c r="CQ213">
        <f t="array" ref="CQ213">INDEX([2]prime_para_mortcecx!CP$2:CP$195,MATCH($B203,[2]prime_para_mortcecx!$A$2:$A$195,0),1)</f>
        <v>4.5199999999999998E-4</v>
      </c>
      <c r="CR213">
        <f t="array" ref="CR213">INDEX([2]prime_para_mortcecx!CQ$2:CQ$195,MATCH($B203,[2]prime_para_mortcecx!$A$2:$A$195,0),1)</f>
        <v>4.5199999999999998E-4</v>
      </c>
      <c r="CS213">
        <f t="array" ref="CS213">INDEX([2]prime_para_mortcecx!CR$2:CR$195,MATCH($B203,[2]prime_para_mortcecx!$A$2:$A$195,0),1)</f>
        <v>4.5199999999999998E-4</v>
      </c>
      <c r="CT213">
        <f t="array" ref="CT213">INDEX([2]prime_para_mortcecx!CS$2:CS$195,MATCH($B203,[2]prime_para_mortcecx!$A$2:$A$195,0),1)</f>
        <v>4.5199999999999998E-4</v>
      </c>
      <c r="CU213">
        <f t="array" ref="CU213">INDEX([2]prime_para_mortcecx!CT$2:CT$195,MATCH($B203,[2]prime_para_mortcecx!$A$2:$A$195,0),1)</f>
        <v>4.5199999999999998E-4</v>
      </c>
      <c r="CV213">
        <f t="array" ref="CV213">INDEX([2]prime_para_mortcecx!CU$2:CU$195,MATCH($B203,[2]prime_para_mortcecx!$A$2:$A$195,0),1)</f>
        <v>4.5199999999999998E-4</v>
      </c>
      <c r="CW213">
        <f t="array" ref="CW213">INDEX([2]prime_para_mortcecx!CV$2:CV$195,MATCH($B203,[2]prime_para_mortcecx!$A$2:$A$195,0),1)</f>
        <v>4.5199999999999998E-4</v>
      </c>
      <c r="CX213">
        <f t="array" ref="CX213">INDEX([2]prime_para_mortcecx!CW$2:CW$195,MATCH($B203,[2]prime_para_mortcecx!$A$2:$A$195,0),1)</f>
        <v>4.5199999999999998E-4</v>
      </c>
    </row>
    <row r="214" spans="1:102" x14ac:dyDescent="0.25">
      <c r="A214" s="46" t="str">
        <f t="shared" ref="A214:B214" si="87">A191</f>
        <v>Southeast Asia</v>
      </c>
      <c r="B214" s="46" t="str">
        <f t="shared" si="87"/>
        <v>Thailand</v>
      </c>
      <c r="C214" t="e">
        <f t="array" ref="C214">INDEX([2]prime_para_mortcecx!B$2:B$195,MATCH($B204,[2]prime_para_mortcecx!$A$2:$A$195,0),1)</f>
        <v>#VALUE!</v>
      </c>
      <c r="D214" t="e">
        <f t="array" ref="D214">INDEX([2]prime_para_mortcecx!C$2:C$195,MATCH($B204,[2]prime_para_mortcecx!$A$2:$A$195,0),1)</f>
        <v>#VALUE!</v>
      </c>
      <c r="E214" t="e">
        <f t="array" ref="E214">INDEX([2]prime_para_mortcecx!D$2:D$195,MATCH($B204,[2]prime_para_mortcecx!$A$2:$A$195,0),1)</f>
        <v>#VALUE!</v>
      </c>
      <c r="F214" t="e">
        <f t="array" ref="F214">INDEX([2]prime_para_mortcecx!E$2:E$195,MATCH($B204,[2]prime_para_mortcecx!$A$2:$A$195,0),1)</f>
        <v>#VALUE!</v>
      </c>
      <c r="G214" t="e">
        <f t="array" ref="G214">INDEX([2]prime_para_mortcecx!F$2:F$195,MATCH($B204,[2]prime_para_mortcecx!$A$2:$A$195,0),1)</f>
        <v>#VALUE!</v>
      </c>
      <c r="H214" t="e">
        <f t="array" ref="H214">INDEX([2]prime_para_mortcecx!G$2:G$195,MATCH($B204,[2]prime_para_mortcecx!$A$2:$A$195,0),1)</f>
        <v>#VALUE!</v>
      </c>
      <c r="I214" t="e">
        <f t="array" ref="I214">INDEX([2]prime_para_mortcecx!H$2:H$195,MATCH($B204,[2]prime_para_mortcecx!$A$2:$A$195,0),1)</f>
        <v>#VALUE!</v>
      </c>
      <c r="J214" t="e">
        <f t="array" ref="J214">INDEX([2]prime_para_mortcecx!I$2:I$195,MATCH($B204,[2]prime_para_mortcecx!$A$2:$A$195,0),1)</f>
        <v>#VALUE!</v>
      </c>
      <c r="K214" t="e">
        <f t="array" ref="K214">INDEX([2]prime_para_mortcecx!J$2:J$195,MATCH($B204,[2]prime_para_mortcecx!$A$2:$A$195,0),1)</f>
        <v>#VALUE!</v>
      </c>
      <c r="L214" t="e">
        <f t="array" ref="L214">INDEX([2]prime_para_mortcecx!K$2:K$195,MATCH($B204,[2]prime_para_mortcecx!$A$2:$A$195,0),1)</f>
        <v>#VALUE!</v>
      </c>
      <c r="M214" t="e">
        <f t="array" ref="M214">INDEX([2]prime_para_mortcecx!L$2:L$195,MATCH($B204,[2]prime_para_mortcecx!$A$2:$A$195,0),1)</f>
        <v>#VALUE!</v>
      </c>
      <c r="N214" t="e">
        <f t="array" ref="N214">INDEX([2]prime_para_mortcecx!M$2:M$195,MATCH($B204,[2]prime_para_mortcecx!$A$2:$A$195,0),1)</f>
        <v>#VALUE!</v>
      </c>
      <c r="O214" t="e">
        <f t="array" ref="O214">INDEX([2]prime_para_mortcecx!N$2:N$195,MATCH($B204,[2]prime_para_mortcecx!$A$2:$A$195,0),1)</f>
        <v>#VALUE!</v>
      </c>
      <c r="P214" t="e">
        <f t="array" ref="P214">INDEX([2]prime_para_mortcecx!O$2:O$195,MATCH($B204,[2]prime_para_mortcecx!$A$2:$A$195,0),1)</f>
        <v>#VALUE!</v>
      </c>
      <c r="Q214" t="e">
        <f t="array" ref="Q214">INDEX([2]prime_para_mortcecx!P$2:P$195,MATCH($B204,[2]prime_para_mortcecx!$A$2:$A$195,0),1)</f>
        <v>#VALUE!</v>
      </c>
      <c r="R214">
        <f t="array" ref="R214">INDEX([2]prime_para_mortcecx!Q$2:Q$195,MATCH($B204,[2]prime_para_mortcecx!$A$2:$A$195,0),1)</f>
        <v>5.3999999999999998E-5</v>
      </c>
      <c r="S214">
        <f t="array" ref="S214">INDEX([2]prime_para_mortcecx!R$2:R$195,MATCH($B204,[2]prime_para_mortcecx!$A$2:$A$195,0),1)</f>
        <v>5.3999999999999998E-5</v>
      </c>
      <c r="T214">
        <f t="array" ref="T214">INDEX([2]prime_para_mortcecx!S$2:S$195,MATCH($B204,[2]prime_para_mortcecx!$A$2:$A$195,0),1)</f>
        <v>5.3999999999999998E-5</v>
      </c>
      <c r="U214">
        <f t="array" ref="U214">INDEX([2]prime_para_mortcecx!T$2:T$195,MATCH($B204,[2]prime_para_mortcecx!$A$2:$A$195,0),1)</f>
        <v>5.3999999999999998E-5</v>
      </c>
      <c r="V214">
        <f t="array" ref="V214">INDEX([2]prime_para_mortcecx!U$2:U$195,MATCH($B204,[2]prime_para_mortcecx!$A$2:$A$195,0),1)</f>
        <v>5.3999999999999998E-5</v>
      </c>
      <c r="W214">
        <f t="array" ref="W214">INDEX([2]prime_para_mortcecx!V$2:V$195,MATCH($B204,[2]prime_para_mortcecx!$A$2:$A$195,0),1)</f>
        <v>5.3999999999999998E-5</v>
      </c>
      <c r="X214">
        <f t="array" ref="X214">INDEX([2]prime_para_mortcecx!W$2:W$195,MATCH($B204,[2]prime_para_mortcecx!$A$2:$A$195,0),1)</f>
        <v>5.3999999999999998E-5</v>
      </c>
      <c r="Y214">
        <f t="array" ref="Y214">INDEX([2]prime_para_mortcecx!X$2:X$195,MATCH($B204,[2]prime_para_mortcecx!$A$2:$A$195,0),1)</f>
        <v>5.3999999999999998E-5</v>
      </c>
      <c r="Z214">
        <f t="array" ref="Z214">INDEX([2]prime_para_mortcecx!Y$2:Y$195,MATCH($B204,[2]prime_para_mortcecx!$A$2:$A$195,0),1)</f>
        <v>5.3999999999999998E-5</v>
      </c>
      <c r="AA214">
        <f t="array" ref="AA214">INDEX([2]prime_para_mortcecx!Z$2:Z$195,MATCH($B204,[2]prime_para_mortcecx!$A$2:$A$195,0),1)</f>
        <v>5.3999999999999998E-5</v>
      </c>
      <c r="AB214">
        <f t="array" ref="AB214">INDEX([2]prime_para_mortcecx!AA$2:AA$195,MATCH($B204,[2]prime_para_mortcecx!$A$2:$A$195,0),1)</f>
        <v>5.3999999999999998E-5</v>
      </c>
      <c r="AC214">
        <f t="array" ref="AC214">INDEX([2]prime_para_mortcecx!AB$2:AB$195,MATCH($B204,[2]prime_para_mortcecx!$A$2:$A$195,0),1)</f>
        <v>5.3999999999999998E-5</v>
      </c>
      <c r="AD214">
        <f t="array" ref="AD214">INDEX([2]prime_para_mortcecx!AC$2:AC$195,MATCH($B204,[2]prime_para_mortcecx!$A$2:$A$195,0),1)</f>
        <v>5.3999999999999998E-5</v>
      </c>
      <c r="AE214">
        <f t="array" ref="AE214">INDEX([2]prime_para_mortcecx!AD$2:AD$195,MATCH($B204,[2]prime_para_mortcecx!$A$2:$A$195,0),1)</f>
        <v>5.3999999999999998E-5</v>
      </c>
      <c r="AF214">
        <f t="array" ref="AF214">INDEX([2]prime_para_mortcecx!AE$2:AE$195,MATCH($B204,[2]prime_para_mortcecx!$A$2:$A$195,0),1)</f>
        <v>5.3999999999999998E-5</v>
      </c>
      <c r="AG214">
        <f t="array" ref="AG214">INDEX([2]prime_para_mortcecx!AF$2:AF$195,MATCH($B204,[2]prime_para_mortcecx!$A$2:$A$195,0),1)</f>
        <v>5.3999999999999998E-5</v>
      </c>
      <c r="AH214">
        <f t="array" ref="AH214">INDEX([2]prime_para_mortcecx!AG$2:AG$195,MATCH($B204,[2]prime_para_mortcecx!$A$2:$A$195,0),1)</f>
        <v>5.3999999999999998E-5</v>
      </c>
      <c r="AI214">
        <f t="array" ref="AI214">INDEX([2]prime_para_mortcecx!AH$2:AH$195,MATCH($B204,[2]prime_para_mortcecx!$A$2:$A$195,0),1)</f>
        <v>5.3999999999999998E-5</v>
      </c>
      <c r="AJ214">
        <f t="array" ref="AJ214">INDEX([2]prime_para_mortcecx!AI$2:AI$195,MATCH($B204,[2]prime_para_mortcecx!$A$2:$A$195,0),1)</f>
        <v>5.3999999999999998E-5</v>
      </c>
      <c r="AK214">
        <f t="array" ref="AK214">INDEX([2]prime_para_mortcecx!AJ$2:AJ$195,MATCH($B204,[2]prime_para_mortcecx!$A$2:$A$195,0),1)</f>
        <v>5.3999999999999998E-5</v>
      </c>
      <c r="AL214">
        <f t="array" ref="AL214">INDEX([2]prime_para_mortcecx!AK$2:AK$195,MATCH($B204,[2]prime_para_mortcecx!$A$2:$A$195,0),1)</f>
        <v>5.3999999999999998E-5</v>
      </c>
      <c r="AM214">
        <f t="array" ref="AM214">INDEX([2]prime_para_mortcecx!AL$2:AL$195,MATCH($B204,[2]prime_para_mortcecx!$A$2:$A$195,0),1)</f>
        <v>5.3999999999999998E-5</v>
      </c>
      <c r="AN214">
        <f t="array" ref="AN214">INDEX([2]prime_para_mortcecx!AM$2:AM$195,MATCH($B204,[2]prime_para_mortcecx!$A$2:$A$195,0),1)</f>
        <v>5.3999999999999998E-5</v>
      </c>
      <c r="AO214">
        <f t="array" ref="AO214">INDEX([2]prime_para_mortcecx!AN$2:AN$195,MATCH($B204,[2]prime_para_mortcecx!$A$2:$A$195,0),1)</f>
        <v>5.3999999999999998E-5</v>
      </c>
      <c r="AP214">
        <f t="array" ref="AP214">INDEX([2]prime_para_mortcecx!AO$2:AO$195,MATCH($B204,[2]prime_para_mortcecx!$A$2:$A$195,0),1)</f>
        <v>5.3999999999999998E-5</v>
      </c>
      <c r="AQ214">
        <f t="array" ref="AQ214">INDEX([2]prime_para_mortcecx!AP$2:AP$195,MATCH($B204,[2]prime_para_mortcecx!$A$2:$A$195,0),1)</f>
        <v>1.6699999999999999E-4</v>
      </c>
      <c r="AR214">
        <f t="array" ref="AR214">INDEX([2]prime_para_mortcecx!AQ$2:AQ$195,MATCH($B204,[2]prime_para_mortcecx!$A$2:$A$195,0),1)</f>
        <v>1.6699999999999999E-4</v>
      </c>
      <c r="AS214">
        <f t="array" ref="AS214">INDEX([2]prime_para_mortcecx!AR$2:AR$195,MATCH($B204,[2]prime_para_mortcecx!$A$2:$A$195,0),1)</f>
        <v>1.6699999999999999E-4</v>
      </c>
      <c r="AT214">
        <f t="array" ref="AT214">INDEX([2]prime_para_mortcecx!AS$2:AS$195,MATCH($B204,[2]prime_para_mortcecx!$A$2:$A$195,0),1)</f>
        <v>1.6699999999999999E-4</v>
      </c>
      <c r="AU214">
        <f t="array" ref="AU214">INDEX([2]prime_para_mortcecx!AT$2:AT$195,MATCH($B204,[2]prime_para_mortcecx!$A$2:$A$195,0),1)</f>
        <v>1.6699999999999999E-4</v>
      </c>
      <c r="AV214">
        <f t="array" ref="AV214">INDEX([2]prime_para_mortcecx!AU$2:AU$195,MATCH($B204,[2]prime_para_mortcecx!$A$2:$A$195,0),1)</f>
        <v>2.0799999999999999E-4</v>
      </c>
      <c r="AW214">
        <f t="array" ref="AW214">INDEX([2]prime_para_mortcecx!AV$2:AV$195,MATCH($B204,[2]prime_para_mortcecx!$A$2:$A$195,0),1)</f>
        <v>2.0799999999999999E-4</v>
      </c>
      <c r="AX214">
        <f t="array" ref="AX214">INDEX([2]prime_para_mortcecx!AW$2:AW$195,MATCH($B204,[2]prime_para_mortcecx!$A$2:$A$195,0),1)</f>
        <v>2.0799999999999999E-4</v>
      </c>
      <c r="AY214">
        <f t="array" ref="AY214">INDEX([2]prime_para_mortcecx!AX$2:AX$195,MATCH($B204,[2]prime_para_mortcecx!$A$2:$A$195,0),1)</f>
        <v>2.0799999999999999E-4</v>
      </c>
      <c r="AZ214">
        <f t="array" ref="AZ214">INDEX([2]prime_para_mortcecx!AY$2:AY$195,MATCH($B204,[2]prime_para_mortcecx!$A$2:$A$195,0),1)</f>
        <v>2.0799999999999999E-4</v>
      </c>
      <c r="BA214">
        <f t="array" ref="BA214">INDEX([2]prime_para_mortcecx!AZ$2:AZ$195,MATCH($B204,[2]prime_para_mortcecx!$A$2:$A$195,0),1)</f>
        <v>2.3000000000000001E-4</v>
      </c>
      <c r="BB214">
        <f t="array" ref="BB214">INDEX([2]prime_para_mortcecx!BA$2:BA$195,MATCH($B204,[2]prime_para_mortcecx!$A$2:$A$195,0),1)</f>
        <v>2.3000000000000001E-4</v>
      </c>
      <c r="BC214">
        <f t="array" ref="BC214">INDEX([2]prime_para_mortcecx!BB$2:BB$195,MATCH($B204,[2]prime_para_mortcecx!$A$2:$A$195,0),1)</f>
        <v>2.3000000000000001E-4</v>
      </c>
      <c r="BD214">
        <f t="array" ref="BD214">INDEX([2]prime_para_mortcecx!BC$2:BC$195,MATCH($B204,[2]prime_para_mortcecx!$A$2:$A$195,0),1)</f>
        <v>2.3000000000000001E-4</v>
      </c>
      <c r="BE214">
        <f t="array" ref="BE214">INDEX([2]prime_para_mortcecx!BD$2:BD$195,MATCH($B204,[2]prime_para_mortcecx!$A$2:$A$195,0),1)</f>
        <v>2.3000000000000001E-4</v>
      </c>
      <c r="BF214">
        <f t="array" ref="BF214">INDEX([2]prime_para_mortcecx!BE$2:BE$195,MATCH($B204,[2]prime_para_mortcecx!$A$2:$A$195,0),1)</f>
        <v>2.4499999999999999E-4</v>
      </c>
      <c r="BG214">
        <f t="array" ref="BG214">INDEX([2]prime_para_mortcecx!BF$2:BF$195,MATCH($B204,[2]prime_para_mortcecx!$A$2:$A$195,0),1)</f>
        <v>2.4499999999999999E-4</v>
      </c>
      <c r="BH214">
        <f t="array" ref="BH214">INDEX([2]prime_para_mortcecx!BG$2:BG$195,MATCH($B204,[2]prime_para_mortcecx!$A$2:$A$195,0),1)</f>
        <v>2.4499999999999999E-4</v>
      </c>
      <c r="BI214">
        <f t="array" ref="BI214">INDEX([2]prime_para_mortcecx!BH$2:BH$195,MATCH($B204,[2]prime_para_mortcecx!$A$2:$A$195,0),1)</f>
        <v>2.4499999999999999E-4</v>
      </c>
      <c r="BJ214">
        <f t="array" ref="BJ214">INDEX([2]prime_para_mortcecx!BI$2:BI$195,MATCH($B204,[2]prime_para_mortcecx!$A$2:$A$195,0),1)</f>
        <v>2.4499999999999999E-4</v>
      </c>
      <c r="BK214">
        <f t="array" ref="BK214">INDEX([2]prime_para_mortcecx!BJ$2:BJ$195,MATCH($B204,[2]prime_para_mortcecx!$A$2:$A$195,0),1)</f>
        <v>2.7999999999999998E-4</v>
      </c>
      <c r="BL214">
        <f t="array" ref="BL214">INDEX([2]prime_para_mortcecx!BK$2:BK$195,MATCH($B204,[2]prime_para_mortcecx!$A$2:$A$195,0),1)</f>
        <v>2.7999999999999998E-4</v>
      </c>
      <c r="BM214">
        <f t="array" ref="BM214">INDEX([2]prime_para_mortcecx!BL$2:BL$195,MATCH($B204,[2]prime_para_mortcecx!$A$2:$A$195,0),1)</f>
        <v>2.7999999999999998E-4</v>
      </c>
      <c r="BN214">
        <f t="array" ref="BN214">INDEX([2]prime_para_mortcecx!BM$2:BM$195,MATCH($B204,[2]prime_para_mortcecx!$A$2:$A$195,0),1)</f>
        <v>2.7999999999999998E-4</v>
      </c>
      <c r="BO214">
        <f t="array" ref="BO214">INDEX([2]prime_para_mortcecx!BN$2:BN$195,MATCH($B204,[2]prime_para_mortcecx!$A$2:$A$195,0),1)</f>
        <v>2.7999999999999998E-4</v>
      </c>
      <c r="BP214">
        <f t="array" ref="BP214">INDEX([2]prime_para_mortcecx!BO$2:BO$195,MATCH($B204,[2]prime_para_mortcecx!$A$2:$A$195,0),1)</f>
        <v>3.0499999999999999E-4</v>
      </c>
      <c r="BQ214">
        <f t="array" ref="BQ214">INDEX([2]prime_para_mortcecx!BP$2:BP$195,MATCH($B204,[2]prime_para_mortcecx!$A$2:$A$195,0),1)</f>
        <v>3.0499999999999999E-4</v>
      </c>
      <c r="BR214">
        <f t="array" ref="BR214">INDEX([2]prime_para_mortcecx!BQ$2:BQ$195,MATCH($B204,[2]prime_para_mortcecx!$A$2:$A$195,0),1)</f>
        <v>3.0499999999999999E-4</v>
      </c>
      <c r="BS214">
        <f t="array" ref="BS214">INDEX([2]prime_para_mortcecx!BR$2:BR$195,MATCH($B204,[2]prime_para_mortcecx!$A$2:$A$195,0),1)</f>
        <v>3.0499999999999999E-4</v>
      </c>
      <c r="BT214">
        <f t="array" ref="BT214">INDEX([2]prime_para_mortcecx!BS$2:BS$195,MATCH($B204,[2]prime_para_mortcecx!$A$2:$A$195,0),1)</f>
        <v>3.0499999999999999E-4</v>
      </c>
      <c r="BU214">
        <f t="array" ref="BU214">INDEX([2]prime_para_mortcecx!BT$2:BT$195,MATCH($B204,[2]prime_para_mortcecx!$A$2:$A$195,0),1)</f>
        <v>3.2299999999999999E-4</v>
      </c>
      <c r="BV214">
        <f t="array" ref="BV214">INDEX([2]prime_para_mortcecx!BU$2:BU$195,MATCH($B204,[2]prime_para_mortcecx!$A$2:$A$195,0),1)</f>
        <v>3.2299999999999999E-4</v>
      </c>
      <c r="BW214">
        <f t="array" ref="BW214">INDEX([2]prime_para_mortcecx!BV$2:BV$195,MATCH($B204,[2]prime_para_mortcecx!$A$2:$A$195,0),1)</f>
        <v>3.2299999999999999E-4</v>
      </c>
      <c r="BX214">
        <f t="array" ref="BX214">INDEX([2]prime_para_mortcecx!BW$2:BW$195,MATCH($B204,[2]prime_para_mortcecx!$A$2:$A$195,0),1)</f>
        <v>3.2299999999999999E-4</v>
      </c>
      <c r="BY214">
        <f t="array" ref="BY214">INDEX([2]prime_para_mortcecx!BX$2:BX$195,MATCH($B204,[2]prime_para_mortcecx!$A$2:$A$195,0),1)</f>
        <v>3.2299999999999999E-4</v>
      </c>
      <c r="BZ214">
        <f t="array" ref="BZ214">INDEX([2]prime_para_mortcecx!BY$2:BY$195,MATCH($B204,[2]prime_para_mortcecx!$A$2:$A$195,0),1)</f>
        <v>3.3399999999999999E-4</v>
      </c>
      <c r="CA214">
        <f t="array" ref="CA214">INDEX([2]prime_para_mortcecx!BZ$2:BZ$195,MATCH($B204,[2]prime_para_mortcecx!$A$2:$A$195,0),1)</f>
        <v>3.3399999999999999E-4</v>
      </c>
      <c r="CB214">
        <f t="array" ref="CB214">INDEX([2]prime_para_mortcecx!CA$2:CA$195,MATCH($B204,[2]prime_para_mortcecx!$A$2:$A$195,0),1)</f>
        <v>3.3399999999999999E-4</v>
      </c>
      <c r="CC214">
        <f t="array" ref="CC214">INDEX([2]prime_para_mortcecx!CB$2:CB$195,MATCH($B204,[2]prime_para_mortcecx!$A$2:$A$195,0),1)</f>
        <v>3.3399999999999999E-4</v>
      </c>
      <c r="CD214">
        <f t="array" ref="CD214">INDEX([2]prime_para_mortcecx!CC$2:CC$195,MATCH($B204,[2]prime_para_mortcecx!$A$2:$A$195,0),1)</f>
        <v>3.3399999999999999E-4</v>
      </c>
      <c r="CE214">
        <f t="array" ref="CE214">INDEX([2]prime_para_mortcecx!CD$2:CD$195,MATCH($B204,[2]prime_para_mortcecx!$A$2:$A$195,0),1)</f>
        <v>3.3399999999999999E-4</v>
      </c>
      <c r="CF214">
        <f t="array" ref="CF214">INDEX([2]prime_para_mortcecx!CE$2:CE$195,MATCH($B204,[2]prime_para_mortcecx!$A$2:$A$195,0),1)</f>
        <v>3.3399999999999999E-4</v>
      </c>
      <c r="CG214">
        <f t="array" ref="CG214">INDEX([2]prime_para_mortcecx!CF$2:CF$195,MATCH($B204,[2]prime_para_mortcecx!$A$2:$A$195,0),1)</f>
        <v>3.3399999999999999E-4</v>
      </c>
      <c r="CH214">
        <f t="array" ref="CH214">INDEX([2]prime_para_mortcecx!CG$2:CG$195,MATCH($B204,[2]prime_para_mortcecx!$A$2:$A$195,0),1)</f>
        <v>3.3399999999999999E-4</v>
      </c>
      <c r="CI214">
        <f t="array" ref="CI214">INDEX([2]prime_para_mortcecx!CH$2:CH$195,MATCH($B204,[2]prime_para_mortcecx!$A$2:$A$195,0),1)</f>
        <v>3.3399999999999999E-4</v>
      </c>
      <c r="CJ214">
        <f t="array" ref="CJ214">INDEX([2]prime_para_mortcecx!CI$2:CI$195,MATCH($B204,[2]prime_para_mortcecx!$A$2:$A$195,0),1)</f>
        <v>3.3399999999999999E-4</v>
      </c>
      <c r="CK214">
        <f t="array" ref="CK214">INDEX([2]prime_para_mortcecx!CJ$2:CJ$195,MATCH($B204,[2]prime_para_mortcecx!$A$2:$A$195,0),1)</f>
        <v>3.3399999999999999E-4</v>
      </c>
      <c r="CL214">
        <f t="array" ref="CL214">INDEX([2]prime_para_mortcecx!CK$2:CK$195,MATCH($B204,[2]prime_para_mortcecx!$A$2:$A$195,0),1)</f>
        <v>3.3399999999999999E-4</v>
      </c>
      <c r="CM214">
        <f t="array" ref="CM214">INDEX([2]prime_para_mortcecx!CL$2:CL$195,MATCH($B204,[2]prime_para_mortcecx!$A$2:$A$195,0),1)</f>
        <v>3.3399999999999999E-4</v>
      </c>
      <c r="CN214">
        <f t="array" ref="CN214">INDEX([2]prime_para_mortcecx!CM$2:CM$195,MATCH($B204,[2]prime_para_mortcecx!$A$2:$A$195,0),1)</f>
        <v>3.3399999999999999E-4</v>
      </c>
      <c r="CO214">
        <f t="array" ref="CO214">INDEX([2]prime_para_mortcecx!CN$2:CN$195,MATCH($B204,[2]prime_para_mortcecx!$A$2:$A$195,0),1)</f>
        <v>3.3399999999999999E-4</v>
      </c>
      <c r="CP214">
        <f t="array" ref="CP214">INDEX([2]prime_para_mortcecx!CO$2:CO$195,MATCH($B204,[2]prime_para_mortcecx!$A$2:$A$195,0),1)</f>
        <v>3.3399999999999999E-4</v>
      </c>
      <c r="CQ214">
        <f t="array" ref="CQ214">INDEX([2]prime_para_mortcecx!CP$2:CP$195,MATCH($B204,[2]prime_para_mortcecx!$A$2:$A$195,0),1)</f>
        <v>3.3399999999999999E-4</v>
      </c>
      <c r="CR214">
        <f t="array" ref="CR214">INDEX([2]prime_para_mortcecx!CQ$2:CQ$195,MATCH($B204,[2]prime_para_mortcecx!$A$2:$A$195,0),1)</f>
        <v>3.3399999999999999E-4</v>
      </c>
      <c r="CS214">
        <f t="array" ref="CS214">INDEX([2]prime_para_mortcecx!CR$2:CR$195,MATCH($B204,[2]prime_para_mortcecx!$A$2:$A$195,0),1)</f>
        <v>3.3399999999999999E-4</v>
      </c>
      <c r="CT214">
        <f t="array" ref="CT214">INDEX([2]prime_para_mortcecx!CS$2:CS$195,MATCH($B204,[2]prime_para_mortcecx!$A$2:$A$195,0),1)</f>
        <v>3.3399999999999999E-4</v>
      </c>
      <c r="CU214">
        <f t="array" ref="CU214">INDEX([2]prime_para_mortcecx!CT$2:CT$195,MATCH($B204,[2]prime_para_mortcecx!$A$2:$A$195,0),1)</f>
        <v>3.3399999999999999E-4</v>
      </c>
      <c r="CV214">
        <f t="array" ref="CV214">INDEX([2]prime_para_mortcecx!CU$2:CU$195,MATCH($B204,[2]prime_para_mortcecx!$A$2:$A$195,0),1)</f>
        <v>3.3399999999999999E-4</v>
      </c>
      <c r="CW214">
        <f t="array" ref="CW214">INDEX([2]prime_para_mortcecx!CV$2:CV$195,MATCH($B204,[2]prime_para_mortcecx!$A$2:$A$195,0),1)</f>
        <v>3.3399999999999999E-4</v>
      </c>
      <c r="CX214">
        <f t="array" ref="CX214">INDEX([2]prime_para_mortcecx!CW$2:CW$195,MATCH($B204,[2]prime_para_mortcecx!$A$2:$A$195,0),1)</f>
        <v>3.3399999999999999E-4</v>
      </c>
    </row>
    <row r="215" spans="1:102" x14ac:dyDescent="0.25">
      <c r="A215" s="46" t="str">
        <f t="shared" ref="A215:B215" si="88">A192</f>
        <v>Southeast Asia</v>
      </c>
      <c r="B215" s="46" t="str">
        <f t="shared" si="88"/>
        <v>Indonesia</v>
      </c>
      <c r="C215" t="e">
        <f t="array" ref="C215">INDEX([2]prime_para_mortcecx!B$2:B$195,MATCH($B205,[2]prime_para_mortcecx!$A$2:$A$195,0),1)</f>
        <v>#VALUE!</v>
      </c>
      <c r="D215" t="e">
        <f t="array" ref="D215">INDEX([2]prime_para_mortcecx!C$2:C$195,MATCH($B205,[2]prime_para_mortcecx!$A$2:$A$195,0),1)</f>
        <v>#VALUE!</v>
      </c>
      <c r="E215" t="e">
        <f t="array" ref="E215">INDEX([2]prime_para_mortcecx!D$2:D$195,MATCH($B205,[2]prime_para_mortcecx!$A$2:$A$195,0),1)</f>
        <v>#VALUE!</v>
      </c>
      <c r="F215" t="e">
        <f t="array" ref="F215">INDEX([2]prime_para_mortcecx!E$2:E$195,MATCH($B205,[2]prime_para_mortcecx!$A$2:$A$195,0),1)</f>
        <v>#VALUE!</v>
      </c>
      <c r="G215" t="e">
        <f t="array" ref="G215">INDEX([2]prime_para_mortcecx!F$2:F$195,MATCH($B205,[2]prime_para_mortcecx!$A$2:$A$195,0),1)</f>
        <v>#VALUE!</v>
      </c>
      <c r="H215" t="e">
        <f t="array" ref="H215">INDEX([2]prime_para_mortcecx!G$2:G$195,MATCH($B205,[2]prime_para_mortcecx!$A$2:$A$195,0),1)</f>
        <v>#VALUE!</v>
      </c>
      <c r="I215" t="e">
        <f t="array" ref="I215">INDEX([2]prime_para_mortcecx!H$2:H$195,MATCH($B205,[2]prime_para_mortcecx!$A$2:$A$195,0),1)</f>
        <v>#VALUE!</v>
      </c>
      <c r="J215" t="e">
        <f t="array" ref="J215">INDEX([2]prime_para_mortcecx!I$2:I$195,MATCH($B205,[2]prime_para_mortcecx!$A$2:$A$195,0),1)</f>
        <v>#VALUE!</v>
      </c>
      <c r="K215" t="e">
        <f t="array" ref="K215">INDEX([2]prime_para_mortcecx!J$2:J$195,MATCH($B205,[2]prime_para_mortcecx!$A$2:$A$195,0),1)</f>
        <v>#VALUE!</v>
      </c>
      <c r="L215" t="e">
        <f t="array" ref="L215">INDEX([2]prime_para_mortcecx!K$2:K$195,MATCH($B205,[2]prime_para_mortcecx!$A$2:$A$195,0),1)</f>
        <v>#VALUE!</v>
      </c>
      <c r="M215" t="e">
        <f t="array" ref="M215">INDEX([2]prime_para_mortcecx!L$2:L$195,MATCH($B205,[2]prime_para_mortcecx!$A$2:$A$195,0),1)</f>
        <v>#VALUE!</v>
      </c>
      <c r="N215" t="e">
        <f t="array" ref="N215">INDEX([2]prime_para_mortcecx!M$2:M$195,MATCH($B205,[2]prime_para_mortcecx!$A$2:$A$195,0),1)</f>
        <v>#VALUE!</v>
      </c>
      <c r="O215" t="e">
        <f t="array" ref="O215">INDEX([2]prime_para_mortcecx!N$2:N$195,MATCH($B205,[2]prime_para_mortcecx!$A$2:$A$195,0),1)</f>
        <v>#VALUE!</v>
      </c>
      <c r="P215" t="e">
        <f t="array" ref="P215">INDEX([2]prime_para_mortcecx!O$2:O$195,MATCH($B205,[2]prime_para_mortcecx!$A$2:$A$195,0),1)</f>
        <v>#VALUE!</v>
      </c>
      <c r="Q215" t="e">
        <f t="array" ref="Q215">INDEX([2]prime_para_mortcecx!P$2:P$195,MATCH($B205,[2]prime_para_mortcecx!$A$2:$A$195,0),1)</f>
        <v>#VALUE!</v>
      </c>
      <c r="R215">
        <f t="array" ref="R215">INDEX([2]prime_para_mortcecx!Q$2:Q$195,MATCH($B205,[2]prime_para_mortcecx!$A$2:$A$195,0),1)</f>
        <v>9.0000000000000002E-6</v>
      </c>
      <c r="S215">
        <f t="array" ref="S215">INDEX([2]prime_para_mortcecx!R$2:R$195,MATCH($B205,[2]prime_para_mortcecx!$A$2:$A$195,0),1)</f>
        <v>9.0000000000000002E-6</v>
      </c>
      <c r="T215">
        <f t="array" ref="T215">INDEX([2]prime_para_mortcecx!S$2:S$195,MATCH($B205,[2]prime_para_mortcecx!$A$2:$A$195,0),1)</f>
        <v>9.0000000000000002E-6</v>
      </c>
      <c r="U215">
        <f t="array" ref="U215">INDEX([2]prime_para_mortcecx!T$2:T$195,MATCH($B205,[2]prime_para_mortcecx!$A$2:$A$195,0),1)</f>
        <v>9.0000000000000002E-6</v>
      </c>
      <c r="V215">
        <f t="array" ref="V215">INDEX([2]prime_para_mortcecx!U$2:U$195,MATCH($B205,[2]prime_para_mortcecx!$A$2:$A$195,0),1)</f>
        <v>9.0000000000000002E-6</v>
      </c>
      <c r="W215">
        <f t="array" ref="W215">INDEX([2]prime_para_mortcecx!V$2:V$195,MATCH($B205,[2]prime_para_mortcecx!$A$2:$A$195,0),1)</f>
        <v>9.0000000000000002E-6</v>
      </c>
      <c r="X215">
        <f t="array" ref="X215">INDEX([2]prime_para_mortcecx!W$2:W$195,MATCH($B205,[2]prime_para_mortcecx!$A$2:$A$195,0),1)</f>
        <v>9.0000000000000002E-6</v>
      </c>
      <c r="Y215">
        <f t="array" ref="Y215">INDEX([2]prime_para_mortcecx!X$2:X$195,MATCH($B205,[2]prime_para_mortcecx!$A$2:$A$195,0),1)</f>
        <v>9.0000000000000002E-6</v>
      </c>
      <c r="Z215">
        <f t="array" ref="Z215">INDEX([2]prime_para_mortcecx!Y$2:Y$195,MATCH($B205,[2]prime_para_mortcecx!$A$2:$A$195,0),1)</f>
        <v>9.0000000000000002E-6</v>
      </c>
      <c r="AA215">
        <f t="array" ref="AA215">INDEX([2]prime_para_mortcecx!Z$2:Z$195,MATCH($B205,[2]prime_para_mortcecx!$A$2:$A$195,0),1)</f>
        <v>9.0000000000000002E-6</v>
      </c>
      <c r="AB215">
        <f t="array" ref="AB215">INDEX([2]prime_para_mortcecx!AA$2:AA$195,MATCH($B205,[2]prime_para_mortcecx!$A$2:$A$195,0),1)</f>
        <v>9.0000000000000002E-6</v>
      </c>
      <c r="AC215">
        <f t="array" ref="AC215">INDEX([2]prime_para_mortcecx!AB$2:AB$195,MATCH($B205,[2]prime_para_mortcecx!$A$2:$A$195,0),1)</f>
        <v>9.0000000000000002E-6</v>
      </c>
      <c r="AD215">
        <f t="array" ref="AD215">INDEX([2]prime_para_mortcecx!AC$2:AC$195,MATCH($B205,[2]prime_para_mortcecx!$A$2:$A$195,0),1)</f>
        <v>9.0000000000000002E-6</v>
      </c>
      <c r="AE215">
        <f t="array" ref="AE215">INDEX([2]prime_para_mortcecx!AD$2:AD$195,MATCH($B205,[2]prime_para_mortcecx!$A$2:$A$195,0),1)</f>
        <v>9.0000000000000002E-6</v>
      </c>
      <c r="AF215">
        <f t="array" ref="AF215">INDEX([2]prime_para_mortcecx!AE$2:AE$195,MATCH($B205,[2]prime_para_mortcecx!$A$2:$A$195,0),1)</f>
        <v>9.0000000000000002E-6</v>
      </c>
      <c r="AG215">
        <f t="array" ref="AG215">INDEX([2]prime_para_mortcecx!AF$2:AF$195,MATCH($B205,[2]prime_para_mortcecx!$A$2:$A$195,0),1)</f>
        <v>9.0000000000000002E-6</v>
      </c>
      <c r="AH215">
        <f t="array" ref="AH215">INDEX([2]prime_para_mortcecx!AG$2:AG$195,MATCH($B205,[2]prime_para_mortcecx!$A$2:$A$195,0),1)</f>
        <v>9.0000000000000002E-6</v>
      </c>
      <c r="AI215">
        <f t="array" ref="AI215">INDEX([2]prime_para_mortcecx!AH$2:AH$195,MATCH($B205,[2]prime_para_mortcecx!$A$2:$A$195,0),1)</f>
        <v>9.0000000000000002E-6</v>
      </c>
      <c r="AJ215">
        <f t="array" ref="AJ215">INDEX([2]prime_para_mortcecx!AI$2:AI$195,MATCH($B205,[2]prime_para_mortcecx!$A$2:$A$195,0),1)</f>
        <v>9.0000000000000002E-6</v>
      </c>
      <c r="AK215">
        <f t="array" ref="AK215">INDEX([2]prime_para_mortcecx!AJ$2:AJ$195,MATCH($B205,[2]prime_para_mortcecx!$A$2:$A$195,0),1)</f>
        <v>9.0000000000000002E-6</v>
      </c>
      <c r="AL215">
        <f t="array" ref="AL215">INDEX([2]prime_para_mortcecx!AK$2:AK$195,MATCH($B205,[2]prime_para_mortcecx!$A$2:$A$195,0),1)</f>
        <v>9.0000000000000002E-6</v>
      </c>
      <c r="AM215">
        <f t="array" ref="AM215">INDEX([2]prime_para_mortcecx!AL$2:AL$195,MATCH($B205,[2]prime_para_mortcecx!$A$2:$A$195,0),1)</f>
        <v>9.0000000000000002E-6</v>
      </c>
      <c r="AN215">
        <f t="array" ref="AN215">INDEX([2]prime_para_mortcecx!AM$2:AM$195,MATCH($B205,[2]prime_para_mortcecx!$A$2:$A$195,0),1)</f>
        <v>9.0000000000000002E-6</v>
      </c>
      <c r="AO215">
        <f t="array" ref="AO215">INDEX([2]prime_para_mortcecx!AN$2:AN$195,MATCH($B205,[2]prime_para_mortcecx!$A$2:$A$195,0),1)</f>
        <v>9.0000000000000002E-6</v>
      </c>
      <c r="AP215">
        <f t="array" ref="AP215">INDEX([2]prime_para_mortcecx!AO$2:AO$195,MATCH($B205,[2]prime_para_mortcecx!$A$2:$A$195,0),1)</f>
        <v>9.0000000000000002E-6</v>
      </c>
      <c r="AQ215">
        <f t="array" ref="AQ215">INDEX([2]prime_para_mortcecx!AP$2:AP$195,MATCH($B205,[2]prime_para_mortcecx!$A$2:$A$195,0),1)</f>
        <v>8.0000000000000007E-5</v>
      </c>
      <c r="AR215">
        <f t="array" ref="AR215">INDEX([2]prime_para_mortcecx!AQ$2:AQ$195,MATCH($B205,[2]prime_para_mortcecx!$A$2:$A$195,0),1)</f>
        <v>8.0000000000000007E-5</v>
      </c>
      <c r="AS215">
        <f t="array" ref="AS215">INDEX([2]prime_para_mortcecx!AR$2:AR$195,MATCH($B205,[2]prime_para_mortcecx!$A$2:$A$195,0),1)</f>
        <v>8.0000000000000007E-5</v>
      </c>
      <c r="AT215">
        <f t="array" ref="AT215">INDEX([2]prime_para_mortcecx!AS$2:AS$195,MATCH($B205,[2]prime_para_mortcecx!$A$2:$A$195,0),1)</f>
        <v>8.0000000000000007E-5</v>
      </c>
      <c r="AU215">
        <f t="array" ref="AU215">INDEX([2]prime_para_mortcecx!AT$2:AT$195,MATCH($B205,[2]prime_para_mortcecx!$A$2:$A$195,0),1)</f>
        <v>8.0000000000000007E-5</v>
      </c>
      <c r="AV215">
        <f t="array" ref="AV215">INDEX([2]prime_para_mortcecx!AU$2:AU$195,MATCH($B205,[2]prime_para_mortcecx!$A$2:$A$195,0),1)</f>
        <v>1.4300000000000001E-4</v>
      </c>
      <c r="AW215">
        <f t="array" ref="AW215">INDEX([2]prime_para_mortcecx!AV$2:AV$195,MATCH($B205,[2]prime_para_mortcecx!$A$2:$A$195,0),1)</f>
        <v>1.4300000000000001E-4</v>
      </c>
      <c r="AX215">
        <f t="array" ref="AX215">INDEX([2]prime_para_mortcecx!AW$2:AW$195,MATCH($B205,[2]prime_para_mortcecx!$A$2:$A$195,0),1)</f>
        <v>1.4300000000000001E-4</v>
      </c>
      <c r="AY215">
        <f t="array" ref="AY215">INDEX([2]prime_para_mortcecx!AX$2:AX$195,MATCH($B205,[2]prime_para_mortcecx!$A$2:$A$195,0),1)</f>
        <v>1.4300000000000001E-4</v>
      </c>
      <c r="AZ215">
        <f t="array" ref="AZ215">INDEX([2]prime_para_mortcecx!AY$2:AY$195,MATCH($B205,[2]prime_para_mortcecx!$A$2:$A$195,0),1)</f>
        <v>1.4300000000000001E-4</v>
      </c>
      <c r="BA215">
        <f t="array" ref="BA215">INDEX([2]prime_para_mortcecx!AZ$2:AZ$195,MATCH($B205,[2]prime_para_mortcecx!$A$2:$A$195,0),1)</f>
        <v>2.0900000000000001E-4</v>
      </c>
      <c r="BB215">
        <f t="array" ref="BB215">INDEX([2]prime_para_mortcecx!BA$2:BA$195,MATCH($B205,[2]prime_para_mortcecx!$A$2:$A$195,0),1)</f>
        <v>2.0900000000000001E-4</v>
      </c>
      <c r="BC215">
        <f t="array" ref="BC215">INDEX([2]prime_para_mortcecx!BB$2:BB$195,MATCH($B205,[2]prime_para_mortcecx!$A$2:$A$195,0),1)</f>
        <v>2.0900000000000001E-4</v>
      </c>
      <c r="BD215">
        <f t="array" ref="BD215">INDEX([2]prime_para_mortcecx!BC$2:BC$195,MATCH($B205,[2]prime_para_mortcecx!$A$2:$A$195,0),1)</f>
        <v>2.0900000000000001E-4</v>
      </c>
      <c r="BE215">
        <f t="array" ref="BE215">INDEX([2]prime_para_mortcecx!BD$2:BD$195,MATCH($B205,[2]prime_para_mortcecx!$A$2:$A$195,0),1)</f>
        <v>2.0900000000000001E-4</v>
      </c>
      <c r="BF215">
        <f t="array" ref="BF215">INDEX([2]prime_para_mortcecx!BE$2:BE$195,MATCH($B205,[2]prime_para_mortcecx!$A$2:$A$195,0),1)</f>
        <v>2.72E-4</v>
      </c>
      <c r="BG215">
        <f t="array" ref="BG215">INDEX([2]prime_para_mortcecx!BF$2:BF$195,MATCH($B205,[2]prime_para_mortcecx!$A$2:$A$195,0),1)</f>
        <v>2.72E-4</v>
      </c>
      <c r="BH215">
        <f t="array" ref="BH215">INDEX([2]prime_para_mortcecx!BG$2:BG$195,MATCH($B205,[2]prime_para_mortcecx!$A$2:$A$195,0),1)</f>
        <v>2.72E-4</v>
      </c>
      <c r="BI215">
        <f t="array" ref="BI215">INDEX([2]prime_para_mortcecx!BH$2:BH$195,MATCH($B205,[2]prime_para_mortcecx!$A$2:$A$195,0),1)</f>
        <v>2.72E-4</v>
      </c>
      <c r="BJ215">
        <f t="array" ref="BJ215">INDEX([2]prime_para_mortcecx!BI$2:BI$195,MATCH($B205,[2]prime_para_mortcecx!$A$2:$A$195,0),1)</f>
        <v>2.72E-4</v>
      </c>
      <c r="BK215">
        <f t="array" ref="BK215">INDEX([2]prime_para_mortcecx!BJ$2:BJ$195,MATCH($B205,[2]prime_para_mortcecx!$A$2:$A$195,0),1)</f>
        <v>3.3799999999999998E-4</v>
      </c>
      <c r="BL215">
        <f t="array" ref="BL215">INDEX([2]prime_para_mortcecx!BK$2:BK$195,MATCH($B205,[2]prime_para_mortcecx!$A$2:$A$195,0),1)</f>
        <v>3.3799999999999998E-4</v>
      </c>
      <c r="BM215">
        <f t="array" ref="BM215">INDEX([2]prime_para_mortcecx!BL$2:BL$195,MATCH($B205,[2]prime_para_mortcecx!$A$2:$A$195,0),1)</f>
        <v>3.3799999999999998E-4</v>
      </c>
      <c r="BN215">
        <f t="array" ref="BN215">INDEX([2]prime_para_mortcecx!BM$2:BM$195,MATCH($B205,[2]prime_para_mortcecx!$A$2:$A$195,0),1)</f>
        <v>3.3799999999999998E-4</v>
      </c>
      <c r="BO215">
        <f t="array" ref="BO215">INDEX([2]prime_para_mortcecx!BN$2:BN$195,MATCH($B205,[2]prime_para_mortcecx!$A$2:$A$195,0),1)</f>
        <v>3.3799999999999998E-4</v>
      </c>
      <c r="BP215">
        <f t="array" ref="BP215">INDEX([2]prime_para_mortcecx!BO$2:BO$195,MATCH($B205,[2]prime_para_mortcecx!$A$2:$A$195,0),1)</f>
        <v>3.97E-4</v>
      </c>
      <c r="BQ215">
        <f t="array" ref="BQ215">INDEX([2]prime_para_mortcecx!BP$2:BP$195,MATCH($B205,[2]prime_para_mortcecx!$A$2:$A$195,0),1)</f>
        <v>3.97E-4</v>
      </c>
      <c r="BR215">
        <f t="array" ref="BR215">INDEX([2]prime_para_mortcecx!BQ$2:BQ$195,MATCH($B205,[2]prime_para_mortcecx!$A$2:$A$195,0),1)</f>
        <v>3.97E-4</v>
      </c>
      <c r="BS215">
        <f t="array" ref="BS215">INDEX([2]prime_para_mortcecx!BR$2:BR$195,MATCH($B205,[2]prime_para_mortcecx!$A$2:$A$195,0),1)</f>
        <v>3.97E-4</v>
      </c>
      <c r="BT215">
        <f t="array" ref="BT215">INDEX([2]prime_para_mortcecx!BS$2:BS$195,MATCH($B205,[2]prime_para_mortcecx!$A$2:$A$195,0),1)</f>
        <v>3.97E-4</v>
      </c>
      <c r="BU215">
        <f t="array" ref="BU215">INDEX([2]prime_para_mortcecx!BT$2:BT$195,MATCH($B205,[2]prime_para_mortcecx!$A$2:$A$195,0),1)</f>
        <v>4.37E-4</v>
      </c>
      <c r="BV215">
        <f t="array" ref="BV215">INDEX([2]prime_para_mortcecx!BU$2:BU$195,MATCH($B205,[2]prime_para_mortcecx!$A$2:$A$195,0),1)</f>
        <v>4.37E-4</v>
      </c>
      <c r="BW215">
        <f t="array" ref="BW215">INDEX([2]prime_para_mortcecx!BV$2:BV$195,MATCH($B205,[2]prime_para_mortcecx!$A$2:$A$195,0),1)</f>
        <v>4.37E-4</v>
      </c>
      <c r="BX215">
        <f t="array" ref="BX215">INDEX([2]prime_para_mortcecx!BW$2:BW$195,MATCH($B205,[2]prime_para_mortcecx!$A$2:$A$195,0),1)</f>
        <v>4.37E-4</v>
      </c>
      <c r="BY215">
        <f t="array" ref="BY215">INDEX([2]prime_para_mortcecx!BX$2:BX$195,MATCH($B205,[2]prime_para_mortcecx!$A$2:$A$195,0),1)</f>
        <v>4.37E-4</v>
      </c>
      <c r="BZ215">
        <f t="array" ref="BZ215">INDEX([2]prime_para_mortcecx!BY$2:BY$195,MATCH($B205,[2]prime_para_mortcecx!$A$2:$A$195,0),1)</f>
        <v>4.5899999999999999E-4</v>
      </c>
      <c r="CA215">
        <f t="array" ref="CA215">INDEX([2]prime_para_mortcecx!BZ$2:BZ$195,MATCH($B205,[2]prime_para_mortcecx!$A$2:$A$195,0),1)</f>
        <v>4.5899999999999999E-4</v>
      </c>
      <c r="CB215">
        <f t="array" ref="CB215">INDEX([2]prime_para_mortcecx!CA$2:CA$195,MATCH($B205,[2]prime_para_mortcecx!$A$2:$A$195,0),1)</f>
        <v>4.5899999999999999E-4</v>
      </c>
      <c r="CC215">
        <f t="array" ref="CC215">INDEX([2]prime_para_mortcecx!CB$2:CB$195,MATCH($B205,[2]prime_para_mortcecx!$A$2:$A$195,0),1)</f>
        <v>4.5899999999999999E-4</v>
      </c>
      <c r="CD215">
        <f t="array" ref="CD215">INDEX([2]prime_para_mortcecx!CC$2:CC$195,MATCH($B205,[2]prime_para_mortcecx!$A$2:$A$195,0),1)</f>
        <v>4.5899999999999999E-4</v>
      </c>
      <c r="CE215">
        <f t="array" ref="CE215">INDEX([2]prime_para_mortcecx!CD$2:CD$195,MATCH($B205,[2]prime_para_mortcecx!$A$2:$A$195,0),1)</f>
        <v>4.5899999999999999E-4</v>
      </c>
      <c r="CF215">
        <f t="array" ref="CF215">INDEX([2]prime_para_mortcecx!CE$2:CE$195,MATCH($B205,[2]prime_para_mortcecx!$A$2:$A$195,0),1)</f>
        <v>4.5899999999999999E-4</v>
      </c>
      <c r="CG215">
        <f t="array" ref="CG215">INDEX([2]prime_para_mortcecx!CF$2:CF$195,MATCH($B205,[2]prime_para_mortcecx!$A$2:$A$195,0),1)</f>
        <v>4.5899999999999999E-4</v>
      </c>
      <c r="CH215">
        <f t="array" ref="CH215">INDEX([2]prime_para_mortcecx!CG$2:CG$195,MATCH($B205,[2]prime_para_mortcecx!$A$2:$A$195,0),1)</f>
        <v>4.5899999999999999E-4</v>
      </c>
      <c r="CI215">
        <f t="array" ref="CI215">INDEX([2]prime_para_mortcecx!CH$2:CH$195,MATCH($B205,[2]prime_para_mortcecx!$A$2:$A$195,0),1)</f>
        <v>4.5899999999999999E-4</v>
      </c>
      <c r="CJ215">
        <f t="array" ref="CJ215">INDEX([2]prime_para_mortcecx!CI$2:CI$195,MATCH($B205,[2]prime_para_mortcecx!$A$2:$A$195,0),1)</f>
        <v>4.5899999999999999E-4</v>
      </c>
      <c r="CK215">
        <f t="array" ref="CK215">INDEX([2]prime_para_mortcecx!CJ$2:CJ$195,MATCH($B205,[2]prime_para_mortcecx!$A$2:$A$195,0),1)</f>
        <v>4.5899999999999999E-4</v>
      </c>
      <c r="CL215">
        <f t="array" ref="CL215">INDEX([2]prime_para_mortcecx!CK$2:CK$195,MATCH($B205,[2]prime_para_mortcecx!$A$2:$A$195,0),1)</f>
        <v>4.5899999999999999E-4</v>
      </c>
      <c r="CM215">
        <f t="array" ref="CM215">INDEX([2]prime_para_mortcecx!CL$2:CL$195,MATCH($B205,[2]prime_para_mortcecx!$A$2:$A$195,0),1)</f>
        <v>4.5899999999999999E-4</v>
      </c>
      <c r="CN215">
        <f t="array" ref="CN215">INDEX([2]prime_para_mortcecx!CM$2:CM$195,MATCH($B205,[2]prime_para_mortcecx!$A$2:$A$195,0),1)</f>
        <v>4.5899999999999999E-4</v>
      </c>
      <c r="CO215">
        <f t="array" ref="CO215">INDEX([2]prime_para_mortcecx!CN$2:CN$195,MATCH($B205,[2]prime_para_mortcecx!$A$2:$A$195,0),1)</f>
        <v>4.5899999999999999E-4</v>
      </c>
      <c r="CP215">
        <f t="array" ref="CP215">INDEX([2]prime_para_mortcecx!CO$2:CO$195,MATCH($B205,[2]prime_para_mortcecx!$A$2:$A$195,0),1)</f>
        <v>4.5899999999999999E-4</v>
      </c>
      <c r="CQ215">
        <f t="array" ref="CQ215">INDEX([2]prime_para_mortcecx!CP$2:CP$195,MATCH($B205,[2]prime_para_mortcecx!$A$2:$A$195,0),1)</f>
        <v>4.5899999999999999E-4</v>
      </c>
      <c r="CR215">
        <f t="array" ref="CR215">INDEX([2]prime_para_mortcecx!CQ$2:CQ$195,MATCH($B205,[2]prime_para_mortcecx!$A$2:$A$195,0),1)</f>
        <v>4.5899999999999999E-4</v>
      </c>
      <c r="CS215">
        <f t="array" ref="CS215">INDEX([2]prime_para_mortcecx!CR$2:CR$195,MATCH($B205,[2]prime_para_mortcecx!$A$2:$A$195,0),1)</f>
        <v>4.5899999999999999E-4</v>
      </c>
      <c r="CT215">
        <f t="array" ref="CT215">INDEX([2]prime_para_mortcecx!CS$2:CS$195,MATCH($B205,[2]prime_para_mortcecx!$A$2:$A$195,0),1)</f>
        <v>4.5899999999999999E-4</v>
      </c>
      <c r="CU215">
        <f t="array" ref="CU215">INDEX([2]prime_para_mortcecx!CT$2:CT$195,MATCH($B205,[2]prime_para_mortcecx!$A$2:$A$195,0),1)</f>
        <v>4.5899999999999999E-4</v>
      </c>
      <c r="CV215">
        <f t="array" ref="CV215">INDEX([2]prime_para_mortcecx!CU$2:CU$195,MATCH($B205,[2]prime_para_mortcecx!$A$2:$A$195,0),1)</f>
        <v>4.5899999999999999E-4</v>
      </c>
      <c r="CW215">
        <f t="array" ref="CW215">INDEX([2]prime_para_mortcecx!CV$2:CV$195,MATCH($B205,[2]prime_para_mortcecx!$A$2:$A$195,0),1)</f>
        <v>4.5899999999999999E-4</v>
      </c>
      <c r="CX215">
        <f t="array" ref="CX215">INDEX([2]prime_para_mortcecx!CW$2:CW$195,MATCH($B205,[2]prime_para_mortcecx!$A$2:$A$195,0),1)</f>
        <v>4.5899999999999999E-4</v>
      </c>
    </row>
    <row r="216" spans="1:102" x14ac:dyDescent="0.25">
      <c r="A216" s="46" t="str">
        <f t="shared" ref="A216:B217" si="89">A193</f>
        <v>Eastern Asia</v>
      </c>
      <c r="B216" s="46" t="str">
        <f t="shared" si="89"/>
        <v>China</v>
      </c>
      <c r="C216">
        <f t="array" ref="C216">INDEX([2]prime_para_mortcecx!B$2:B$195,MATCH($B206,[2]prime_para_mortcecx!$A$2:$A$195,0),1)</f>
        <v>0</v>
      </c>
      <c r="D216">
        <f t="array" ref="D216">INDEX([2]prime_para_mortcecx!C$2:C$195,MATCH($B206,[2]prime_para_mortcecx!$A$2:$A$195,0),1)</f>
        <v>0</v>
      </c>
      <c r="E216">
        <f t="array" ref="E216">INDEX([2]prime_para_mortcecx!D$2:D$195,MATCH($B206,[2]prime_para_mortcecx!$A$2:$A$195,0),1)</f>
        <v>0</v>
      </c>
      <c r="F216">
        <f t="array" ref="F216">INDEX([2]prime_para_mortcecx!E$2:E$195,MATCH($B206,[2]prime_para_mortcecx!$A$2:$A$195,0),1)</f>
        <v>0</v>
      </c>
      <c r="G216">
        <f t="array" ref="G216">INDEX([2]prime_para_mortcecx!F$2:F$195,MATCH($B206,[2]prime_para_mortcecx!$A$2:$A$195,0),1)</f>
        <v>0</v>
      </c>
      <c r="H216">
        <f t="array" ref="H216">INDEX([2]prime_para_mortcecx!G$2:G$195,MATCH($B206,[2]prime_para_mortcecx!$A$2:$A$195,0),1)</f>
        <v>0</v>
      </c>
      <c r="I216">
        <f t="array" ref="I216">INDEX([2]prime_para_mortcecx!H$2:H$195,MATCH($B206,[2]prime_para_mortcecx!$A$2:$A$195,0),1)</f>
        <v>0</v>
      </c>
      <c r="J216">
        <f t="array" ref="J216">INDEX([2]prime_para_mortcecx!I$2:I$195,MATCH($B206,[2]prime_para_mortcecx!$A$2:$A$195,0),1)</f>
        <v>0</v>
      </c>
      <c r="K216">
        <f t="array" ref="K216">INDEX([2]prime_para_mortcecx!J$2:J$195,MATCH($B206,[2]prime_para_mortcecx!$A$2:$A$195,0),1)</f>
        <v>0</v>
      </c>
      <c r="L216">
        <f t="array" ref="L216">INDEX([2]prime_para_mortcecx!K$2:K$195,MATCH($B206,[2]prime_para_mortcecx!$A$2:$A$195,0),1)</f>
        <v>0</v>
      </c>
      <c r="M216">
        <f t="array" ref="M216">INDEX([2]prime_para_mortcecx!L$2:L$195,MATCH($B206,[2]prime_para_mortcecx!$A$2:$A$195,0),1)</f>
        <v>0</v>
      </c>
      <c r="N216">
        <f t="array" ref="N216">INDEX([2]prime_para_mortcecx!M$2:M$195,MATCH($B206,[2]prime_para_mortcecx!$A$2:$A$195,0),1)</f>
        <v>0</v>
      </c>
      <c r="O216">
        <f t="array" ref="O216">INDEX([2]prime_para_mortcecx!N$2:N$195,MATCH($B206,[2]prime_para_mortcecx!$A$2:$A$195,0),1)</f>
        <v>0</v>
      </c>
      <c r="P216">
        <f t="array" ref="P216">INDEX([2]prime_para_mortcecx!O$2:O$195,MATCH($B206,[2]prime_para_mortcecx!$A$2:$A$195,0),1)</f>
        <v>0</v>
      </c>
      <c r="Q216">
        <f t="array" ref="Q216">INDEX([2]prime_para_mortcecx!P$2:P$195,MATCH($B206,[2]prime_para_mortcecx!$A$2:$A$195,0),1)</f>
        <v>0</v>
      </c>
      <c r="R216">
        <f t="array" ref="R216">INDEX([2]prime_para_mortcecx!Q$2:Q$195,MATCH($B206,[2]prime_para_mortcecx!$A$2:$A$195,0),1)</f>
        <v>1.2E-5</v>
      </c>
      <c r="S216">
        <f t="array" ref="S216">INDEX([2]prime_para_mortcecx!R$2:R$195,MATCH($B206,[2]prime_para_mortcecx!$A$2:$A$195,0),1)</f>
        <v>1.2E-5</v>
      </c>
      <c r="T216">
        <f t="array" ref="T216">INDEX([2]prime_para_mortcecx!S$2:S$195,MATCH($B206,[2]prime_para_mortcecx!$A$2:$A$195,0),1)</f>
        <v>1.2E-5</v>
      </c>
      <c r="U216">
        <f t="array" ref="U216">INDEX([2]prime_para_mortcecx!T$2:T$195,MATCH($B206,[2]prime_para_mortcecx!$A$2:$A$195,0),1)</f>
        <v>1.2E-5</v>
      </c>
      <c r="V216">
        <f t="array" ref="V216">INDEX([2]prime_para_mortcecx!U$2:U$195,MATCH($B206,[2]prime_para_mortcecx!$A$2:$A$195,0),1)</f>
        <v>1.2E-5</v>
      </c>
      <c r="W216">
        <f t="array" ref="W216">INDEX([2]prime_para_mortcecx!V$2:V$195,MATCH($B206,[2]prime_para_mortcecx!$A$2:$A$195,0),1)</f>
        <v>1.2E-5</v>
      </c>
      <c r="X216">
        <f t="array" ref="X216">INDEX([2]prime_para_mortcecx!W$2:W$195,MATCH($B206,[2]prime_para_mortcecx!$A$2:$A$195,0),1)</f>
        <v>1.2E-5</v>
      </c>
      <c r="Y216">
        <f t="array" ref="Y216">INDEX([2]prime_para_mortcecx!X$2:X$195,MATCH($B206,[2]prime_para_mortcecx!$A$2:$A$195,0),1)</f>
        <v>1.2E-5</v>
      </c>
      <c r="Z216">
        <f t="array" ref="Z216">INDEX([2]prime_para_mortcecx!Y$2:Y$195,MATCH($B206,[2]prime_para_mortcecx!$A$2:$A$195,0),1)</f>
        <v>1.2E-5</v>
      </c>
      <c r="AA216">
        <f t="array" ref="AA216">INDEX([2]prime_para_mortcecx!Z$2:Z$195,MATCH($B206,[2]prime_para_mortcecx!$A$2:$A$195,0),1)</f>
        <v>1.2E-5</v>
      </c>
      <c r="AB216">
        <f t="array" ref="AB216">INDEX([2]prime_para_mortcecx!AA$2:AA$195,MATCH($B206,[2]prime_para_mortcecx!$A$2:$A$195,0),1)</f>
        <v>1.2E-5</v>
      </c>
      <c r="AC216">
        <f t="array" ref="AC216">INDEX([2]prime_para_mortcecx!AB$2:AB$195,MATCH($B206,[2]prime_para_mortcecx!$A$2:$A$195,0),1)</f>
        <v>1.2E-5</v>
      </c>
      <c r="AD216">
        <f t="array" ref="AD216">INDEX([2]prime_para_mortcecx!AC$2:AC$195,MATCH($B206,[2]prime_para_mortcecx!$A$2:$A$195,0),1)</f>
        <v>1.2E-5</v>
      </c>
      <c r="AE216">
        <f t="array" ref="AE216">INDEX([2]prime_para_mortcecx!AD$2:AD$195,MATCH($B206,[2]prime_para_mortcecx!$A$2:$A$195,0),1)</f>
        <v>1.2E-5</v>
      </c>
      <c r="AF216">
        <f t="array" ref="AF216">INDEX([2]prime_para_mortcecx!AE$2:AE$195,MATCH($B206,[2]prime_para_mortcecx!$A$2:$A$195,0),1)</f>
        <v>1.2E-5</v>
      </c>
      <c r="AG216">
        <f t="array" ref="AG216">INDEX([2]prime_para_mortcecx!AF$2:AF$195,MATCH($B206,[2]prime_para_mortcecx!$A$2:$A$195,0),1)</f>
        <v>1.2E-5</v>
      </c>
      <c r="AH216">
        <f t="array" ref="AH216">INDEX([2]prime_para_mortcecx!AG$2:AG$195,MATCH($B206,[2]prime_para_mortcecx!$A$2:$A$195,0),1)</f>
        <v>1.2E-5</v>
      </c>
      <c r="AI216">
        <f t="array" ref="AI216">INDEX([2]prime_para_mortcecx!AH$2:AH$195,MATCH($B206,[2]prime_para_mortcecx!$A$2:$A$195,0),1)</f>
        <v>1.2E-5</v>
      </c>
      <c r="AJ216">
        <f t="array" ref="AJ216">INDEX([2]prime_para_mortcecx!AI$2:AI$195,MATCH($B206,[2]prime_para_mortcecx!$A$2:$A$195,0),1)</f>
        <v>1.2E-5</v>
      </c>
      <c r="AK216">
        <f t="array" ref="AK216">INDEX([2]prime_para_mortcecx!AJ$2:AJ$195,MATCH($B206,[2]prime_para_mortcecx!$A$2:$A$195,0),1)</f>
        <v>1.2E-5</v>
      </c>
      <c r="AL216">
        <f t="array" ref="AL216">INDEX([2]prime_para_mortcecx!AK$2:AK$195,MATCH($B206,[2]prime_para_mortcecx!$A$2:$A$195,0),1)</f>
        <v>1.2E-5</v>
      </c>
      <c r="AM216">
        <f t="array" ref="AM216">INDEX([2]prime_para_mortcecx!AL$2:AL$195,MATCH($B206,[2]prime_para_mortcecx!$A$2:$A$195,0),1)</f>
        <v>1.2E-5</v>
      </c>
      <c r="AN216">
        <f t="array" ref="AN216">INDEX([2]prime_para_mortcecx!AM$2:AM$195,MATCH($B206,[2]prime_para_mortcecx!$A$2:$A$195,0),1)</f>
        <v>1.2E-5</v>
      </c>
      <c r="AO216">
        <f t="array" ref="AO216">INDEX([2]prime_para_mortcecx!AN$2:AN$195,MATCH($B206,[2]prime_para_mortcecx!$A$2:$A$195,0),1)</f>
        <v>1.2E-5</v>
      </c>
      <c r="AP216">
        <f t="array" ref="AP216">INDEX([2]prime_para_mortcecx!AO$2:AO$195,MATCH($B206,[2]prime_para_mortcecx!$A$2:$A$195,0),1)</f>
        <v>1.2E-5</v>
      </c>
      <c r="AQ216">
        <f t="array" ref="AQ216">INDEX([2]prime_para_mortcecx!AP$2:AP$195,MATCH($B206,[2]prime_para_mortcecx!$A$2:$A$195,0),1)</f>
        <v>4.8000000000000001E-5</v>
      </c>
      <c r="AR216">
        <f t="array" ref="AR216">INDEX([2]prime_para_mortcecx!AQ$2:AQ$195,MATCH($B206,[2]prime_para_mortcecx!$A$2:$A$195,0),1)</f>
        <v>4.8000000000000001E-5</v>
      </c>
      <c r="AS216">
        <f t="array" ref="AS216">INDEX([2]prime_para_mortcecx!AR$2:AR$195,MATCH($B206,[2]prime_para_mortcecx!$A$2:$A$195,0),1)</f>
        <v>4.8000000000000001E-5</v>
      </c>
      <c r="AT216">
        <f t="array" ref="AT216">INDEX([2]prime_para_mortcecx!AS$2:AS$195,MATCH($B206,[2]prime_para_mortcecx!$A$2:$A$195,0),1)</f>
        <v>4.8000000000000001E-5</v>
      </c>
      <c r="AU216">
        <f t="array" ref="AU216">INDEX([2]prime_para_mortcecx!AT$2:AT$195,MATCH($B206,[2]prime_para_mortcecx!$A$2:$A$195,0),1)</f>
        <v>4.8000000000000001E-5</v>
      </c>
      <c r="AV216">
        <f t="array" ref="AV216">INDEX([2]prime_para_mortcecx!AU$2:AU$195,MATCH($B206,[2]prime_para_mortcecx!$A$2:$A$195,0),1)</f>
        <v>6.3999999999999997E-5</v>
      </c>
      <c r="AW216">
        <f t="array" ref="AW216">INDEX([2]prime_para_mortcecx!AV$2:AV$195,MATCH($B206,[2]prime_para_mortcecx!$A$2:$A$195,0),1)</f>
        <v>6.3999999999999997E-5</v>
      </c>
      <c r="AX216">
        <f t="array" ref="AX216">INDEX([2]prime_para_mortcecx!AW$2:AW$195,MATCH($B206,[2]prime_para_mortcecx!$A$2:$A$195,0),1)</f>
        <v>6.3999999999999997E-5</v>
      </c>
      <c r="AY216">
        <f t="array" ref="AY216">INDEX([2]prime_para_mortcecx!AX$2:AX$195,MATCH($B206,[2]prime_para_mortcecx!$A$2:$A$195,0),1)</f>
        <v>6.3999999999999997E-5</v>
      </c>
      <c r="AZ216">
        <f t="array" ref="AZ216">INDEX([2]prime_para_mortcecx!AY$2:AY$195,MATCH($B206,[2]prime_para_mortcecx!$A$2:$A$195,0),1)</f>
        <v>6.3999999999999997E-5</v>
      </c>
      <c r="BA216">
        <f t="array" ref="BA216">INDEX([2]prime_para_mortcecx!AZ$2:AZ$195,MATCH($B206,[2]prime_para_mortcecx!$A$2:$A$195,0),1)</f>
        <v>7.7999999999999999E-5</v>
      </c>
      <c r="BB216">
        <f t="array" ref="BB216">INDEX([2]prime_para_mortcecx!BA$2:BA$195,MATCH($B206,[2]prime_para_mortcecx!$A$2:$A$195,0),1)</f>
        <v>7.7999999999999999E-5</v>
      </c>
      <c r="BC216">
        <f t="array" ref="BC216">INDEX([2]prime_para_mortcecx!BB$2:BB$195,MATCH($B206,[2]prime_para_mortcecx!$A$2:$A$195,0),1)</f>
        <v>7.7999999999999999E-5</v>
      </c>
      <c r="BD216">
        <f t="array" ref="BD216">INDEX([2]prime_para_mortcecx!BC$2:BC$195,MATCH($B206,[2]prime_para_mortcecx!$A$2:$A$195,0),1)</f>
        <v>7.7999999999999999E-5</v>
      </c>
      <c r="BE216">
        <f t="array" ref="BE216">INDEX([2]prime_para_mortcecx!BD$2:BD$195,MATCH($B206,[2]prime_para_mortcecx!$A$2:$A$195,0),1)</f>
        <v>7.7999999999999999E-5</v>
      </c>
      <c r="BF216">
        <f t="array" ref="BF216">INDEX([2]prime_para_mortcecx!BE$2:BE$195,MATCH($B206,[2]prime_para_mortcecx!$A$2:$A$195,0),1)</f>
        <v>8.7999999999999998E-5</v>
      </c>
      <c r="BG216">
        <f t="array" ref="BG216">INDEX([2]prime_para_mortcecx!BF$2:BF$195,MATCH($B206,[2]prime_para_mortcecx!$A$2:$A$195,0),1)</f>
        <v>8.7999999999999998E-5</v>
      </c>
      <c r="BH216">
        <f t="array" ref="BH216">INDEX([2]prime_para_mortcecx!BG$2:BG$195,MATCH($B206,[2]prime_para_mortcecx!$A$2:$A$195,0),1)</f>
        <v>8.7999999999999998E-5</v>
      </c>
      <c r="BI216">
        <f t="array" ref="BI216">INDEX([2]prime_para_mortcecx!BH$2:BH$195,MATCH($B206,[2]prime_para_mortcecx!$A$2:$A$195,0),1)</f>
        <v>8.7999999999999998E-5</v>
      </c>
      <c r="BJ216">
        <f t="array" ref="BJ216">INDEX([2]prime_para_mortcecx!BI$2:BI$195,MATCH($B206,[2]prime_para_mortcecx!$A$2:$A$195,0),1)</f>
        <v>8.7999999999999998E-5</v>
      </c>
      <c r="BK216">
        <f t="array" ref="BK216">INDEX([2]prime_para_mortcecx!BJ$2:BJ$195,MATCH($B206,[2]prime_para_mortcecx!$A$2:$A$195,0),1)</f>
        <v>9.8999999999999994E-5</v>
      </c>
      <c r="BL216">
        <f t="array" ref="BL216">INDEX([2]prime_para_mortcecx!BK$2:BK$195,MATCH($B206,[2]prime_para_mortcecx!$A$2:$A$195,0),1)</f>
        <v>9.8999999999999994E-5</v>
      </c>
      <c r="BM216">
        <f t="array" ref="BM216">INDEX([2]prime_para_mortcecx!BL$2:BL$195,MATCH($B206,[2]prime_para_mortcecx!$A$2:$A$195,0),1)</f>
        <v>9.8999999999999994E-5</v>
      </c>
      <c r="BN216">
        <f t="array" ref="BN216">INDEX([2]prime_para_mortcecx!BM$2:BM$195,MATCH($B206,[2]prime_para_mortcecx!$A$2:$A$195,0),1)</f>
        <v>9.8999999999999994E-5</v>
      </c>
      <c r="BO216">
        <f t="array" ref="BO216">INDEX([2]prime_para_mortcecx!BN$2:BN$195,MATCH($B206,[2]prime_para_mortcecx!$A$2:$A$195,0),1)</f>
        <v>9.8999999999999994E-5</v>
      </c>
      <c r="BP216">
        <f t="array" ref="BP216">INDEX([2]prime_para_mortcecx!BO$2:BO$195,MATCH($B206,[2]prime_para_mortcecx!$A$2:$A$195,0),1)</f>
        <v>1.15E-4</v>
      </c>
      <c r="BQ216">
        <f t="array" ref="BQ216">INDEX([2]prime_para_mortcecx!BP$2:BP$195,MATCH($B206,[2]prime_para_mortcecx!$A$2:$A$195,0),1)</f>
        <v>1.15E-4</v>
      </c>
      <c r="BR216">
        <f t="array" ref="BR216">INDEX([2]prime_para_mortcecx!BQ$2:BQ$195,MATCH($B206,[2]prime_para_mortcecx!$A$2:$A$195,0),1)</f>
        <v>1.15E-4</v>
      </c>
      <c r="BS216">
        <f t="array" ref="BS216">INDEX([2]prime_para_mortcecx!BR$2:BR$195,MATCH($B206,[2]prime_para_mortcecx!$A$2:$A$195,0),1)</f>
        <v>1.15E-4</v>
      </c>
      <c r="BT216">
        <f t="array" ref="BT216">INDEX([2]prime_para_mortcecx!BS$2:BS$195,MATCH($B206,[2]prime_para_mortcecx!$A$2:$A$195,0),1)</f>
        <v>1.15E-4</v>
      </c>
      <c r="BU216">
        <f t="array" ref="BU216">INDEX([2]prime_para_mortcecx!BT$2:BT$195,MATCH($B206,[2]prime_para_mortcecx!$A$2:$A$195,0),1)</f>
        <v>1.4100000000000001E-4</v>
      </c>
      <c r="BV216">
        <f t="array" ref="BV216">INDEX([2]prime_para_mortcecx!BU$2:BU$195,MATCH($B206,[2]prime_para_mortcecx!$A$2:$A$195,0),1)</f>
        <v>1.4100000000000001E-4</v>
      </c>
      <c r="BW216">
        <f t="array" ref="BW216">INDEX([2]prime_para_mortcecx!BV$2:BV$195,MATCH($B206,[2]prime_para_mortcecx!$A$2:$A$195,0),1)</f>
        <v>1.4100000000000001E-4</v>
      </c>
      <c r="BX216">
        <f t="array" ref="BX216">INDEX([2]prime_para_mortcecx!BW$2:BW$195,MATCH($B206,[2]prime_para_mortcecx!$A$2:$A$195,0),1)</f>
        <v>1.4100000000000001E-4</v>
      </c>
      <c r="BY216">
        <f t="array" ref="BY216">INDEX([2]prime_para_mortcecx!BX$2:BX$195,MATCH($B206,[2]prime_para_mortcecx!$A$2:$A$195,0),1)</f>
        <v>1.4100000000000001E-4</v>
      </c>
      <c r="BZ216">
        <f t="array" ref="BZ216">INDEX([2]prime_para_mortcecx!BY$2:BY$195,MATCH($B206,[2]prime_para_mortcecx!$A$2:$A$195,0),1)</f>
        <v>2.31E-4</v>
      </c>
      <c r="CA216">
        <f t="array" ref="CA216">INDEX([2]prime_para_mortcecx!BZ$2:BZ$195,MATCH($B206,[2]prime_para_mortcecx!$A$2:$A$195,0),1)</f>
        <v>2.31E-4</v>
      </c>
      <c r="CB216">
        <f t="array" ref="CB216">INDEX([2]prime_para_mortcecx!CA$2:CA$195,MATCH($B206,[2]prime_para_mortcecx!$A$2:$A$195,0),1)</f>
        <v>2.31E-4</v>
      </c>
      <c r="CC216">
        <f t="array" ref="CC216">INDEX([2]prime_para_mortcecx!CB$2:CB$195,MATCH($B206,[2]prime_para_mortcecx!$A$2:$A$195,0),1)</f>
        <v>2.31E-4</v>
      </c>
      <c r="CD216">
        <f t="array" ref="CD216">INDEX([2]prime_para_mortcecx!CC$2:CC$195,MATCH($B206,[2]prime_para_mortcecx!$A$2:$A$195,0),1)</f>
        <v>2.31E-4</v>
      </c>
      <c r="CE216">
        <f t="array" ref="CE216">INDEX([2]prime_para_mortcecx!CD$2:CD$195,MATCH($B206,[2]prime_para_mortcecx!$A$2:$A$195,0),1)</f>
        <v>2.31E-4</v>
      </c>
      <c r="CF216">
        <f t="array" ref="CF216">INDEX([2]prime_para_mortcecx!CE$2:CE$195,MATCH($B206,[2]prime_para_mortcecx!$A$2:$A$195,0),1)</f>
        <v>2.31E-4</v>
      </c>
      <c r="CG216">
        <f t="array" ref="CG216">INDEX([2]prime_para_mortcecx!CF$2:CF$195,MATCH($B206,[2]prime_para_mortcecx!$A$2:$A$195,0),1)</f>
        <v>2.31E-4</v>
      </c>
      <c r="CH216">
        <f t="array" ref="CH216">INDEX([2]prime_para_mortcecx!CG$2:CG$195,MATCH($B206,[2]prime_para_mortcecx!$A$2:$A$195,0),1)</f>
        <v>2.31E-4</v>
      </c>
      <c r="CI216">
        <f t="array" ref="CI216">INDEX([2]prime_para_mortcecx!CH$2:CH$195,MATCH($B206,[2]prime_para_mortcecx!$A$2:$A$195,0),1)</f>
        <v>2.31E-4</v>
      </c>
      <c r="CJ216">
        <f t="array" ref="CJ216">INDEX([2]prime_para_mortcecx!CI$2:CI$195,MATCH($B206,[2]prime_para_mortcecx!$A$2:$A$195,0),1)</f>
        <v>2.31E-4</v>
      </c>
      <c r="CK216">
        <f t="array" ref="CK216">INDEX([2]prime_para_mortcecx!CJ$2:CJ$195,MATCH($B206,[2]prime_para_mortcecx!$A$2:$A$195,0),1)</f>
        <v>2.31E-4</v>
      </c>
      <c r="CL216">
        <f t="array" ref="CL216">INDEX([2]prime_para_mortcecx!CK$2:CK$195,MATCH($B206,[2]prime_para_mortcecx!$A$2:$A$195,0),1)</f>
        <v>2.31E-4</v>
      </c>
      <c r="CM216">
        <f t="array" ref="CM216">INDEX([2]prime_para_mortcecx!CL$2:CL$195,MATCH($B206,[2]prime_para_mortcecx!$A$2:$A$195,0),1)</f>
        <v>2.31E-4</v>
      </c>
      <c r="CN216">
        <f t="array" ref="CN216">INDEX([2]prime_para_mortcecx!CM$2:CM$195,MATCH($B206,[2]prime_para_mortcecx!$A$2:$A$195,0),1)</f>
        <v>2.31E-4</v>
      </c>
      <c r="CO216">
        <f t="array" ref="CO216">INDEX([2]prime_para_mortcecx!CN$2:CN$195,MATCH($B206,[2]prime_para_mortcecx!$A$2:$A$195,0),1)</f>
        <v>2.31E-4</v>
      </c>
      <c r="CP216">
        <f t="array" ref="CP216">INDEX([2]prime_para_mortcecx!CO$2:CO$195,MATCH($B206,[2]prime_para_mortcecx!$A$2:$A$195,0),1)</f>
        <v>2.31E-4</v>
      </c>
      <c r="CQ216">
        <f t="array" ref="CQ216">INDEX([2]prime_para_mortcecx!CP$2:CP$195,MATCH($B206,[2]prime_para_mortcecx!$A$2:$A$195,0),1)</f>
        <v>2.31E-4</v>
      </c>
      <c r="CR216">
        <f t="array" ref="CR216">INDEX([2]prime_para_mortcecx!CQ$2:CQ$195,MATCH($B206,[2]prime_para_mortcecx!$A$2:$A$195,0),1)</f>
        <v>2.31E-4</v>
      </c>
      <c r="CS216">
        <f t="array" ref="CS216">INDEX([2]prime_para_mortcecx!CR$2:CR$195,MATCH($B206,[2]prime_para_mortcecx!$A$2:$A$195,0),1)</f>
        <v>2.31E-4</v>
      </c>
      <c r="CT216">
        <f t="array" ref="CT216">INDEX([2]prime_para_mortcecx!CS$2:CS$195,MATCH($B206,[2]prime_para_mortcecx!$A$2:$A$195,0),1)</f>
        <v>2.31E-4</v>
      </c>
      <c r="CU216">
        <f t="array" ref="CU216">INDEX([2]prime_para_mortcecx!CT$2:CT$195,MATCH($B206,[2]prime_para_mortcecx!$A$2:$A$195,0),1)</f>
        <v>2.31E-4</v>
      </c>
      <c r="CV216">
        <f t="array" ref="CV216">INDEX([2]prime_para_mortcecx!CU$2:CU$195,MATCH($B206,[2]prime_para_mortcecx!$A$2:$A$195,0),1)</f>
        <v>2.31E-4</v>
      </c>
      <c r="CW216">
        <f t="array" ref="CW216">INDEX([2]prime_para_mortcecx!CV$2:CV$195,MATCH($B206,[2]prime_para_mortcecx!$A$2:$A$195,0),1)</f>
        <v>2.31E-4</v>
      </c>
      <c r="CX216">
        <f t="array" ref="CX216">INDEX([2]prime_para_mortcecx!CW$2:CW$195,MATCH($B206,[2]prime_para_mortcecx!$A$2:$A$195,0),1)</f>
        <v>2.31E-4</v>
      </c>
    </row>
    <row r="217" spans="1:102" x14ac:dyDescent="0.25">
      <c r="A217" s="46" t="str">
        <f t="shared" si="89"/>
        <v>Southern Asia</v>
      </c>
      <c r="B217" s="46" t="str">
        <f t="shared" si="89"/>
        <v>India</v>
      </c>
      <c r="C217" t="e">
        <f t="array" ref="C217">INDEX([2]prime_para_mortcecx!B$2:B$195,MATCH($B207,[2]prime_para_mortcecx!$A$2:$A$195,0),1)</f>
        <v>#VALUE!</v>
      </c>
      <c r="D217" t="e">
        <f t="array" ref="D217">INDEX([2]prime_para_mortcecx!C$2:C$195,MATCH($B207,[2]prime_para_mortcecx!$A$2:$A$195,0),1)</f>
        <v>#VALUE!</v>
      </c>
      <c r="E217" t="e">
        <f t="array" ref="E217">INDEX([2]prime_para_mortcecx!D$2:D$195,MATCH($B207,[2]prime_para_mortcecx!$A$2:$A$195,0),1)</f>
        <v>#VALUE!</v>
      </c>
      <c r="F217" t="e">
        <f t="array" ref="F217">INDEX([2]prime_para_mortcecx!E$2:E$195,MATCH($B207,[2]prime_para_mortcecx!$A$2:$A$195,0),1)</f>
        <v>#VALUE!</v>
      </c>
      <c r="G217" t="e">
        <f t="array" ref="G217">INDEX([2]prime_para_mortcecx!F$2:F$195,MATCH($B207,[2]prime_para_mortcecx!$A$2:$A$195,0),1)</f>
        <v>#VALUE!</v>
      </c>
      <c r="H217" t="e">
        <f t="array" ref="H217">INDEX([2]prime_para_mortcecx!G$2:G$195,MATCH($B207,[2]prime_para_mortcecx!$A$2:$A$195,0),1)</f>
        <v>#VALUE!</v>
      </c>
      <c r="I217" t="e">
        <f t="array" ref="I217">INDEX([2]prime_para_mortcecx!H$2:H$195,MATCH($B207,[2]prime_para_mortcecx!$A$2:$A$195,0),1)</f>
        <v>#VALUE!</v>
      </c>
      <c r="J217" t="e">
        <f t="array" ref="J217">INDEX([2]prime_para_mortcecx!I$2:I$195,MATCH($B207,[2]prime_para_mortcecx!$A$2:$A$195,0),1)</f>
        <v>#VALUE!</v>
      </c>
      <c r="K217" t="e">
        <f t="array" ref="K217">INDEX([2]prime_para_mortcecx!J$2:J$195,MATCH($B207,[2]prime_para_mortcecx!$A$2:$A$195,0),1)</f>
        <v>#VALUE!</v>
      </c>
      <c r="L217" t="e">
        <f t="array" ref="L217">INDEX([2]prime_para_mortcecx!K$2:K$195,MATCH($B207,[2]prime_para_mortcecx!$A$2:$A$195,0),1)</f>
        <v>#VALUE!</v>
      </c>
      <c r="M217" t="e">
        <f t="array" ref="M217">INDEX([2]prime_para_mortcecx!L$2:L$195,MATCH($B207,[2]prime_para_mortcecx!$A$2:$A$195,0),1)</f>
        <v>#VALUE!</v>
      </c>
      <c r="N217" t="e">
        <f t="array" ref="N217">INDEX([2]prime_para_mortcecx!M$2:M$195,MATCH($B207,[2]prime_para_mortcecx!$A$2:$A$195,0),1)</f>
        <v>#VALUE!</v>
      </c>
      <c r="O217" t="e">
        <f t="array" ref="O217">INDEX([2]prime_para_mortcecx!N$2:N$195,MATCH($B207,[2]prime_para_mortcecx!$A$2:$A$195,0),1)</f>
        <v>#VALUE!</v>
      </c>
      <c r="P217" t="e">
        <f t="array" ref="P217">INDEX([2]prime_para_mortcecx!O$2:O$195,MATCH($B207,[2]prime_para_mortcecx!$A$2:$A$195,0),1)</f>
        <v>#VALUE!</v>
      </c>
      <c r="Q217" t="e">
        <f t="array" ref="Q217">INDEX([2]prime_para_mortcecx!P$2:P$195,MATCH($B207,[2]prime_para_mortcecx!$A$2:$A$195,0),1)</f>
        <v>#VALUE!</v>
      </c>
      <c r="R217">
        <f t="array" ref="R217">INDEX([2]prime_para_mortcecx!Q$2:Q$195,MATCH($B207,[2]prime_para_mortcecx!$A$2:$A$195,0),1)</f>
        <v>2.5000000000000001E-5</v>
      </c>
      <c r="S217">
        <f t="array" ref="S217">INDEX([2]prime_para_mortcecx!R$2:R$195,MATCH($B207,[2]prime_para_mortcecx!$A$2:$A$195,0),1)</f>
        <v>2.5000000000000001E-5</v>
      </c>
      <c r="T217">
        <f t="array" ref="T217">INDEX([2]prime_para_mortcecx!S$2:S$195,MATCH($B207,[2]prime_para_mortcecx!$A$2:$A$195,0),1)</f>
        <v>2.5000000000000001E-5</v>
      </c>
      <c r="U217">
        <f t="array" ref="U217">INDEX([2]prime_para_mortcecx!T$2:T$195,MATCH($B207,[2]prime_para_mortcecx!$A$2:$A$195,0),1)</f>
        <v>2.5000000000000001E-5</v>
      </c>
      <c r="V217">
        <f t="array" ref="V217">INDEX([2]prime_para_mortcecx!U$2:U$195,MATCH($B207,[2]prime_para_mortcecx!$A$2:$A$195,0),1)</f>
        <v>2.5000000000000001E-5</v>
      </c>
      <c r="W217">
        <f t="array" ref="W217">INDEX([2]prime_para_mortcecx!V$2:V$195,MATCH($B207,[2]prime_para_mortcecx!$A$2:$A$195,0),1)</f>
        <v>2.5000000000000001E-5</v>
      </c>
      <c r="X217">
        <f t="array" ref="X217">INDEX([2]prime_para_mortcecx!W$2:W$195,MATCH($B207,[2]prime_para_mortcecx!$A$2:$A$195,0),1)</f>
        <v>2.5000000000000001E-5</v>
      </c>
      <c r="Y217">
        <f t="array" ref="Y217">INDEX([2]prime_para_mortcecx!X$2:X$195,MATCH($B207,[2]prime_para_mortcecx!$A$2:$A$195,0),1)</f>
        <v>2.5000000000000001E-5</v>
      </c>
      <c r="Z217">
        <f t="array" ref="Z217">INDEX([2]prime_para_mortcecx!Y$2:Y$195,MATCH($B207,[2]prime_para_mortcecx!$A$2:$A$195,0),1)</f>
        <v>2.5000000000000001E-5</v>
      </c>
      <c r="AA217">
        <f t="array" ref="AA217">INDEX([2]prime_para_mortcecx!Z$2:Z$195,MATCH($B207,[2]prime_para_mortcecx!$A$2:$A$195,0),1)</f>
        <v>2.5000000000000001E-5</v>
      </c>
      <c r="AB217">
        <f t="array" ref="AB217">INDEX([2]prime_para_mortcecx!AA$2:AA$195,MATCH($B207,[2]prime_para_mortcecx!$A$2:$A$195,0),1)</f>
        <v>2.5000000000000001E-5</v>
      </c>
      <c r="AC217">
        <f t="array" ref="AC217">INDEX([2]prime_para_mortcecx!AB$2:AB$195,MATCH($B207,[2]prime_para_mortcecx!$A$2:$A$195,0),1)</f>
        <v>2.5000000000000001E-5</v>
      </c>
      <c r="AD217">
        <f t="array" ref="AD217">INDEX([2]prime_para_mortcecx!AC$2:AC$195,MATCH($B207,[2]prime_para_mortcecx!$A$2:$A$195,0),1)</f>
        <v>2.5000000000000001E-5</v>
      </c>
      <c r="AE217">
        <f t="array" ref="AE217">INDEX([2]prime_para_mortcecx!AD$2:AD$195,MATCH($B207,[2]prime_para_mortcecx!$A$2:$A$195,0),1)</f>
        <v>2.5000000000000001E-5</v>
      </c>
      <c r="AF217">
        <f t="array" ref="AF217">INDEX([2]prime_para_mortcecx!AE$2:AE$195,MATCH($B207,[2]prime_para_mortcecx!$A$2:$A$195,0),1)</f>
        <v>2.5000000000000001E-5</v>
      </c>
      <c r="AG217">
        <f t="array" ref="AG217">INDEX([2]prime_para_mortcecx!AF$2:AF$195,MATCH($B207,[2]prime_para_mortcecx!$A$2:$A$195,0),1)</f>
        <v>2.5000000000000001E-5</v>
      </c>
      <c r="AH217">
        <f t="array" ref="AH217">INDEX([2]prime_para_mortcecx!AG$2:AG$195,MATCH($B207,[2]prime_para_mortcecx!$A$2:$A$195,0),1)</f>
        <v>2.5000000000000001E-5</v>
      </c>
      <c r="AI217">
        <f t="array" ref="AI217">INDEX([2]prime_para_mortcecx!AH$2:AH$195,MATCH($B207,[2]prime_para_mortcecx!$A$2:$A$195,0),1)</f>
        <v>2.5000000000000001E-5</v>
      </c>
      <c r="AJ217">
        <f t="array" ref="AJ217">INDEX([2]prime_para_mortcecx!AI$2:AI$195,MATCH($B207,[2]prime_para_mortcecx!$A$2:$A$195,0),1)</f>
        <v>2.5000000000000001E-5</v>
      </c>
      <c r="AK217">
        <f t="array" ref="AK217">INDEX([2]prime_para_mortcecx!AJ$2:AJ$195,MATCH($B207,[2]prime_para_mortcecx!$A$2:$A$195,0),1)</f>
        <v>2.5000000000000001E-5</v>
      </c>
      <c r="AL217">
        <f t="array" ref="AL217">INDEX([2]prime_para_mortcecx!AK$2:AK$195,MATCH($B207,[2]prime_para_mortcecx!$A$2:$A$195,0),1)</f>
        <v>2.5000000000000001E-5</v>
      </c>
      <c r="AM217">
        <f t="array" ref="AM217">INDEX([2]prime_para_mortcecx!AL$2:AL$195,MATCH($B207,[2]prime_para_mortcecx!$A$2:$A$195,0),1)</f>
        <v>2.5000000000000001E-5</v>
      </c>
      <c r="AN217">
        <f t="array" ref="AN217">INDEX([2]prime_para_mortcecx!AM$2:AM$195,MATCH($B207,[2]prime_para_mortcecx!$A$2:$A$195,0),1)</f>
        <v>2.5000000000000001E-5</v>
      </c>
      <c r="AO217">
        <f t="array" ref="AO217">INDEX([2]prime_para_mortcecx!AN$2:AN$195,MATCH($B207,[2]prime_para_mortcecx!$A$2:$A$195,0),1)</f>
        <v>2.5000000000000001E-5</v>
      </c>
      <c r="AP217">
        <f t="array" ref="AP217">INDEX([2]prime_para_mortcecx!AO$2:AO$195,MATCH($B207,[2]prime_para_mortcecx!$A$2:$A$195,0),1)</f>
        <v>2.5000000000000001E-5</v>
      </c>
      <c r="AQ217">
        <f t="array" ref="AQ217">INDEX([2]prime_para_mortcecx!AP$2:AP$195,MATCH($B207,[2]prime_para_mortcecx!$A$2:$A$195,0),1)</f>
        <v>1.7799999999999999E-4</v>
      </c>
      <c r="AR217">
        <f t="array" ref="AR217">INDEX([2]prime_para_mortcecx!AQ$2:AQ$195,MATCH($B207,[2]prime_para_mortcecx!$A$2:$A$195,0),1)</f>
        <v>1.7799999999999999E-4</v>
      </c>
      <c r="AS217">
        <f t="array" ref="AS217">INDEX([2]prime_para_mortcecx!AR$2:AR$195,MATCH($B207,[2]prime_para_mortcecx!$A$2:$A$195,0),1)</f>
        <v>1.7799999999999999E-4</v>
      </c>
      <c r="AT217">
        <f t="array" ref="AT217">INDEX([2]prime_para_mortcecx!AS$2:AS$195,MATCH($B207,[2]prime_para_mortcecx!$A$2:$A$195,0),1)</f>
        <v>1.7799999999999999E-4</v>
      </c>
      <c r="AU217">
        <f t="array" ref="AU217">INDEX([2]prime_para_mortcecx!AT$2:AT$195,MATCH($B207,[2]prime_para_mortcecx!$A$2:$A$195,0),1)</f>
        <v>1.7799999999999999E-4</v>
      </c>
      <c r="AV217">
        <f t="array" ref="AV217">INDEX([2]prime_para_mortcecx!AU$2:AU$195,MATCH($B207,[2]prime_para_mortcecx!$A$2:$A$195,0),1)</f>
        <v>2.81E-4</v>
      </c>
      <c r="AW217">
        <f t="array" ref="AW217">INDEX([2]prime_para_mortcecx!AV$2:AV$195,MATCH($B207,[2]prime_para_mortcecx!$A$2:$A$195,0),1)</f>
        <v>2.81E-4</v>
      </c>
      <c r="AX217">
        <f t="array" ref="AX217">INDEX([2]prime_para_mortcecx!AW$2:AW$195,MATCH($B207,[2]prime_para_mortcecx!$A$2:$A$195,0),1)</f>
        <v>2.81E-4</v>
      </c>
      <c r="AY217">
        <f t="array" ref="AY217">INDEX([2]prime_para_mortcecx!AX$2:AX$195,MATCH($B207,[2]prime_para_mortcecx!$A$2:$A$195,0),1)</f>
        <v>2.81E-4</v>
      </c>
      <c r="AZ217">
        <f t="array" ref="AZ217">INDEX([2]prime_para_mortcecx!AY$2:AY$195,MATCH($B207,[2]prime_para_mortcecx!$A$2:$A$195,0),1)</f>
        <v>2.81E-4</v>
      </c>
      <c r="BA217">
        <f t="array" ref="BA217">INDEX([2]prime_para_mortcecx!AZ$2:AZ$195,MATCH($B207,[2]prime_para_mortcecx!$A$2:$A$195,0),1)</f>
        <v>3.6099999999999999E-4</v>
      </c>
      <c r="BB217">
        <f t="array" ref="BB217">INDEX([2]prime_para_mortcecx!BA$2:BA$195,MATCH($B207,[2]prime_para_mortcecx!$A$2:$A$195,0),1)</f>
        <v>3.6099999999999999E-4</v>
      </c>
      <c r="BC217">
        <f t="array" ref="BC217">INDEX([2]prime_para_mortcecx!BB$2:BB$195,MATCH($B207,[2]prime_para_mortcecx!$A$2:$A$195,0),1)</f>
        <v>3.6099999999999999E-4</v>
      </c>
      <c r="BD217">
        <f t="array" ref="BD217">INDEX([2]prime_para_mortcecx!BC$2:BC$195,MATCH($B207,[2]prime_para_mortcecx!$A$2:$A$195,0),1)</f>
        <v>3.6099999999999999E-4</v>
      </c>
      <c r="BE217">
        <f t="array" ref="BE217">INDEX([2]prime_para_mortcecx!BD$2:BD$195,MATCH($B207,[2]prime_para_mortcecx!$A$2:$A$195,0),1)</f>
        <v>3.6099999999999999E-4</v>
      </c>
      <c r="BF217">
        <f t="array" ref="BF217">INDEX([2]prime_para_mortcecx!BE$2:BE$195,MATCH($B207,[2]prime_para_mortcecx!$A$2:$A$195,0),1)</f>
        <v>4.0700000000000003E-4</v>
      </c>
      <c r="BG217">
        <f t="array" ref="BG217">INDEX([2]prime_para_mortcecx!BF$2:BF$195,MATCH($B207,[2]prime_para_mortcecx!$A$2:$A$195,0),1)</f>
        <v>4.0700000000000003E-4</v>
      </c>
      <c r="BH217">
        <f t="array" ref="BH217">INDEX([2]prime_para_mortcecx!BG$2:BG$195,MATCH($B207,[2]prime_para_mortcecx!$A$2:$A$195,0),1)</f>
        <v>4.0700000000000003E-4</v>
      </c>
      <c r="BI217">
        <f t="array" ref="BI217">INDEX([2]prime_para_mortcecx!BH$2:BH$195,MATCH($B207,[2]prime_para_mortcecx!$A$2:$A$195,0),1)</f>
        <v>4.0700000000000003E-4</v>
      </c>
      <c r="BJ217">
        <f t="array" ref="BJ217">INDEX([2]prime_para_mortcecx!BI$2:BI$195,MATCH($B207,[2]prime_para_mortcecx!$A$2:$A$195,0),1)</f>
        <v>4.0700000000000003E-4</v>
      </c>
      <c r="BK217">
        <f t="array" ref="BK217">INDEX([2]prime_para_mortcecx!BJ$2:BJ$195,MATCH($B207,[2]prime_para_mortcecx!$A$2:$A$195,0),1)</f>
        <v>4.4999999999999999E-4</v>
      </c>
      <c r="BL217">
        <f t="array" ref="BL217">INDEX([2]prime_para_mortcecx!BK$2:BK$195,MATCH($B207,[2]prime_para_mortcecx!$A$2:$A$195,0),1)</f>
        <v>4.4999999999999999E-4</v>
      </c>
      <c r="BM217">
        <f t="array" ref="BM217">INDEX([2]prime_para_mortcecx!BL$2:BL$195,MATCH($B207,[2]prime_para_mortcecx!$A$2:$A$195,0),1)</f>
        <v>4.4999999999999999E-4</v>
      </c>
      <c r="BN217">
        <f t="array" ref="BN217">INDEX([2]prime_para_mortcecx!BM$2:BM$195,MATCH($B207,[2]prime_para_mortcecx!$A$2:$A$195,0),1)</f>
        <v>4.4999999999999999E-4</v>
      </c>
      <c r="BO217">
        <f t="array" ref="BO217">INDEX([2]prime_para_mortcecx!BN$2:BN$195,MATCH($B207,[2]prime_para_mortcecx!$A$2:$A$195,0),1)</f>
        <v>4.4999999999999999E-4</v>
      </c>
      <c r="BP217">
        <f t="array" ref="BP217">INDEX([2]prime_para_mortcecx!BO$2:BO$195,MATCH($B207,[2]prime_para_mortcecx!$A$2:$A$195,0),1)</f>
        <v>4.9200000000000003E-4</v>
      </c>
      <c r="BQ217">
        <f t="array" ref="BQ217">INDEX([2]prime_para_mortcecx!BP$2:BP$195,MATCH($B207,[2]prime_para_mortcecx!$A$2:$A$195,0),1)</f>
        <v>4.9200000000000003E-4</v>
      </c>
      <c r="BR217">
        <f t="array" ref="BR217">INDEX([2]prime_para_mortcecx!BQ$2:BQ$195,MATCH($B207,[2]prime_para_mortcecx!$A$2:$A$195,0),1)</f>
        <v>4.9200000000000003E-4</v>
      </c>
      <c r="BS217">
        <f t="array" ref="BS217">INDEX([2]prime_para_mortcecx!BR$2:BR$195,MATCH($B207,[2]prime_para_mortcecx!$A$2:$A$195,0),1)</f>
        <v>4.9200000000000003E-4</v>
      </c>
      <c r="BT217">
        <f t="array" ref="BT217">INDEX([2]prime_para_mortcecx!BS$2:BS$195,MATCH($B207,[2]prime_para_mortcecx!$A$2:$A$195,0),1)</f>
        <v>4.9200000000000003E-4</v>
      </c>
      <c r="BU217">
        <f t="array" ref="BU217">INDEX([2]prime_para_mortcecx!BT$2:BT$195,MATCH($B207,[2]prime_para_mortcecx!$A$2:$A$195,0),1)</f>
        <v>5.1199999999999998E-4</v>
      </c>
      <c r="BV217">
        <f t="array" ref="BV217">INDEX([2]prime_para_mortcecx!BU$2:BU$195,MATCH($B207,[2]prime_para_mortcecx!$A$2:$A$195,0),1)</f>
        <v>5.1199999999999998E-4</v>
      </c>
      <c r="BW217">
        <f t="array" ref="BW217">INDEX([2]prime_para_mortcecx!BV$2:BV$195,MATCH($B207,[2]prime_para_mortcecx!$A$2:$A$195,0),1)</f>
        <v>5.1199999999999998E-4</v>
      </c>
      <c r="BX217">
        <f t="array" ref="BX217">INDEX([2]prime_para_mortcecx!BW$2:BW$195,MATCH($B207,[2]prime_para_mortcecx!$A$2:$A$195,0),1)</f>
        <v>5.1199999999999998E-4</v>
      </c>
      <c r="BY217">
        <f t="array" ref="BY217">INDEX([2]prime_para_mortcecx!BX$2:BX$195,MATCH($B207,[2]prime_para_mortcecx!$A$2:$A$195,0),1)</f>
        <v>5.1199999999999998E-4</v>
      </c>
      <c r="BZ217">
        <f t="array" ref="BZ217">INDEX([2]prime_para_mortcecx!BY$2:BY$195,MATCH($B207,[2]prime_para_mortcecx!$A$2:$A$195,0),1)</f>
        <v>5.13E-4</v>
      </c>
      <c r="CA217">
        <f t="array" ref="CA217">INDEX([2]prime_para_mortcecx!BZ$2:BZ$195,MATCH($B207,[2]prime_para_mortcecx!$A$2:$A$195,0),1)</f>
        <v>5.13E-4</v>
      </c>
      <c r="CB217">
        <f t="array" ref="CB217">INDEX([2]prime_para_mortcecx!CA$2:CA$195,MATCH($B207,[2]prime_para_mortcecx!$A$2:$A$195,0),1)</f>
        <v>5.13E-4</v>
      </c>
      <c r="CC217">
        <f t="array" ref="CC217">INDEX([2]prime_para_mortcecx!CB$2:CB$195,MATCH($B207,[2]prime_para_mortcecx!$A$2:$A$195,0),1)</f>
        <v>5.13E-4</v>
      </c>
      <c r="CD217">
        <f t="array" ref="CD217">INDEX([2]prime_para_mortcecx!CC$2:CC$195,MATCH($B207,[2]prime_para_mortcecx!$A$2:$A$195,0),1)</f>
        <v>5.13E-4</v>
      </c>
      <c r="CE217">
        <f t="array" ref="CE217">INDEX([2]prime_para_mortcecx!CD$2:CD$195,MATCH($B207,[2]prime_para_mortcecx!$A$2:$A$195,0),1)</f>
        <v>5.13E-4</v>
      </c>
      <c r="CF217">
        <f t="array" ref="CF217">INDEX([2]prime_para_mortcecx!CE$2:CE$195,MATCH($B207,[2]prime_para_mortcecx!$A$2:$A$195,0),1)</f>
        <v>5.13E-4</v>
      </c>
      <c r="CG217">
        <f t="array" ref="CG217">INDEX([2]prime_para_mortcecx!CF$2:CF$195,MATCH($B207,[2]prime_para_mortcecx!$A$2:$A$195,0),1)</f>
        <v>5.13E-4</v>
      </c>
      <c r="CH217">
        <f t="array" ref="CH217">INDEX([2]prime_para_mortcecx!CG$2:CG$195,MATCH($B207,[2]prime_para_mortcecx!$A$2:$A$195,0),1)</f>
        <v>5.13E-4</v>
      </c>
      <c r="CI217">
        <f t="array" ref="CI217">INDEX([2]prime_para_mortcecx!CH$2:CH$195,MATCH($B207,[2]prime_para_mortcecx!$A$2:$A$195,0),1)</f>
        <v>5.13E-4</v>
      </c>
      <c r="CJ217">
        <f t="array" ref="CJ217">INDEX([2]prime_para_mortcecx!CI$2:CI$195,MATCH($B207,[2]prime_para_mortcecx!$A$2:$A$195,0),1)</f>
        <v>5.13E-4</v>
      </c>
      <c r="CK217">
        <f t="array" ref="CK217">INDEX([2]prime_para_mortcecx!CJ$2:CJ$195,MATCH($B207,[2]prime_para_mortcecx!$A$2:$A$195,0),1)</f>
        <v>5.13E-4</v>
      </c>
      <c r="CL217">
        <f t="array" ref="CL217">INDEX([2]prime_para_mortcecx!CK$2:CK$195,MATCH($B207,[2]prime_para_mortcecx!$A$2:$A$195,0),1)</f>
        <v>5.13E-4</v>
      </c>
      <c r="CM217">
        <f t="array" ref="CM217">INDEX([2]prime_para_mortcecx!CL$2:CL$195,MATCH($B207,[2]prime_para_mortcecx!$A$2:$A$195,0),1)</f>
        <v>5.13E-4</v>
      </c>
      <c r="CN217">
        <f t="array" ref="CN217">INDEX([2]prime_para_mortcecx!CM$2:CM$195,MATCH($B207,[2]prime_para_mortcecx!$A$2:$A$195,0),1)</f>
        <v>5.13E-4</v>
      </c>
      <c r="CO217">
        <f t="array" ref="CO217">INDEX([2]prime_para_mortcecx!CN$2:CN$195,MATCH($B207,[2]prime_para_mortcecx!$A$2:$A$195,0),1)</f>
        <v>5.13E-4</v>
      </c>
      <c r="CP217">
        <f t="array" ref="CP217">INDEX([2]prime_para_mortcecx!CO$2:CO$195,MATCH($B207,[2]prime_para_mortcecx!$A$2:$A$195,0),1)</f>
        <v>5.13E-4</v>
      </c>
      <c r="CQ217">
        <f t="array" ref="CQ217">INDEX([2]prime_para_mortcecx!CP$2:CP$195,MATCH($B207,[2]prime_para_mortcecx!$A$2:$A$195,0),1)</f>
        <v>5.13E-4</v>
      </c>
      <c r="CR217">
        <f t="array" ref="CR217">INDEX([2]prime_para_mortcecx!CQ$2:CQ$195,MATCH($B207,[2]prime_para_mortcecx!$A$2:$A$195,0),1)</f>
        <v>5.13E-4</v>
      </c>
      <c r="CS217">
        <f t="array" ref="CS217">INDEX([2]prime_para_mortcecx!CR$2:CR$195,MATCH($B207,[2]prime_para_mortcecx!$A$2:$A$195,0),1)</f>
        <v>5.13E-4</v>
      </c>
      <c r="CT217">
        <f t="array" ref="CT217">INDEX([2]prime_para_mortcecx!CS$2:CS$195,MATCH($B207,[2]prime_para_mortcecx!$A$2:$A$195,0),1)</f>
        <v>5.13E-4</v>
      </c>
      <c r="CU217">
        <f t="array" ref="CU217">INDEX([2]prime_para_mortcecx!CT$2:CT$195,MATCH($B207,[2]prime_para_mortcecx!$A$2:$A$195,0),1)</f>
        <v>5.13E-4</v>
      </c>
      <c r="CV217">
        <f t="array" ref="CV217">INDEX([2]prime_para_mortcecx!CU$2:CU$195,MATCH($B207,[2]prime_para_mortcecx!$A$2:$A$195,0),1)</f>
        <v>5.13E-4</v>
      </c>
      <c r="CW217">
        <f t="array" ref="CW217">INDEX([2]prime_para_mortcecx!CV$2:CV$195,MATCH($B207,[2]prime_para_mortcecx!$A$2:$A$195,0),1)</f>
        <v>5.13E-4</v>
      </c>
      <c r="CX217">
        <f t="array" ref="CX217">INDEX([2]prime_para_mortcecx!CW$2:CW$195,MATCH($B207,[2]prime_para_mortcecx!$A$2:$A$195,0),1)</f>
        <v>5.13E-4</v>
      </c>
    </row>
    <row r="219" spans="1:102" x14ac:dyDescent="0.25">
      <c r="C219" s="1" t="s">
        <v>520</v>
      </c>
    </row>
    <row r="220" spans="1:102" x14ac:dyDescent="0.25">
      <c r="A220" s="46" t="str">
        <f>A187</f>
        <v>Western Africa</v>
      </c>
      <c r="B220" s="46" t="str">
        <f>B187</f>
        <v>Nigeria</v>
      </c>
      <c r="C220">
        <v>3132178</v>
      </c>
      <c r="D220">
        <v>2919637</v>
      </c>
      <c r="E220">
        <v>2781905</v>
      </c>
      <c r="F220">
        <v>2668059</v>
      </c>
      <c r="G220">
        <v>2566375</v>
      </c>
      <c r="H220">
        <v>2472066</v>
      </c>
      <c r="I220">
        <v>2382475</v>
      </c>
      <c r="J220">
        <v>2295042</v>
      </c>
      <c r="K220">
        <v>2211352</v>
      </c>
      <c r="L220">
        <v>2131227</v>
      </c>
      <c r="M220">
        <v>2054500</v>
      </c>
      <c r="N220">
        <v>1984137</v>
      </c>
      <c r="O220">
        <v>1918325</v>
      </c>
      <c r="P220">
        <v>1855327</v>
      </c>
      <c r="Q220">
        <v>1794368</v>
      </c>
      <c r="R220">
        <v>1736464</v>
      </c>
      <c r="S220">
        <v>1683408</v>
      </c>
      <c r="T220">
        <v>1633186</v>
      </c>
      <c r="U220">
        <v>1585734</v>
      </c>
      <c r="V220">
        <v>1540644</v>
      </c>
      <c r="W220">
        <v>1497902</v>
      </c>
      <c r="X220">
        <v>1459086</v>
      </c>
      <c r="Y220">
        <v>1423092</v>
      </c>
      <c r="Z220">
        <v>1386384</v>
      </c>
      <c r="AA220">
        <v>1348869</v>
      </c>
      <c r="AB220">
        <v>1312545</v>
      </c>
      <c r="AC220">
        <v>1280532</v>
      </c>
      <c r="AD220">
        <v>1250098</v>
      </c>
      <c r="AE220">
        <v>1218743</v>
      </c>
      <c r="AF220" s="9">
        <v>1186050</v>
      </c>
      <c r="AG220">
        <v>1151704</v>
      </c>
      <c r="AH220">
        <v>1116141</v>
      </c>
      <c r="AI220">
        <v>1078776</v>
      </c>
      <c r="AJ220">
        <v>1039673</v>
      </c>
      <c r="AK220">
        <v>1000262</v>
      </c>
      <c r="AL220">
        <v>961010</v>
      </c>
      <c r="AM220">
        <v>920866</v>
      </c>
      <c r="AN220">
        <v>882375</v>
      </c>
      <c r="AO220">
        <v>845507</v>
      </c>
      <c r="AP220">
        <v>810146</v>
      </c>
      <c r="AQ220">
        <v>774823</v>
      </c>
      <c r="AR220">
        <v>684172</v>
      </c>
      <c r="AS220">
        <v>696765</v>
      </c>
      <c r="AT220">
        <v>680341</v>
      </c>
      <c r="AU220">
        <v>657361</v>
      </c>
      <c r="AV220">
        <v>632432</v>
      </c>
      <c r="AW220">
        <v>607503</v>
      </c>
      <c r="AX220">
        <v>583486</v>
      </c>
      <c r="AY220">
        <v>560745</v>
      </c>
      <c r="AZ220">
        <v>539250</v>
      </c>
      <c r="BA220">
        <v>518863</v>
      </c>
      <c r="BB220">
        <v>499761</v>
      </c>
      <c r="BC220">
        <v>482183</v>
      </c>
      <c r="BD220">
        <v>464360</v>
      </c>
      <c r="BE220">
        <v>445477</v>
      </c>
      <c r="BF220">
        <v>426304</v>
      </c>
      <c r="BG220">
        <v>408341</v>
      </c>
      <c r="BH220">
        <v>391058</v>
      </c>
      <c r="BI220">
        <v>374619</v>
      </c>
      <c r="BJ220">
        <v>359210</v>
      </c>
      <c r="BK220">
        <v>344489</v>
      </c>
      <c r="BL220">
        <v>329853</v>
      </c>
      <c r="BM220">
        <v>315366</v>
      </c>
      <c r="BN220">
        <v>300885</v>
      </c>
      <c r="BO220">
        <v>286260</v>
      </c>
      <c r="BP220">
        <v>271506</v>
      </c>
      <c r="BQ220">
        <v>256803</v>
      </c>
      <c r="BR220">
        <v>242150</v>
      </c>
      <c r="BS220">
        <v>227141</v>
      </c>
      <c r="BT220">
        <v>211676</v>
      </c>
      <c r="BU220">
        <v>196032</v>
      </c>
      <c r="BV220">
        <v>180654</v>
      </c>
      <c r="BW220">
        <v>165573</v>
      </c>
      <c r="BX220">
        <v>150866</v>
      </c>
      <c r="BY220">
        <v>136647</v>
      </c>
      <c r="BZ220">
        <v>122987</v>
      </c>
      <c r="CA220">
        <v>109897</v>
      </c>
      <c r="CB220">
        <v>97412</v>
      </c>
      <c r="CC220">
        <v>85696</v>
      </c>
      <c r="CD220">
        <v>74798</v>
      </c>
      <c r="CE220">
        <v>334169</v>
      </c>
    </row>
    <row r="221" spans="1:102" x14ac:dyDescent="0.25">
      <c r="A221" s="46" t="str">
        <f t="shared" ref="A221:B221" si="90">A188</f>
        <v>Southern Africa</v>
      </c>
      <c r="B221" s="46" t="str">
        <f t="shared" si="90"/>
        <v>South Africa</v>
      </c>
      <c r="C221">
        <v>540604</v>
      </c>
      <c r="D221">
        <v>537656</v>
      </c>
      <c r="E221">
        <v>537598</v>
      </c>
      <c r="F221">
        <v>540539</v>
      </c>
      <c r="G221">
        <v>544440</v>
      </c>
      <c r="H221">
        <v>549380</v>
      </c>
      <c r="I221">
        <v>554147</v>
      </c>
      <c r="J221">
        <v>555199</v>
      </c>
      <c r="K221">
        <v>550246</v>
      </c>
      <c r="L221">
        <v>539408</v>
      </c>
      <c r="M221">
        <v>524300</v>
      </c>
      <c r="N221">
        <v>508336</v>
      </c>
      <c r="O221">
        <v>494355</v>
      </c>
      <c r="P221">
        <v>483987</v>
      </c>
      <c r="Q221">
        <v>477617</v>
      </c>
      <c r="R221">
        <v>475087</v>
      </c>
      <c r="S221">
        <v>475090</v>
      </c>
      <c r="T221">
        <v>476202</v>
      </c>
      <c r="U221">
        <v>477412</v>
      </c>
      <c r="V221">
        <v>478244</v>
      </c>
      <c r="W221">
        <v>480418</v>
      </c>
      <c r="X221">
        <v>484954</v>
      </c>
      <c r="Y221">
        <v>490942</v>
      </c>
      <c r="Z221">
        <v>496781</v>
      </c>
      <c r="AA221">
        <v>500428</v>
      </c>
      <c r="AB221">
        <v>501860</v>
      </c>
      <c r="AC221">
        <v>501760</v>
      </c>
      <c r="AD221">
        <v>499752</v>
      </c>
      <c r="AE221">
        <v>495797</v>
      </c>
      <c r="AF221" s="9">
        <v>489990</v>
      </c>
      <c r="AG221">
        <v>482033</v>
      </c>
      <c r="AH221">
        <v>471849</v>
      </c>
      <c r="AI221">
        <v>459742</v>
      </c>
      <c r="AJ221">
        <v>446144</v>
      </c>
      <c r="AK221">
        <v>431715</v>
      </c>
      <c r="AL221">
        <v>417598</v>
      </c>
      <c r="AM221">
        <v>404282</v>
      </c>
      <c r="AN221">
        <v>391528</v>
      </c>
      <c r="AO221">
        <v>379098</v>
      </c>
      <c r="AP221">
        <v>366811</v>
      </c>
      <c r="AQ221">
        <v>354755</v>
      </c>
      <c r="AR221">
        <v>349288</v>
      </c>
      <c r="AS221">
        <v>342676</v>
      </c>
      <c r="AT221">
        <v>333431</v>
      </c>
      <c r="AU221">
        <v>324394</v>
      </c>
      <c r="AV221">
        <v>317308</v>
      </c>
      <c r="AW221">
        <v>312311</v>
      </c>
      <c r="AX221">
        <v>309291</v>
      </c>
      <c r="AY221">
        <v>307945</v>
      </c>
      <c r="AZ221">
        <v>307681</v>
      </c>
      <c r="BA221">
        <v>307626</v>
      </c>
      <c r="BB221">
        <v>307039</v>
      </c>
      <c r="BC221">
        <v>305367</v>
      </c>
      <c r="BD221">
        <v>301190</v>
      </c>
      <c r="BE221">
        <v>294119</v>
      </c>
      <c r="BF221">
        <v>285019</v>
      </c>
      <c r="BG221">
        <v>275483</v>
      </c>
      <c r="BH221">
        <v>265755</v>
      </c>
      <c r="BI221">
        <v>254978</v>
      </c>
      <c r="BJ221">
        <v>242909</v>
      </c>
      <c r="BK221">
        <v>230110</v>
      </c>
      <c r="BL221">
        <v>217352</v>
      </c>
      <c r="BM221">
        <v>204554</v>
      </c>
      <c r="BN221">
        <v>193075</v>
      </c>
      <c r="BO221">
        <v>183405</v>
      </c>
      <c r="BP221">
        <v>174641</v>
      </c>
      <c r="BQ221">
        <v>165322</v>
      </c>
      <c r="BR221">
        <v>155578</v>
      </c>
      <c r="BS221">
        <v>145065</v>
      </c>
      <c r="BT221">
        <v>133791</v>
      </c>
      <c r="BU221">
        <v>122447</v>
      </c>
      <c r="BV221">
        <v>111950</v>
      </c>
      <c r="BW221">
        <v>102433</v>
      </c>
      <c r="BX221">
        <v>93974</v>
      </c>
      <c r="BY221">
        <v>86472</v>
      </c>
      <c r="BZ221">
        <v>79618</v>
      </c>
      <c r="CA221">
        <v>73089</v>
      </c>
      <c r="CB221">
        <v>66801</v>
      </c>
      <c r="CC221">
        <v>60604</v>
      </c>
      <c r="CD221">
        <v>54513</v>
      </c>
      <c r="CE221">
        <v>322201</v>
      </c>
    </row>
    <row r="222" spans="1:102" x14ac:dyDescent="0.25">
      <c r="A222" s="46" t="str">
        <f t="shared" ref="A222:B222" si="91">A189</f>
        <v xml:space="preserve">South America </v>
      </c>
      <c r="B222" s="46" t="str">
        <f t="shared" si="91"/>
        <v>Peru</v>
      </c>
      <c r="C222">
        <v>281962</v>
      </c>
      <c r="D222">
        <v>280620</v>
      </c>
      <c r="E222">
        <v>279507</v>
      </c>
      <c r="F222">
        <v>279192</v>
      </c>
      <c r="G222">
        <v>279165</v>
      </c>
      <c r="H222">
        <v>279204</v>
      </c>
      <c r="I222">
        <v>279135</v>
      </c>
      <c r="J222">
        <v>279072</v>
      </c>
      <c r="K222">
        <v>279155</v>
      </c>
      <c r="L222">
        <v>279342</v>
      </c>
      <c r="M222">
        <v>279592</v>
      </c>
      <c r="N222">
        <v>279715</v>
      </c>
      <c r="O222">
        <v>279622</v>
      </c>
      <c r="P222">
        <v>279356</v>
      </c>
      <c r="Q222">
        <v>278957</v>
      </c>
      <c r="R222">
        <v>278675</v>
      </c>
      <c r="S222">
        <v>278600</v>
      </c>
      <c r="T222">
        <v>278492</v>
      </c>
      <c r="U222">
        <v>278068</v>
      </c>
      <c r="V222">
        <v>276936</v>
      </c>
      <c r="W222">
        <v>275000</v>
      </c>
      <c r="X222">
        <v>272729</v>
      </c>
      <c r="Y222">
        <v>269855</v>
      </c>
      <c r="Z222">
        <v>266105</v>
      </c>
      <c r="AA222">
        <v>261748</v>
      </c>
      <c r="AB222">
        <v>256609</v>
      </c>
      <c r="AC222">
        <v>251128</v>
      </c>
      <c r="AD222">
        <v>245572</v>
      </c>
      <c r="AE222">
        <v>240123</v>
      </c>
      <c r="AF222" s="9">
        <v>235317</v>
      </c>
      <c r="AG222">
        <v>231638</v>
      </c>
      <c r="AH222">
        <v>228613</v>
      </c>
      <c r="AI222">
        <v>225562</v>
      </c>
      <c r="AJ222">
        <v>222052</v>
      </c>
      <c r="AK222">
        <v>217731</v>
      </c>
      <c r="AL222">
        <v>212475</v>
      </c>
      <c r="AM222">
        <v>206883</v>
      </c>
      <c r="AN222">
        <v>201302</v>
      </c>
      <c r="AO222">
        <v>195866</v>
      </c>
      <c r="AP222">
        <v>191182</v>
      </c>
      <c r="AQ222">
        <v>186590</v>
      </c>
      <c r="AR222">
        <v>173065</v>
      </c>
      <c r="AS222">
        <v>178654</v>
      </c>
      <c r="AT222">
        <v>177714</v>
      </c>
      <c r="AU222">
        <v>173614</v>
      </c>
      <c r="AV222">
        <v>168402</v>
      </c>
      <c r="AW222">
        <v>162687</v>
      </c>
      <c r="AX222">
        <v>156774</v>
      </c>
      <c r="AY222">
        <v>150833</v>
      </c>
      <c r="AZ222">
        <v>144964</v>
      </c>
      <c r="BA222">
        <v>139213</v>
      </c>
      <c r="BB222">
        <v>133549</v>
      </c>
      <c r="BC222">
        <v>127944</v>
      </c>
      <c r="BD222">
        <v>122687</v>
      </c>
      <c r="BE222">
        <v>117905</v>
      </c>
      <c r="BF222">
        <v>113463</v>
      </c>
      <c r="BG222">
        <v>109139</v>
      </c>
      <c r="BH222">
        <v>105020</v>
      </c>
      <c r="BI222">
        <v>100764</v>
      </c>
      <c r="BJ222">
        <v>96191</v>
      </c>
      <c r="BK222">
        <v>91482</v>
      </c>
      <c r="BL222">
        <v>86982</v>
      </c>
      <c r="BM222">
        <v>82624</v>
      </c>
      <c r="BN222">
        <v>78567</v>
      </c>
      <c r="BO222">
        <v>74909</v>
      </c>
      <c r="BP222">
        <v>71558</v>
      </c>
      <c r="BQ222">
        <v>68270</v>
      </c>
      <c r="BR222">
        <v>65021</v>
      </c>
      <c r="BS222">
        <v>62037</v>
      </c>
      <c r="BT222">
        <v>59385</v>
      </c>
      <c r="BU222">
        <v>56922</v>
      </c>
      <c r="BV222">
        <v>54444</v>
      </c>
      <c r="BW222">
        <v>51993</v>
      </c>
      <c r="BX222">
        <v>49445</v>
      </c>
      <c r="BY222">
        <v>46735</v>
      </c>
      <c r="BZ222">
        <v>43936</v>
      </c>
      <c r="CA222">
        <v>41193</v>
      </c>
      <c r="CB222">
        <v>38482</v>
      </c>
      <c r="CC222">
        <v>35657</v>
      </c>
      <c r="CD222">
        <v>32665</v>
      </c>
      <c r="CE222">
        <v>191432</v>
      </c>
    </row>
    <row r="223" spans="1:102" x14ac:dyDescent="0.25">
      <c r="A223" s="46" t="str">
        <f t="shared" ref="A223:B223" si="92">A190</f>
        <v xml:space="preserve">South America </v>
      </c>
      <c r="B223" s="46" t="str">
        <f t="shared" si="92"/>
        <v>Chile</v>
      </c>
      <c r="C223">
        <v>117855</v>
      </c>
      <c r="D223">
        <v>117690</v>
      </c>
      <c r="E223">
        <v>117547</v>
      </c>
      <c r="F223">
        <v>117538</v>
      </c>
      <c r="G223">
        <v>117578</v>
      </c>
      <c r="H223">
        <v>117651</v>
      </c>
      <c r="I223">
        <v>117750</v>
      </c>
      <c r="J223">
        <v>117991</v>
      </c>
      <c r="K223">
        <v>118524</v>
      </c>
      <c r="L223">
        <v>119365</v>
      </c>
      <c r="M223">
        <v>120599</v>
      </c>
      <c r="N223">
        <v>122196</v>
      </c>
      <c r="O223">
        <v>124092</v>
      </c>
      <c r="P223">
        <v>126281</v>
      </c>
      <c r="Q223">
        <v>128716</v>
      </c>
      <c r="R223">
        <v>131949</v>
      </c>
      <c r="S223">
        <v>136024</v>
      </c>
      <c r="T223">
        <v>140100</v>
      </c>
      <c r="U223">
        <v>143374</v>
      </c>
      <c r="V223">
        <v>145120</v>
      </c>
      <c r="W223">
        <v>145727</v>
      </c>
      <c r="X223">
        <v>146057</v>
      </c>
      <c r="Y223">
        <v>145886</v>
      </c>
      <c r="Z223">
        <v>144908</v>
      </c>
      <c r="AA223">
        <v>143138</v>
      </c>
      <c r="AB223">
        <v>140781</v>
      </c>
      <c r="AC223">
        <v>138157</v>
      </c>
      <c r="AD223">
        <v>135236</v>
      </c>
      <c r="AE223">
        <v>131930</v>
      </c>
      <c r="AF223" s="9">
        <v>128430</v>
      </c>
      <c r="AG223">
        <v>124858</v>
      </c>
      <c r="AH223">
        <v>121496</v>
      </c>
      <c r="AI223">
        <v>118351</v>
      </c>
      <c r="AJ223">
        <v>115405</v>
      </c>
      <c r="AK223">
        <v>112701</v>
      </c>
      <c r="AL223">
        <v>111786</v>
      </c>
      <c r="AM223">
        <v>113218</v>
      </c>
      <c r="AN223">
        <v>115789</v>
      </c>
      <c r="AO223">
        <v>118453</v>
      </c>
      <c r="AP223">
        <v>120056</v>
      </c>
      <c r="AQ223">
        <v>120517</v>
      </c>
      <c r="AR223">
        <v>114961</v>
      </c>
      <c r="AS223">
        <v>122401</v>
      </c>
      <c r="AT223">
        <v>126691</v>
      </c>
      <c r="AU223">
        <v>129205</v>
      </c>
      <c r="AV223">
        <v>130459</v>
      </c>
      <c r="AW223">
        <v>130623</v>
      </c>
      <c r="AX223">
        <v>129820</v>
      </c>
      <c r="AY223">
        <v>128147</v>
      </c>
      <c r="AZ223">
        <v>125703</v>
      </c>
      <c r="BA223">
        <v>122583</v>
      </c>
      <c r="BB223">
        <v>118916</v>
      </c>
      <c r="BC223">
        <v>114830</v>
      </c>
      <c r="BD223">
        <v>110310</v>
      </c>
      <c r="BE223">
        <v>105416</v>
      </c>
      <c r="BF223">
        <v>100326</v>
      </c>
      <c r="BG223">
        <v>95137</v>
      </c>
      <c r="BH223">
        <v>89809</v>
      </c>
      <c r="BI223">
        <v>85121</v>
      </c>
      <c r="BJ223">
        <v>81443</v>
      </c>
      <c r="BK223">
        <v>78461</v>
      </c>
      <c r="BL223">
        <v>75435</v>
      </c>
      <c r="BM223">
        <v>72450</v>
      </c>
      <c r="BN223">
        <v>69714</v>
      </c>
      <c r="BO223">
        <v>67229</v>
      </c>
      <c r="BP223">
        <v>64891</v>
      </c>
      <c r="BQ223">
        <v>62660</v>
      </c>
      <c r="BR223">
        <v>60623</v>
      </c>
      <c r="BS223">
        <v>58139</v>
      </c>
      <c r="BT223">
        <v>54949</v>
      </c>
      <c r="BU223">
        <v>51396</v>
      </c>
      <c r="BV223">
        <v>48019</v>
      </c>
      <c r="BW223">
        <v>44650</v>
      </c>
      <c r="BX223">
        <v>41894</v>
      </c>
      <c r="BY223">
        <v>40032</v>
      </c>
      <c r="BZ223">
        <v>38696</v>
      </c>
      <c r="CA223">
        <v>37236</v>
      </c>
      <c r="CB223">
        <v>35759</v>
      </c>
      <c r="CC223">
        <v>34094</v>
      </c>
      <c r="CD223">
        <v>32117</v>
      </c>
      <c r="CE223">
        <v>228434</v>
      </c>
    </row>
    <row r="224" spans="1:102" x14ac:dyDescent="0.25">
      <c r="A224" s="46" t="str">
        <f t="shared" ref="A224:B224" si="93">A191</f>
        <v>Southeast Asia</v>
      </c>
      <c r="B224" s="46" t="str">
        <f t="shared" si="93"/>
        <v>Thailand</v>
      </c>
      <c r="C224">
        <v>333487</v>
      </c>
      <c r="D224">
        <v>342389</v>
      </c>
      <c r="E224">
        <v>352933</v>
      </c>
      <c r="F224">
        <v>364567</v>
      </c>
      <c r="G224">
        <v>376829</v>
      </c>
      <c r="H224">
        <v>388466</v>
      </c>
      <c r="I224">
        <v>398670</v>
      </c>
      <c r="J224">
        <v>407869</v>
      </c>
      <c r="K224">
        <v>415675</v>
      </c>
      <c r="L224">
        <v>421966</v>
      </c>
      <c r="M224">
        <v>426985</v>
      </c>
      <c r="N224">
        <v>431263</v>
      </c>
      <c r="O224">
        <v>433942</v>
      </c>
      <c r="P224">
        <v>434807</v>
      </c>
      <c r="Q224">
        <v>434388</v>
      </c>
      <c r="R224">
        <v>433989</v>
      </c>
      <c r="S224">
        <v>434988</v>
      </c>
      <c r="T224">
        <v>439245</v>
      </c>
      <c r="U224">
        <v>446770</v>
      </c>
      <c r="V224">
        <v>455658</v>
      </c>
      <c r="W224">
        <v>463542</v>
      </c>
      <c r="X224">
        <v>468051</v>
      </c>
      <c r="Y224">
        <v>468129</v>
      </c>
      <c r="Z224">
        <v>465140</v>
      </c>
      <c r="AA224">
        <v>461745</v>
      </c>
      <c r="AB224">
        <v>460553</v>
      </c>
      <c r="AC224">
        <v>462767</v>
      </c>
      <c r="AD224">
        <v>468384</v>
      </c>
      <c r="AE224">
        <v>476972</v>
      </c>
      <c r="AF224" s="9">
        <v>486757</v>
      </c>
      <c r="AG224">
        <v>497775</v>
      </c>
      <c r="AH224">
        <v>510282</v>
      </c>
      <c r="AI224">
        <v>522440</v>
      </c>
      <c r="AJ224">
        <v>533651</v>
      </c>
      <c r="AK224">
        <v>542479</v>
      </c>
      <c r="AL224">
        <v>549422</v>
      </c>
      <c r="AM224">
        <v>555130</v>
      </c>
      <c r="AN224">
        <v>558629</v>
      </c>
      <c r="AO224">
        <v>559514</v>
      </c>
      <c r="AP224">
        <v>558740</v>
      </c>
      <c r="AQ224">
        <v>559538</v>
      </c>
      <c r="AR224">
        <v>590096</v>
      </c>
      <c r="AS224">
        <v>589419</v>
      </c>
      <c r="AT224">
        <v>583192</v>
      </c>
      <c r="AU224">
        <v>576884</v>
      </c>
      <c r="AV224">
        <v>570395</v>
      </c>
      <c r="AW224">
        <v>563605</v>
      </c>
      <c r="AX224">
        <v>556221</v>
      </c>
      <c r="AY224">
        <v>547904</v>
      </c>
      <c r="AZ224">
        <v>538810</v>
      </c>
      <c r="BA224">
        <v>529100</v>
      </c>
      <c r="BB224">
        <v>518879</v>
      </c>
      <c r="BC224">
        <v>508042</v>
      </c>
      <c r="BD224">
        <v>496160</v>
      </c>
      <c r="BE224">
        <v>482745</v>
      </c>
      <c r="BF224">
        <v>467392</v>
      </c>
      <c r="BG224">
        <v>449806</v>
      </c>
      <c r="BH224">
        <v>429852</v>
      </c>
      <c r="BI224">
        <v>407880</v>
      </c>
      <c r="BJ224">
        <v>384586</v>
      </c>
      <c r="BK224">
        <v>360737</v>
      </c>
      <c r="BL224">
        <v>337140</v>
      </c>
      <c r="BM224">
        <v>314523</v>
      </c>
      <c r="BN224">
        <v>292385</v>
      </c>
      <c r="BO224">
        <v>270837</v>
      </c>
      <c r="BP224">
        <v>250963</v>
      </c>
      <c r="BQ224">
        <v>233628</v>
      </c>
      <c r="BR224">
        <v>218314</v>
      </c>
      <c r="BS224">
        <v>208015</v>
      </c>
      <c r="BT224">
        <v>203286</v>
      </c>
      <c r="BU224">
        <v>201197</v>
      </c>
      <c r="BV224">
        <v>197835</v>
      </c>
      <c r="BW224">
        <v>193453</v>
      </c>
      <c r="BX224">
        <v>185590</v>
      </c>
      <c r="BY224">
        <v>173436</v>
      </c>
      <c r="BZ224">
        <v>158955</v>
      </c>
      <c r="CA224">
        <v>145126</v>
      </c>
      <c r="CB224">
        <v>131751</v>
      </c>
      <c r="CC224">
        <v>119043</v>
      </c>
      <c r="CD224">
        <v>107161</v>
      </c>
      <c r="CE224">
        <v>519621</v>
      </c>
    </row>
    <row r="225" spans="1:83" x14ac:dyDescent="0.25">
      <c r="A225" s="46" t="str">
        <f t="shared" ref="A225:B225" si="94">A192</f>
        <v>Southeast Asia</v>
      </c>
      <c r="B225" s="46" t="str">
        <f t="shared" si="94"/>
        <v>Indonesia</v>
      </c>
      <c r="C225">
        <v>2225797</v>
      </c>
      <c r="D225">
        <v>2245977</v>
      </c>
      <c r="E225">
        <v>2275446</v>
      </c>
      <c r="F225">
        <v>2304860</v>
      </c>
      <c r="G225">
        <v>2320766</v>
      </c>
      <c r="H225">
        <v>2322202</v>
      </c>
      <c r="I225">
        <v>2315953</v>
      </c>
      <c r="J225">
        <v>2303351</v>
      </c>
      <c r="K225">
        <v>2286223</v>
      </c>
      <c r="L225">
        <v>2265608</v>
      </c>
      <c r="M225">
        <v>2240446</v>
      </c>
      <c r="N225">
        <v>2210816</v>
      </c>
      <c r="O225">
        <v>2177319</v>
      </c>
      <c r="P225">
        <v>2144000</v>
      </c>
      <c r="Q225">
        <v>2117543</v>
      </c>
      <c r="R225">
        <v>2106731</v>
      </c>
      <c r="S225">
        <v>2106929</v>
      </c>
      <c r="T225">
        <v>2106131</v>
      </c>
      <c r="U225">
        <v>2096664</v>
      </c>
      <c r="V225">
        <v>2074043</v>
      </c>
      <c r="W225">
        <v>2046374</v>
      </c>
      <c r="X225">
        <v>2021033</v>
      </c>
      <c r="Y225">
        <v>1997775</v>
      </c>
      <c r="Z225">
        <v>1977231</v>
      </c>
      <c r="AA225">
        <v>1962283</v>
      </c>
      <c r="AB225">
        <v>1958919</v>
      </c>
      <c r="AC225">
        <v>1967708</v>
      </c>
      <c r="AD225">
        <v>1982051</v>
      </c>
      <c r="AE225">
        <v>1995596</v>
      </c>
      <c r="AF225" s="9">
        <v>2002830</v>
      </c>
      <c r="AG225">
        <v>2001428</v>
      </c>
      <c r="AH225">
        <v>1992527</v>
      </c>
      <c r="AI225">
        <v>1974966</v>
      </c>
      <c r="AJ225">
        <v>1949096</v>
      </c>
      <c r="AK225">
        <v>1917138</v>
      </c>
      <c r="AL225">
        <v>1883682</v>
      </c>
      <c r="AM225">
        <v>1852097</v>
      </c>
      <c r="AN225">
        <v>1821912</v>
      </c>
      <c r="AO225">
        <v>1791855</v>
      </c>
      <c r="AP225">
        <v>1759916</v>
      </c>
      <c r="AQ225">
        <v>1728399</v>
      </c>
      <c r="AR225">
        <v>1688460</v>
      </c>
      <c r="AS225">
        <v>1696100</v>
      </c>
      <c r="AT225">
        <v>1658833</v>
      </c>
      <c r="AU225">
        <v>1605923</v>
      </c>
      <c r="AV225">
        <v>1551371</v>
      </c>
      <c r="AW225">
        <v>1498315</v>
      </c>
      <c r="AX225">
        <v>1447460</v>
      </c>
      <c r="AY225">
        <v>1398349</v>
      </c>
      <c r="AZ225">
        <v>1350209</v>
      </c>
      <c r="BA225">
        <v>1302021</v>
      </c>
      <c r="BB225">
        <v>1254765</v>
      </c>
      <c r="BC225">
        <v>1209651</v>
      </c>
      <c r="BD225">
        <v>1156617</v>
      </c>
      <c r="BE225">
        <v>1091858</v>
      </c>
      <c r="BF225">
        <v>1021188</v>
      </c>
      <c r="BG225">
        <v>954777</v>
      </c>
      <c r="BH225">
        <v>891081</v>
      </c>
      <c r="BI225">
        <v>833629</v>
      </c>
      <c r="BJ225">
        <v>784890</v>
      </c>
      <c r="BK225">
        <v>742973</v>
      </c>
      <c r="BL225">
        <v>702234</v>
      </c>
      <c r="BM225">
        <v>662304</v>
      </c>
      <c r="BN225">
        <v>630588</v>
      </c>
      <c r="BO225">
        <v>608998</v>
      </c>
      <c r="BP225">
        <v>592676</v>
      </c>
      <c r="BQ225">
        <v>574220</v>
      </c>
      <c r="BR225">
        <v>554441</v>
      </c>
      <c r="BS225">
        <v>529937</v>
      </c>
      <c r="BT225">
        <v>499508</v>
      </c>
      <c r="BU225">
        <v>466303</v>
      </c>
      <c r="BV225">
        <v>435591</v>
      </c>
      <c r="BW225">
        <v>407324</v>
      </c>
      <c r="BX225">
        <v>378978</v>
      </c>
      <c r="BY225">
        <v>349413</v>
      </c>
      <c r="BZ225">
        <v>318974</v>
      </c>
      <c r="CA225">
        <v>288844</v>
      </c>
      <c r="CB225">
        <v>258789</v>
      </c>
      <c r="CC225">
        <v>229334</v>
      </c>
      <c r="CD225">
        <v>200764</v>
      </c>
      <c r="CE225">
        <v>997723</v>
      </c>
    </row>
    <row r="226" spans="1:83" x14ac:dyDescent="0.25">
      <c r="A226" s="46" t="str">
        <f t="shared" ref="A226:B226" si="95">A193</f>
        <v>Eastern Asia</v>
      </c>
      <c r="B226" s="46" t="str">
        <f t="shared" si="95"/>
        <v>China</v>
      </c>
    </row>
    <row r="227" spans="1:83" x14ac:dyDescent="0.25">
      <c r="A227" s="46" t="str">
        <f t="shared" ref="A227:B227" si="96">A194</f>
        <v>Southern Asia</v>
      </c>
      <c r="B227" s="46" t="str">
        <f t="shared" si="96"/>
        <v>India</v>
      </c>
    </row>
    <row r="228" spans="1:83" x14ac:dyDescent="0.25">
      <c r="A228" s="46"/>
      <c r="B228" s="46"/>
    </row>
    <row r="229" spans="1:83" x14ac:dyDescent="0.25">
      <c r="A229" s="46"/>
      <c r="B229" s="46"/>
    </row>
    <row r="230" spans="1:83" x14ac:dyDescent="0.25">
      <c r="C230" s="47" t="s">
        <v>5</v>
      </c>
    </row>
    <row r="231" spans="1:83" x14ac:dyDescent="0.25">
      <c r="A231" s="46" t="str">
        <f>A187</f>
        <v>Western Africa</v>
      </c>
      <c r="B231" s="46" t="str">
        <f>B187</f>
        <v>Nigeria</v>
      </c>
      <c r="C231" s="28">
        <f>SUMPRODUCT((INDEX($C200:$CE200,1,C$238):INDEX($C200:$CE200,1,C$239)),(INDEX($C220:$CE220,1,C$238):INDEX($C220:$CE220,1,C$239)))/SUM(INDEX($C220:$CE220,1,C$238):INDEX($C220:$CE220,1,C$239))</f>
        <v>0</v>
      </c>
      <c r="D231" s="28">
        <f>SUMPRODUCT((INDEX($C200:$CE200,1,D$238):INDEX($C200:$CE200,1,D$239)),(INDEX($C220:$CE220,1,D$238):INDEX($C220:$CE220,1,D$239)))/SUM(INDEX($C220:$CE220,1,D$238):INDEX($C220:$CE220,1,D$239))</f>
        <v>0</v>
      </c>
      <c r="E231" s="28">
        <f>SUMPRODUCT((INDEX($C200:$CE200,1,E$238):INDEX($C200:$CE200,1,E$239)),(INDEX($C220:$CE220,1,E$238):INDEX($C220:$CE220,1,E$239)))/SUM(INDEX($C220:$CE220,1,E$238):INDEX($C220:$CE220,1,E$239))</f>
        <v>0</v>
      </c>
      <c r="F231" s="28">
        <f>SUMPRODUCT((INDEX($C200:$CE200,1,F$238):INDEX($C200:$CE200,1,F$239)),(INDEX($C220:$CE220,1,F$238):INDEX($C220:$CE220,1,F$239)))/SUM(INDEX($C220:$CE220,1,F$238):INDEX($C220:$CE220,1,F$239))</f>
        <v>3.8574011165446884E-5</v>
      </c>
      <c r="G231" s="28">
        <f>SUMPRODUCT((INDEX($C200:$CE200,1,G$238):INDEX($C200:$CE200,1,G$239)),(INDEX($C220:$CE220,1,G$238):INDEX($C220:$CE220,1,G$239)))/SUM(INDEX($C220:$CE220,1,G$238):INDEX($C220:$CE220,1,G$239))</f>
        <v>4.8999999999999998E-5</v>
      </c>
      <c r="H231" s="28">
        <f>SUMPRODUCT((INDEX($C200:$CE200,1,H$238):INDEX($C200:$CE200,1,H$239)),(INDEX($C220:$CE220,1,H$238):INDEX($C220:$CE220,1,H$239)))/SUM(INDEX($C220:$CE220,1,H$238):INDEX($C220:$CE220,1,H$239))</f>
        <v>4.9000000000000005E-5</v>
      </c>
      <c r="I231" s="28">
        <f>SUMPRODUCT((INDEX($C200:$CE200,1,I$238):INDEX($C200:$CE200,1,I$239)),(INDEX($C220:$CE220,1,I$238):INDEX($C220:$CE220,1,I$239)))/SUM(INDEX($C220:$CE220,1,I$238):INDEX($C220:$CE220,1,I$239))</f>
        <v>4.9000000000000005E-5</v>
      </c>
      <c r="J231" s="28">
        <f>SUMPRODUCT((INDEX($C200:$CE200,1,J$238):INDEX($C200:$CE200,1,J$239)),(INDEX($C220:$CE220,1,J$238):INDEX($C220:$CE220,1,J$239)))/SUM(INDEX($C220:$CE220,1,J$238):INDEX($C220:$CE220,1,J$239))</f>
        <v>4.3184702802457134E-4</v>
      </c>
      <c r="K231" s="28">
        <f>SUMPRODUCT((INDEX($C200:$CE200,1,K$238):INDEX($C200:$CE200,1,K$239)),(INDEX($C220:$CE220,1,K$238):INDEX($C220:$CE220,1,K$239)))/SUM(INDEX($C220:$CE220,1,K$238):INDEX($C220:$CE220,1,K$239))</f>
        <v>8.3708916280018366E-4</v>
      </c>
      <c r="L231" s="28">
        <f>SUMPRODUCT((INDEX($C200:$CE200,1,L$238):INDEX($C200:$CE200,1,L$239)),(INDEX($C220:$CE220,1,L$238):INDEX($C220:$CE220,1,L$239)))/SUM(INDEX($C220:$CE220,1,L$238):INDEX($C220:$CE220,1,L$239))</f>
        <v>1.1575443409825874E-3</v>
      </c>
      <c r="M231" s="28">
        <f>SUMPRODUCT((INDEX($C200:$CE200,1,M$238):INDEX($C200:$CE200,1,M$239)),(INDEX($C220:$CE220,1,M$238):INDEX($C220:$CE220,1,M$239)))/SUM(INDEX($C220:$CE220,1,M$238):INDEX($C220:$CE220,1,M$239))</f>
        <v>1.2391113514106926E-3</v>
      </c>
      <c r="N231" s="28">
        <f>SUMPRODUCT((INDEX($C200:$CE200,1,N$238):INDEX($C200:$CE200,1,N$239)),(INDEX($C220:$CE220,1,N$238):INDEX($C220:$CE220,1,N$239)))/SUM(INDEX($C220:$CE220,1,N$238):INDEX($C220:$CE220,1,N$239))</f>
        <v>1.2019999999999999E-3</v>
      </c>
      <c r="O231" s="28"/>
    </row>
    <row r="232" spans="1:83" x14ac:dyDescent="0.25">
      <c r="A232" s="46" t="str">
        <f t="shared" ref="A232:B232" si="97">A188</f>
        <v>Southern Africa</v>
      </c>
      <c r="B232" s="46" t="str">
        <f t="shared" si="97"/>
        <v>South Africa</v>
      </c>
      <c r="C232" s="28">
        <f>SUMPRODUCT((INDEX($C201:$CE201,1,C$238):INDEX($C201:$CE201,1,C$239)),(INDEX($C221:$CE221,1,C$238):INDEX($C221:$CE221,1,C$239)))/SUM(INDEX($C221:$CE221,1,C$238):INDEX($C221:$CE221,1,C$239))</f>
        <v>0</v>
      </c>
      <c r="D232" s="28">
        <f>SUMPRODUCT((INDEX($C201:$CE201,1,D$238):INDEX($C201:$CE201,1,D$239)),(INDEX($C221:$CE221,1,D$238):INDEX($C221:$CE221,1,D$239)))/SUM(INDEX($C221:$CE221,1,D$238):INDEX($C221:$CE221,1,D$239))</f>
        <v>0</v>
      </c>
      <c r="E232" s="28">
        <f>SUMPRODUCT((INDEX($C201:$CE201,1,E$238):INDEX($C201:$CE201,1,E$239)),(INDEX($C221:$CE221,1,E$238):INDEX($C221:$CE221,1,E$239)))/SUM(INDEX($C221:$CE221,1,E$238):INDEX($C221:$CE221,1,E$239))</f>
        <v>0</v>
      </c>
      <c r="F232" s="28">
        <f>SUMPRODUCT((INDEX($C201:$CE201,1,F$238):INDEX($C201:$CE201,1,F$239)),(INDEX($C221:$CE221,1,F$238):INDEX($C221:$CE221,1,F$239)))/SUM(INDEX($C221:$CE221,1,F$238):INDEX($C221:$CE221,1,F$239))</f>
        <v>1.7507719340826943E-4</v>
      </c>
      <c r="G232" s="28">
        <f>SUMPRODUCT((INDEX($C201:$CE201,1,G$238):INDEX($C201:$CE201,1,G$239)),(INDEX($C221:$CE221,1,G$238):INDEX($C221:$CE221,1,G$239)))/SUM(INDEX($C221:$CE221,1,G$238):INDEX($C221:$CE221,1,G$239))</f>
        <v>2.1900000000000001E-4</v>
      </c>
      <c r="H232" s="28">
        <f>SUMPRODUCT((INDEX($C201:$CE201,1,H$238):INDEX($C201:$CE201,1,H$239)),(INDEX($C221:$CE221,1,H$238):INDEX($C221:$CE221,1,H$239)))/SUM(INDEX($C221:$CE221,1,H$238):INDEX($C221:$CE221,1,H$239))</f>
        <v>2.1900000000000004E-4</v>
      </c>
      <c r="I232" s="28">
        <f>SUMPRODUCT((INDEX($C201:$CE201,1,I$238):INDEX($C201:$CE201,1,I$239)),(INDEX($C221:$CE221,1,I$238):INDEX($C221:$CE221,1,I$239)))/SUM(INDEX($C221:$CE221,1,I$238):INDEX($C221:$CE221,1,I$239))</f>
        <v>2.1900000000000004E-4</v>
      </c>
      <c r="J232" s="28">
        <f>SUMPRODUCT((INDEX($C201:$CE201,1,J$238):INDEX($C201:$CE201,1,J$239)),(INDEX($C221:$CE221,1,J$238):INDEX($C221:$CE221,1,J$239)))/SUM(INDEX($C221:$CE221,1,J$238):INDEX($C221:$CE221,1,J$239))</f>
        <v>6.0653619571998153E-4</v>
      </c>
      <c r="K232" s="28">
        <f>SUMPRODUCT((INDEX($C201:$CE201,1,K$238):INDEX($C201:$CE201,1,K$239)),(INDEX($C221:$CE221,1,K$238):INDEX($C221:$CE221,1,K$239)))/SUM(INDEX($C221:$CE221,1,K$238):INDEX($C221:$CE221,1,K$239))</f>
        <v>7.1302014938760588E-4</v>
      </c>
      <c r="L232" s="28">
        <f>SUMPRODUCT((INDEX($C201:$CE201,1,L$238):INDEX($C201:$CE201,1,L$239)),(INDEX($C221:$CE221,1,L$238):INDEX($C221:$CE221,1,L$239)))/SUM(INDEX($C221:$CE221,1,L$238):INDEX($C221:$CE221,1,L$239))</f>
        <v>7.8616735782377825E-4</v>
      </c>
      <c r="M232" s="28">
        <f>SUMPRODUCT((INDEX($C201:$CE201,1,M$238):INDEX($C201:$CE201,1,M$239)),(INDEX($C221:$CE221,1,M$238):INDEX($C221:$CE221,1,M$239)))/SUM(INDEX($C221:$CE221,1,M$238):INDEX($C221:$CE221,1,M$239))</f>
        <v>8.9737667730908888E-4</v>
      </c>
      <c r="N232" s="28">
        <f>SUMPRODUCT((INDEX($C201:$CE201,1,N$238):INDEX($C201:$CE201,1,N$239)),(INDEX($C221:$CE221,1,N$238):INDEX($C221:$CE221,1,N$239)))/SUM(INDEX($C221:$CE221,1,N$238):INDEX($C221:$CE221,1,N$239))</f>
        <v>9.5200000000000016E-4</v>
      </c>
      <c r="O232" s="28"/>
    </row>
    <row r="233" spans="1:83" x14ac:dyDescent="0.25">
      <c r="A233" s="46" t="str">
        <f t="shared" ref="A233:B233" si="98">A189</f>
        <v xml:space="preserve">South America </v>
      </c>
      <c r="B233" s="46" t="str">
        <f t="shared" si="98"/>
        <v>Peru</v>
      </c>
      <c r="C233" s="28" t="e">
        <f>SUMPRODUCT((INDEX($C202:$CE202,1,C$238):INDEX($C202:$CE202,1,C$239)),(INDEX($C222:$CE222,1,C$238):INDEX($C222:$CE222,1,C$239)))/SUM(INDEX($C222:$CE222,1,C$238):INDEX($C222:$CE222,1,C$239))</f>
        <v>#VALUE!</v>
      </c>
      <c r="D233" s="28" t="e">
        <f>SUMPRODUCT((INDEX($C202:$CE202,1,D$238):INDEX($C202:$CE202,1,D$239)),(INDEX($C222:$CE222,1,D$238):INDEX($C222:$CE222,1,D$239)))/SUM(INDEX($C222:$CE222,1,D$238):INDEX($C222:$CE222,1,D$239))</f>
        <v>#VALUE!</v>
      </c>
      <c r="E233" s="28" t="e">
        <f>SUMPRODUCT((INDEX($C202:$CE202,1,E$238):INDEX($C202:$CE202,1,E$239)),(INDEX($C222:$CE222,1,E$238):INDEX($C222:$CE222,1,E$239)))/SUM(INDEX($C222:$CE222,1,E$238):INDEX($C222:$CE222,1,E$239))</f>
        <v>#VALUE!</v>
      </c>
      <c r="F233" s="28" t="e">
        <f>SUMPRODUCT((INDEX($C202:$CE202,1,F$238):INDEX($C202:$CE202,1,F$239)),(INDEX($C222:$CE222,1,F$238):INDEX($C222:$CE222,1,F$239)))/SUM(INDEX($C222:$CE222,1,F$238):INDEX($C222:$CE222,1,F$239))</f>
        <v>#VALUE!</v>
      </c>
      <c r="G233" s="28">
        <f>SUMPRODUCT((INDEX($C202:$CE202,1,G$238):INDEX($C202:$CE202,1,G$239)),(INDEX($C222:$CE222,1,G$238):INDEX($C222:$CE222,1,G$239)))/SUM(INDEX($C222:$CE222,1,G$238):INDEX($C222:$CE222,1,G$239))</f>
        <v>1.6100000000000001E-4</v>
      </c>
      <c r="H233" s="28">
        <f>SUMPRODUCT((INDEX($C202:$CE202,1,H$238):INDEX($C202:$CE202,1,H$239)),(INDEX($C222:$CE222,1,H$238):INDEX($C222:$CE222,1,H$239)))/SUM(INDEX($C222:$CE222,1,H$238):INDEX($C222:$CE222,1,H$239))</f>
        <v>1.6100000000000001E-4</v>
      </c>
      <c r="I233" s="28">
        <f>SUMPRODUCT((INDEX($C202:$CE202,1,I$238):INDEX($C202:$CE202,1,I$239)),(INDEX($C222:$CE222,1,I$238):INDEX($C222:$CE222,1,I$239)))/SUM(INDEX($C222:$CE222,1,I$238):INDEX($C222:$CE222,1,I$239))</f>
        <v>1.6100000000000001E-4</v>
      </c>
      <c r="J233" s="28">
        <f>SUMPRODUCT((INDEX($C202:$CE202,1,J$238):INDEX($C202:$CE202,1,J$239)),(INDEX($C222:$CE222,1,J$238):INDEX($C222:$CE222,1,J$239)))/SUM(INDEX($C222:$CE222,1,J$238):INDEX($C222:$CE222,1,J$239))</f>
        <v>6.2212254211216518E-4</v>
      </c>
      <c r="K233" s="28">
        <f>SUMPRODUCT((INDEX($C202:$CE202,1,K$238):INDEX($C202:$CE202,1,K$239)),(INDEX($C222:$CE222,1,K$238):INDEX($C222:$CE222,1,K$239)))/SUM(INDEX($C222:$CE222,1,K$238):INDEX($C222:$CE222,1,K$239))</f>
        <v>8.0791071981347684E-4</v>
      </c>
      <c r="L233" s="28">
        <f>SUMPRODUCT((INDEX($C202:$CE202,1,L$238):INDEX($C202:$CE202,1,L$239)),(INDEX($C222:$CE222,1,L$238):INDEX($C222:$CE222,1,L$239)))/SUM(INDEX($C222:$CE222,1,L$238):INDEX($C222:$CE222,1,L$239))</f>
        <v>9.8256385915866055E-4</v>
      </c>
      <c r="M233" s="28">
        <f>SUMPRODUCT((INDEX($C202:$CE202,1,M$238):INDEX($C202:$CE202,1,M$239)),(INDEX($C222:$CE222,1,M$238):INDEX($C222:$CE222,1,M$239)))/SUM(INDEX($C222:$CE222,1,M$238):INDEX($C222:$CE222,1,M$239))</f>
        <v>1.0197243011175429E-3</v>
      </c>
      <c r="N233" s="28">
        <f>SUMPRODUCT((INDEX($C202:$CE202,1,N$238):INDEX($C202:$CE202,1,N$239)),(INDEX($C222:$CE222,1,N$238):INDEX($C222:$CE222,1,N$239)))/SUM(INDEX($C222:$CE222,1,N$238):INDEX($C222:$CE222,1,N$239))</f>
        <v>9.9099999999999991E-4</v>
      </c>
      <c r="O233" s="28"/>
    </row>
    <row r="234" spans="1:83" x14ac:dyDescent="0.25">
      <c r="A234" s="46" t="str">
        <f t="shared" ref="A234:B234" si="99">A190</f>
        <v xml:space="preserve">South America </v>
      </c>
      <c r="B234" s="46" t="str">
        <f t="shared" si="99"/>
        <v>Chile</v>
      </c>
      <c r="C234" s="28">
        <f>SUMPRODUCT((INDEX($C203:$CE203,1,C$238):INDEX($C203:$CE203,1,C$239)),(INDEX($C223:$CE223,1,C$238):INDEX($C223:$CE223,1,C$239)))/SUM(INDEX($C223:$CE223,1,C$238):INDEX($C223:$CE223,1,C$239))</f>
        <v>9.9999999999999995E-7</v>
      </c>
      <c r="D234" s="28">
        <f>SUMPRODUCT((INDEX($C203:$CE203,1,D$238):INDEX($C203:$CE203,1,D$239)),(INDEX($C223:$CE223,1,D$238):INDEX($C223:$CE223,1,D$239)))/SUM(INDEX($C223:$CE223,1,D$238):INDEX($C223:$CE223,1,D$239))</f>
        <v>9.9999999999999995E-7</v>
      </c>
      <c r="E234" s="28">
        <f>SUMPRODUCT((INDEX($C203:$CE203,1,E$238):INDEX($C203:$CE203,1,E$239)),(INDEX($C223:$CE223,1,E$238):INDEX($C223:$CE223,1,E$239)))/SUM(INDEX($C223:$CE223,1,E$238):INDEX($C223:$CE223,1,E$239))</f>
        <v>9.9999999999999995E-7</v>
      </c>
      <c r="F234" s="28">
        <f>SUMPRODUCT((INDEX($C203:$CE203,1,F$238):INDEX($C203:$CE203,1,F$239)),(INDEX($C223:$CE223,1,F$238):INDEX($C223:$CE223,1,F$239)))/SUM(INDEX($C223:$CE223,1,F$238):INDEX($C223:$CE223,1,F$239))</f>
        <v>6.7482084441523573E-5</v>
      </c>
      <c r="G234" s="28">
        <f>SUMPRODUCT((INDEX($C203:$CE203,1,G$238):INDEX($C203:$CE203,1,G$239)),(INDEX($C223:$CE223,1,G$238):INDEX($C223:$CE223,1,G$239)))/SUM(INDEX($C223:$CE223,1,G$238):INDEX($C223:$CE223,1,G$239))</f>
        <v>8.3000000000000012E-5</v>
      </c>
      <c r="H234" s="28">
        <f>SUMPRODUCT((INDEX($C203:$CE203,1,H$238):INDEX($C203:$CE203,1,H$239)),(INDEX($C223:$CE223,1,H$238):INDEX($C223:$CE223,1,H$239)))/SUM(INDEX($C223:$CE223,1,H$238):INDEX($C223:$CE223,1,H$239))</f>
        <v>8.2999999999999998E-5</v>
      </c>
      <c r="I234" s="28">
        <f>SUMPRODUCT((INDEX($C203:$CE203,1,I$238):INDEX($C203:$CE203,1,I$239)),(INDEX($C223:$CE223,1,I$238):INDEX($C223:$CE223,1,I$239)))/SUM(INDEX($C223:$CE223,1,I$238):INDEX($C223:$CE223,1,I$239))</f>
        <v>8.2999999999999998E-5</v>
      </c>
      <c r="J234" s="28">
        <f>SUMPRODUCT((INDEX($C203:$CE203,1,J$238):INDEX($C203:$CE203,1,J$239)),(INDEX($C223:$CE223,1,J$238):INDEX($C223:$CE223,1,J$239)))/SUM(INDEX($C223:$CE223,1,J$238):INDEX($C223:$CE223,1,J$239))</f>
        <v>2.1331319918906842E-4</v>
      </c>
      <c r="K234" s="28">
        <f>SUMPRODUCT((INDEX($C203:$CE203,1,K$238):INDEX($C203:$CE203,1,K$239)),(INDEX($C223:$CE223,1,K$238):INDEX($C223:$CE223,1,K$239)))/SUM(INDEX($C223:$CE223,1,K$238):INDEX($C223:$CE223,1,K$239))</f>
        <v>2.5932481924372116E-4</v>
      </c>
      <c r="L234" s="28">
        <f>SUMPRODUCT((INDEX($C203:$CE203,1,L$238):INDEX($C203:$CE203,1,L$239)),(INDEX($C223:$CE223,1,L$238):INDEX($C223:$CE223,1,L$239)))/SUM(INDEX($C223:$CE223,1,L$238):INDEX($C223:$CE223,1,L$239))</f>
        <v>3.5309127770260981E-4</v>
      </c>
      <c r="M234" s="28">
        <f>SUMPRODUCT((INDEX($C203:$CE203,1,M$238):INDEX($C203:$CE203,1,M$239)),(INDEX($C223:$CE223,1,M$238):INDEX($C223:$CE223,1,M$239)))/SUM(INDEX($C223:$CE223,1,M$238):INDEX($C223:$CE223,1,M$239))</f>
        <v>4.9210939598101817E-4</v>
      </c>
      <c r="N234" s="28">
        <f>SUMPRODUCT((INDEX($C203:$CE203,1,N$238):INDEX($C203:$CE203,1,N$239)),(INDEX($C223:$CE223,1,N$238):INDEX($C223:$CE223,1,N$239)))/SUM(INDEX($C223:$CE223,1,N$238):INDEX($C223:$CE223,1,N$239))</f>
        <v>5.5800000000000001E-4</v>
      </c>
      <c r="O234" s="28"/>
    </row>
    <row r="235" spans="1:83" x14ac:dyDescent="0.25">
      <c r="A235" s="46" t="str">
        <f t="shared" ref="A235:B235" si="100">A191</f>
        <v>Southeast Asia</v>
      </c>
      <c r="B235" s="46" t="str">
        <f t="shared" si="100"/>
        <v>Thailand</v>
      </c>
      <c r="C235" s="28">
        <f>SUMPRODUCT((INDEX($C204:$CE204,1,C$238):INDEX($C204:$CE204,1,C$239)),(INDEX($C224:$CE224,1,C$238):INDEX($C224:$CE224,1,C$239)))/SUM(INDEX($C224:$CE224,1,C$238):INDEX($C224:$CE224,1,C$239))</f>
        <v>0</v>
      </c>
      <c r="D235" s="28">
        <f>SUMPRODUCT((INDEX($C204:$CE204,1,D$238):INDEX($C204:$CE204,1,D$239)),(INDEX($C224:$CE224,1,D$238):INDEX($C224:$CE224,1,D$239)))/SUM(INDEX($C224:$CE224,1,D$238):INDEX($C224:$CE224,1,D$239))</f>
        <v>0</v>
      </c>
      <c r="E235" s="28">
        <f>SUMPRODUCT((INDEX($C204:$CE204,1,E$238):INDEX($C204:$CE204,1,E$239)),(INDEX($C224:$CE224,1,E$238):INDEX($C224:$CE224,1,E$239)))/SUM(INDEX($C224:$CE224,1,E$238):INDEX($C224:$CE224,1,E$239))</f>
        <v>0</v>
      </c>
      <c r="F235" s="28">
        <f>SUMPRODUCT((INDEX($C204:$CE204,1,F$238):INDEX($C204:$CE204,1,F$239)),(INDEX($C224:$CE224,1,F$238):INDEX($C224:$CE224,1,F$239)))/SUM(INDEX($C224:$CE224,1,F$238):INDEX($C224:$CE224,1,F$239))</f>
        <v>7.6952941928765228E-5</v>
      </c>
      <c r="G235" s="28">
        <f>SUMPRODUCT((INDEX($C204:$CE204,1,G$238):INDEX($C204:$CE204,1,G$239)),(INDEX($C224:$CE224,1,G$238):INDEX($C224:$CE224,1,G$239)))/SUM(INDEX($C224:$CE224,1,G$238):INDEX($C224:$CE224,1,G$239))</f>
        <v>9.6000000000000002E-5</v>
      </c>
      <c r="H235" s="28">
        <f>SUMPRODUCT((INDEX($C204:$CE204,1,H$238):INDEX($C204:$CE204,1,H$239)),(INDEX($C224:$CE224,1,H$238):INDEX($C224:$CE224,1,H$239)))/SUM(INDEX($C224:$CE224,1,H$238):INDEX($C224:$CE224,1,H$239))</f>
        <v>9.6000000000000002E-5</v>
      </c>
      <c r="I235" s="28">
        <f>SUMPRODUCT((INDEX($C204:$CE204,1,I$238):INDEX($C204:$CE204,1,I$239)),(INDEX($C224:$CE224,1,I$238):INDEX($C224:$CE224,1,I$239)))/SUM(INDEX($C224:$CE224,1,I$238):INDEX($C224:$CE224,1,I$239))</f>
        <v>9.6000000000000002E-5</v>
      </c>
      <c r="J235" s="28">
        <f>SUMPRODUCT((INDEX($C204:$CE204,1,J$238):INDEX($C204:$CE204,1,J$239)),(INDEX($C224:$CE224,1,J$238):INDEX($C224:$CE224,1,J$239)))/SUM(INDEX($C224:$CE224,1,J$238):INDEX($C224:$CE224,1,J$239))</f>
        <v>3.6902926723588532E-4</v>
      </c>
      <c r="K235" s="28">
        <f>SUMPRODUCT((INDEX($C204:$CE204,1,K$238):INDEX($C204:$CE204,1,K$239)),(INDEX($C224:$CE224,1,K$238):INDEX($C224:$CE224,1,K$239)))/SUM(INDEX($C224:$CE224,1,K$238):INDEX($C224:$CE224,1,K$239))</f>
        <v>4.7027941174643262E-4</v>
      </c>
      <c r="L235" s="28">
        <f>SUMPRODUCT((INDEX($C204:$CE204,1,L$238):INDEX($C204:$CE204,1,L$239)),(INDEX($C224:$CE224,1,L$238):INDEX($C224:$CE224,1,L$239)))/SUM(INDEX($C224:$CE224,1,L$238):INDEX($C224:$CE224,1,L$239))</f>
        <v>4.7988966357473439E-4</v>
      </c>
      <c r="M235" s="28">
        <f>SUMPRODUCT((INDEX($C204:$CE204,1,M$238):INDEX($C204:$CE204,1,M$239)),(INDEX($C224:$CE224,1,M$238):INDEX($C224:$CE224,1,M$239)))/SUM(INDEX($C224:$CE224,1,M$238):INDEX($C224:$CE224,1,M$239))</f>
        <v>4.4205096065210163E-4</v>
      </c>
      <c r="N235" s="28">
        <f>SUMPRODUCT((INDEX($C204:$CE204,1,N$238):INDEX($C204:$CE204,1,N$239)),(INDEX($C224:$CE224,1,N$238):INDEX($C224:$CE224,1,N$239)))/SUM(INDEX($C224:$CE224,1,N$238):INDEX($C224:$CE224,1,N$239))</f>
        <v>4.15E-4</v>
      </c>
      <c r="O235" s="28"/>
    </row>
    <row r="236" spans="1:83" x14ac:dyDescent="0.25">
      <c r="A236" s="46" t="str">
        <f t="shared" ref="A236:B236" si="101">A192</f>
        <v>Southeast Asia</v>
      </c>
      <c r="B236" s="46" t="str">
        <f t="shared" si="101"/>
        <v>Indonesia</v>
      </c>
      <c r="C236" s="28" t="e">
        <f>SUMPRODUCT((INDEX($C205:$CE205,1,C$238):INDEX($C205:$CE205,1,C$239)),(INDEX($C225:$CE225,1,C$238):INDEX($C225:$CE225,1,C$239)))/SUM(INDEX($C225:$CE225,1,C$238):INDEX($C225:$CE225,1,C$239))</f>
        <v>#VALUE!</v>
      </c>
      <c r="D236" s="28" t="e">
        <f>SUMPRODUCT((INDEX($C205:$CE205,1,D$238):INDEX($C205:$CE205,1,D$239)),(INDEX($C225:$CE225,1,D$238):INDEX($C225:$CE225,1,D$239)))/SUM(INDEX($C225:$CE225,1,D$238):INDEX($C225:$CE225,1,D$239))</f>
        <v>#VALUE!</v>
      </c>
      <c r="E236" s="28" t="e">
        <f>SUMPRODUCT((INDEX($C205:$CE205,1,E$238):INDEX($C205:$CE205,1,E$239)),(INDEX($C225:$CE225,1,E$238):INDEX($C225:$CE225,1,E$239)))/SUM(INDEX($C225:$CE225,1,E$238):INDEX($C225:$CE225,1,E$239))</f>
        <v>#VALUE!</v>
      </c>
      <c r="F236" s="28" t="e">
        <f>SUMPRODUCT((INDEX($C205:$CE205,1,F$238):INDEX($C205:$CE205,1,F$239)),(INDEX($C225:$CE225,1,F$238):INDEX($C225:$CE225,1,F$239)))/SUM(INDEX($C225:$CE225,1,F$238):INDEX($C225:$CE225,1,F$239))</f>
        <v>#VALUE!</v>
      </c>
      <c r="G236" s="28">
        <f>SUMPRODUCT((INDEX($C205:$CE205,1,G$238):INDEX($C205:$CE205,1,G$239)),(INDEX($C225:$CE225,1,G$238):INDEX($C225:$CE225,1,G$239)))/SUM(INDEX($C225:$CE225,1,G$238):INDEX($C225:$CE225,1,G$239))</f>
        <v>5.200000000000001E-5</v>
      </c>
      <c r="H236" s="28">
        <f>SUMPRODUCT((INDEX($C205:$CE205,1,H$238):INDEX($C205:$CE205,1,H$239)),(INDEX($C225:$CE225,1,H$238):INDEX($C225:$CE225,1,H$239)))/SUM(INDEX($C225:$CE225,1,H$238):INDEX($C225:$CE225,1,H$239))</f>
        <v>5.2000000000000004E-5</v>
      </c>
      <c r="I236" s="28">
        <f>SUMPRODUCT((INDEX($C205:$CE205,1,I$238):INDEX($C205:$CE205,1,I$239)),(INDEX($C225:$CE225,1,I$238):INDEX($C225:$CE225,1,I$239)))/SUM(INDEX($C225:$CE225,1,I$238):INDEX($C225:$CE225,1,I$239))</f>
        <v>5.1999999999999997E-5</v>
      </c>
      <c r="J236" s="28">
        <f>SUMPRODUCT((INDEX($C205:$CE205,1,J$238):INDEX($C205:$CE205,1,J$239)),(INDEX($C225:$CE225,1,J$238):INDEX($C225:$CE225,1,J$239)))/SUM(INDEX($C225:$CE225,1,J$238):INDEX($C225:$CE225,1,J$239))</f>
        <v>3.2597905717200753E-4</v>
      </c>
      <c r="K236" s="28">
        <f>SUMPRODUCT((INDEX($C205:$CE205,1,K$238):INDEX($C205:$CE205,1,K$239)),(INDEX($C225:$CE225,1,K$238):INDEX($C225:$CE225,1,K$239)))/SUM(INDEX($C225:$CE225,1,K$238):INDEX($C225:$CE225,1,K$239))</f>
        <v>5.2545875615274309E-4</v>
      </c>
      <c r="L236" s="28">
        <f>SUMPRODUCT((INDEX($C205:$CE205,1,L$238):INDEX($C205:$CE205,1,L$239)),(INDEX($C225:$CE225,1,L$238):INDEX($C225:$CE225,1,L$239)))/SUM(INDEX($C225:$CE225,1,L$238):INDEX($C225:$CE225,1,L$239))</f>
        <v>5.7676802546535386E-4</v>
      </c>
      <c r="M236" s="28">
        <f>SUMPRODUCT((INDEX($C205:$CE205,1,M$238):INDEX($C205:$CE205,1,M$239)),(INDEX($C225:$CE225,1,M$238):INDEX($C225:$CE225,1,M$239)))/SUM(INDEX($C225:$CE225,1,M$238):INDEX($C225:$CE225,1,M$239))</f>
        <v>5.1768518559296335E-4</v>
      </c>
      <c r="N236" s="28">
        <f>SUMPRODUCT((INDEX($C205:$CE205,1,N$238):INDEX($C205:$CE205,1,N$239)),(INDEX($C225:$CE225,1,N$238):INDEX($C225:$CE225,1,N$239)))/SUM(INDEX($C225:$CE225,1,N$238):INDEX($C225:$CE225,1,N$239))</f>
        <v>4.6400000000000006E-4</v>
      </c>
      <c r="O236" s="28"/>
    </row>
    <row r="237" spans="1:83" x14ac:dyDescent="0.25">
      <c r="C237" s="1" t="s">
        <v>116</v>
      </c>
    </row>
    <row r="238" spans="1:83" x14ac:dyDescent="0.25">
      <c r="C238" s="27">
        <v>1</v>
      </c>
      <c r="D238" s="27">
        <v>5</v>
      </c>
      <c r="E238" s="27">
        <v>10</v>
      </c>
      <c r="F238" s="27">
        <v>15</v>
      </c>
      <c r="G238" s="27">
        <v>20</v>
      </c>
      <c r="H238" s="27">
        <v>25</v>
      </c>
      <c r="I238" s="27">
        <v>30</v>
      </c>
      <c r="J238" s="27">
        <v>40</v>
      </c>
      <c r="K238" s="27">
        <v>50</v>
      </c>
      <c r="L238" s="27">
        <v>60</v>
      </c>
      <c r="M238" s="27">
        <v>70</v>
      </c>
      <c r="N238" s="27">
        <v>80</v>
      </c>
    </row>
    <row r="239" spans="1:83" x14ac:dyDescent="0.25">
      <c r="C239" s="27">
        <v>4</v>
      </c>
      <c r="D239" s="27">
        <v>9</v>
      </c>
      <c r="E239" s="27">
        <v>14</v>
      </c>
      <c r="F239" s="27">
        <v>19</v>
      </c>
      <c r="G239" s="27">
        <v>24</v>
      </c>
      <c r="H239" s="27">
        <v>29</v>
      </c>
      <c r="I239" s="27">
        <v>39</v>
      </c>
      <c r="J239" s="27">
        <v>49</v>
      </c>
      <c r="K239" s="27">
        <v>59</v>
      </c>
      <c r="L239" s="27">
        <v>69</v>
      </c>
      <c r="M239" s="27">
        <v>79</v>
      </c>
      <c r="N239" s="27">
        <v>81</v>
      </c>
    </row>
    <row r="240" spans="1:83" x14ac:dyDescent="0.25">
      <c r="C240" s="47" t="s">
        <v>4</v>
      </c>
    </row>
    <row r="241" spans="1:14" x14ac:dyDescent="0.25">
      <c r="A241" s="46" t="str">
        <f t="shared" ref="A241:B248" si="102">A187</f>
        <v>Western Africa</v>
      </c>
      <c r="B241" s="46" t="str">
        <f t="shared" si="102"/>
        <v>Nigeria</v>
      </c>
      <c r="C241">
        <f>SUMPRODUCT((INDEX($C210:$CE210,1,C$251):INDEX($C210:$CE210,1,C$252)),(INDEX($C220:$CE220,1,C$251):INDEX($C220:$CE220,1,C$252)))/SUM(INDEX($C220:$CE220,1,C$251):INDEX($C220:$CE220,1,C$252))</f>
        <v>0</v>
      </c>
      <c r="D241">
        <f>SUMPRODUCT((INDEX($C210:$CE210,1,D$251):INDEX($C210:$CE210,1,D$252)),(INDEX($C220:$CE220,1,D$251):INDEX($C220:$CE220,1,D$252)))/SUM(INDEX($C220:$CE220,1,D$251):INDEX($C220:$CE220,1,D$252))</f>
        <v>0</v>
      </c>
      <c r="E241">
        <f>SUMPRODUCT((INDEX($C210:$CE210,1,E$251):INDEX($C210:$CE210,1,E$252)),(INDEX($C220:$CE220,1,E$251):INDEX($C220:$CE220,1,E$252)))/SUM(INDEX($C220:$CE220,1,E$251):INDEX($C220:$CE220,1,E$252))</f>
        <v>1.746088630992971E-5</v>
      </c>
      <c r="F241">
        <f>SUMPRODUCT((INDEX($C210:$CE210,1,F$251):INDEX($C210:$CE210,1,F$252)),(INDEX($C220:$CE220,1,F$251):INDEX($C220:$CE220,1,F$252)))/SUM(INDEX($C220:$CE220,1,F$251):INDEX($C220:$CE220,1,F$252))</f>
        <v>4.8532868051606922E-5</v>
      </c>
      <c r="G241">
        <f>SUMPRODUCT((INDEX($C210:$CE210,1,G$251):INDEX($C210:$CE210,1,G$252)),(INDEX($C220:$CE220,1,G$251):INDEX($C220:$CE220,1,G$252)))/SUM(INDEX($C220:$CE220,1,G$251):INDEX($C220:$CE220,1,G$252))</f>
        <v>3.6912631512947682E-4</v>
      </c>
      <c r="H241">
        <f>SUMPRODUCT((INDEX($C210:$CE210,1,H$251):INDEX($C210:$CE210,1,H$252)),(INDEX($C220:$CE220,1,H$251):INDEX($C220:$CE220,1,H$252)))/SUM(INDEX($C220:$CE220,1,H$251):INDEX($C220:$CE220,1,H$252))</f>
        <v>7.6409722657305907E-4</v>
      </c>
      <c r="I241">
        <f>SUMPRODUCT((INDEX($C210:$CE210,1,I$251):INDEX($C210:$CE210,1,I$252)),(INDEX($C220:$CE220,1,I$251):INDEX($C220:$CE220,1,I$252)))/SUM(INDEX($C220:$CE220,1,I$251):INDEX($C220:$CE220,1,I$252))</f>
        <v>1.0206697661653309E-3</v>
      </c>
      <c r="J241">
        <f>SUMPRODUCT((INDEX($C210:$CE210,1,J$251):INDEX($C210:$CE210,1,J$252)),(INDEX($C220:$CE220,1,J$251):INDEX($C220:$CE220,1,J$252)))/SUM(INDEX($C220:$CE220,1,J$251):INDEX($C220:$CE220,1,J$252))</f>
        <v>1.114E-3</v>
      </c>
    </row>
    <row r="242" spans="1:14" x14ac:dyDescent="0.25">
      <c r="A242" s="46" t="str">
        <f t="shared" si="102"/>
        <v>Southern Africa</v>
      </c>
      <c r="B242" s="46" t="str">
        <f t="shared" si="102"/>
        <v>South Africa</v>
      </c>
      <c r="C242">
        <f>SUMPRODUCT((INDEX($C211:$CE211,1,C$251):INDEX($C211:$CE211,1,C$252)),(INDEX($C221:$CE221,1,C$251):INDEX($C221:$CE221,1,C$252)))/SUM(INDEX($C221:$CE221,1,C$251):INDEX($C221:$CE221,1,C$252))</f>
        <v>0</v>
      </c>
      <c r="D242">
        <f>SUMPRODUCT((INDEX($C211:$CE211,1,D$251):INDEX($C211:$CE211,1,D$252)),(INDEX($C221:$CE221,1,D$251):INDEX($C221:$CE221,1,D$252)))/SUM(INDEX($C221:$CE221,1,D$251):INDEX($C221:$CE221,1,D$252))</f>
        <v>0</v>
      </c>
      <c r="E242">
        <f>SUMPRODUCT((INDEX($C211:$CE211,1,E$251):INDEX($C211:$CE211,1,E$252)),(INDEX($C221:$CE221,1,E$251):INDEX($C221:$CE221,1,E$252)))/SUM(INDEX($C221:$CE221,1,E$251):INDEX($C221:$CE221,1,E$252))</f>
        <v>5.3276957293037642E-5</v>
      </c>
      <c r="F242">
        <f>SUMPRODUCT((INDEX($C211:$CE211,1,F$251):INDEX($C211:$CE211,1,F$252)),(INDEX($C221:$CE221,1,F$251):INDEX($C221:$CE221,1,F$252)))/SUM(INDEX($C221:$CE221,1,F$251):INDEX($C221:$CE221,1,F$252))</f>
        <v>1.0299793495770257E-4</v>
      </c>
      <c r="G242">
        <f>SUMPRODUCT((INDEX($C211:$CE211,1,G$251):INDEX($C211:$CE211,1,G$252)),(INDEX($C221:$CE221,1,G$251):INDEX($C221:$CE221,1,G$252)))/SUM(INDEX($C221:$CE221,1,G$251):INDEX($C221:$CE221,1,G$252))</f>
        <v>3.8612073696247975E-4</v>
      </c>
      <c r="H242">
        <f>SUMPRODUCT((INDEX($C211:$CE211,1,H$251):INDEX($C211:$CE211,1,H$252)),(INDEX($C221:$CE221,1,H$251):INDEX($C221:$CE221,1,H$252)))/SUM(INDEX($C221:$CE221,1,H$251):INDEX($C221:$CE221,1,H$252))</f>
        <v>5.5280896501118458E-4</v>
      </c>
      <c r="I242">
        <f>SUMPRODUCT((INDEX($C211:$CE211,1,I$251):INDEX($C211:$CE211,1,I$252)),(INDEX($C221:$CE221,1,I$251):INDEX($C221:$CE221,1,I$252)))/SUM(INDEX($C221:$CE221,1,I$251):INDEX($C221:$CE221,1,I$252))</f>
        <v>9.9729697942071288E-4</v>
      </c>
      <c r="J242">
        <f>SUMPRODUCT((INDEX($C211:$CE211,1,J$251):INDEX($C211:$CE211,1,J$252)),(INDEX($C221:$CE221,1,J$251):INDEX($C221:$CE221,1,J$252)))/SUM(INDEX($C221:$CE221,1,J$251):INDEX($C221:$CE221,1,J$252))</f>
        <v>1.2899999999999999E-3</v>
      </c>
    </row>
    <row r="243" spans="1:14" x14ac:dyDescent="0.25">
      <c r="A243" s="46" t="str">
        <f t="shared" si="102"/>
        <v xml:space="preserve">South America </v>
      </c>
      <c r="B243" s="46" t="str">
        <f t="shared" si="102"/>
        <v>Peru</v>
      </c>
      <c r="C243" t="e">
        <f>SUMPRODUCT((INDEX($C212:$CE212,1,C$251):INDEX($C212:$CE212,1,C$252)),(INDEX($C222:$CE222,1,C$251):INDEX($C222:$CE222,1,C$252)))/SUM(INDEX($C222:$CE222,1,C$251):INDEX($C222:$CE222,1,C$252))</f>
        <v>#VALUE!</v>
      </c>
      <c r="D243" t="e">
        <f>SUMPRODUCT((INDEX($C212:$CE212,1,D$251):INDEX($C212:$CE212,1,D$252)),(INDEX($C222:$CE222,1,D$251):INDEX($C222:$CE222,1,D$252)))/SUM(INDEX($C222:$CE222,1,D$251):INDEX($C222:$CE222,1,D$252))</f>
        <v>#VALUE!</v>
      </c>
      <c r="E243" t="e">
        <f>SUMPRODUCT((INDEX($C212:$CE212,1,E$251):INDEX($C212:$CE212,1,E$252)),(INDEX($C222:$CE222,1,E$251):INDEX($C222:$CE222,1,E$252)))/SUM(INDEX($C222:$CE222,1,E$251):INDEX($C222:$CE222,1,E$252))</f>
        <v>#VALUE!</v>
      </c>
      <c r="F243">
        <f>SUMPRODUCT((INDEX($C212:$CE212,1,F$251):INDEX($C212:$CE212,1,F$252)),(INDEX($C222:$CE222,1,F$251):INDEX($C222:$CE222,1,F$252)))/SUM(INDEX($C222:$CE222,1,F$251):INDEX($C222:$CE222,1,F$252))</f>
        <v>6.1104750499571428E-5</v>
      </c>
      <c r="G243">
        <f>SUMPRODUCT((INDEX($C212:$CE212,1,G$251):INDEX($C212:$CE212,1,G$252)),(INDEX($C222:$CE222,1,G$251):INDEX($C222:$CE222,1,G$252)))/SUM(INDEX($C222:$CE222,1,G$251):INDEX($C222:$CE222,1,G$252))</f>
        <v>2.6857867503914736E-4</v>
      </c>
      <c r="H243">
        <f>SUMPRODUCT((INDEX($C212:$CE212,1,H$251):INDEX($C212:$CE212,1,H$252)),(INDEX($C222:$CE222,1,H$251):INDEX($C222:$CE222,1,H$252)))/SUM(INDEX($C222:$CE222,1,H$251):INDEX($C222:$CE222,1,H$252))</f>
        <v>3.9483558865851983E-4</v>
      </c>
      <c r="I243">
        <f>SUMPRODUCT((INDEX($C212:$CE212,1,I$251):INDEX($C212:$CE212,1,I$252)),(INDEX($C222:$CE222,1,I$251):INDEX($C222:$CE222,1,I$252)))/SUM(INDEX($C222:$CE222,1,I$251):INDEX($C222:$CE222,1,I$252))</f>
        <v>6.5448134222237104E-4</v>
      </c>
      <c r="J243">
        <f>SUMPRODUCT((INDEX($C212:$CE212,1,J$251):INDEX($C212:$CE212,1,J$252)),(INDEX($C222:$CE222,1,J$251):INDEX($C222:$CE222,1,J$252)))/SUM(INDEX($C222:$CE222,1,J$251):INDEX($C222:$CE222,1,J$252))</f>
        <v>8.0599999999999997E-4</v>
      </c>
    </row>
    <row r="244" spans="1:14" x14ac:dyDescent="0.25">
      <c r="A244" s="46" t="str">
        <f t="shared" si="102"/>
        <v xml:space="preserve">South America </v>
      </c>
      <c r="B244" s="46" t="str">
        <f t="shared" si="102"/>
        <v>Chile</v>
      </c>
      <c r="C244" t="e">
        <f>SUMPRODUCT((INDEX($C213:$CE213,1,C$251):INDEX($C213:$CE213,1,C$252)),(INDEX($C223:$CE223,1,C$251):INDEX($C223:$CE223,1,C$252)))/SUM(INDEX($C223:$CE223,1,C$251):INDEX($C223:$CE223,1,C$252))</f>
        <v>#VALUE!</v>
      </c>
      <c r="D244" t="e">
        <f>SUMPRODUCT((INDEX($C213:$CE213,1,D$251):INDEX($C213:$CE213,1,D$252)),(INDEX($C223:$CE223,1,D$251):INDEX($C223:$CE223,1,D$252)))/SUM(INDEX($C223:$CE223,1,D$251):INDEX($C223:$CE223,1,D$252))</f>
        <v>#VALUE!</v>
      </c>
      <c r="E244" t="e">
        <f>SUMPRODUCT((INDEX($C213:$CE213,1,E$251):INDEX($C213:$CE213,1,E$252)),(INDEX($C223:$CE223,1,E$251):INDEX($C223:$CE223,1,E$252)))/SUM(INDEX($C223:$CE223,1,E$251):INDEX($C223:$CE223,1,E$252))</f>
        <v>#VALUE!</v>
      </c>
      <c r="F244">
        <f>SUMPRODUCT((INDEX($C213:$CE213,1,F$251):INDEX($C213:$CE213,1,F$252)),(INDEX($C223:$CE223,1,F$251):INDEX($C223:$CE223,1,F$252)))/SUM(INDEX($C223:$CE223,1,F$251):INDEX($C223:$CE223,1,F$252))</f>
        <v>3.2929783156584487E-5</v>
      </c>
      <c r="G244">
        <f>SUMPRODUCT((INDEX($C213:$CE213,1,G$251):INDEX($C213:$CE213,1,G$252)),(INDEX($C223:$CE223,1,G$251):INDEX($C223:$CE223,1,G$252)))/SUM(INDEX($C223:$CE223,1,G$251):INDEX($C223:$CE223,1,G$252))</f>
        <v>1.1932258703511118E-4</v>
      </c>
      <c r="H244">
        <f>SUMPRODUCT((INDEX($C213:$CE213,1,H$251):INDEX($C213:$CE213,1,H$252)),(INDEX($C223:$CE223,1,H$251):INDEX($C223:$CE223,1,H$252)))/SUM(INDEX($C223:$CE223,1,H$251):INDEX($C223:$CE223,1,H$252))</f>
        <v>2.0456048737781181E-4</v>
      </c>
      <c r="I244">
        <f>SUMPRODUCT((INDEX($C213:$CE213,1,I$251):INDEX($C213:$CE213,1,I$252)),(INDEX($C223:$CE223,1,I$251):INDEX($C223:$CE223,1,I$252)))/SUM(INDEX($C223:$CE223,1,I$251):INDEX($C223:$CE223,1,I$252))</f>
        <v>3.6416942761731793E-4</v>
      </c>
      <c r="J244">
        <f>SUMPRODUCT((INDEX($C213:$CE213,1,J$251):INDEX($C213:$CE213,1,J$252)),(INDEX($C223:$CE223,1,J$251):INDEX($C223:$CE223,1,J$252)))/SUM(INDEX($C223:$CE223,1,J$251):INDEX($C223:$CE223,1,J$252))</f>
        <v>4.5199999999999998E-4</v>
      </c>
    </row>
    <row r="245" spans="1:14" x14ac:dyDescent="0.25">
      <c r="A245" s="46" t="str">
        <f t="shared" si="102"/>
        <v>Southeast Asia</v>
      </c>
      <c r="B245" s="46" t="str">
        <f t="shared" si="102"/>
        <v>Thailand</v>
      </c>
      <c r="C245" t="e">
        <f>SUMPRODUCT((INDEX($C214:$CE214,1,C$251):INDEX($C214:$CE214,1,C$252)),(INDEX($C224:$CE224,1,C$251):INDEX($C224:$CE224,1,C$252)))/SUM(INDEX($C224:$CE224,1,C$251):INDEX($C224:$CE224,1,C$252))</f>
        <v>#VALUE!</v>
      </c>
      <c r="D245" t="e">
        <f>SUMPRODUCT((INDEX($C214:$CE214,1,D$251):INDEX($C214:$CE214,1,D$252)),(INDEX($C224:$CE224,1,D$251):INDEX($C224:$CE224,1,D$252)))/SUM(INDEX($C224:$CE224,1,D$251):INDEX($C224:$CE224,1,D$252))</f>
        <v>#VALUE!</v>
      </c>
      <c r="E245" t="e">
        <f>SUMPRODUCT((INDEX($C214:$CE214,1,E$251):INDEX($C214:$CE214,1,E$252)),(INDEX($C224:$CE224,1,E$251):INDEX($C224:$CE224,1,E$252)))/SUM(INDEX($C224:$CE224,1,E$251):INDEX($C224:$CE224,1,E$252))</f>
        <v>#VALUE!</v>
      </c>
      <c r="F245">
        <f>SUMPRODUCT((INDEX($C214:$CE214,1,F$251):INDEX($C214:$CE214,1,F$252)),(INDEX($C224:$CE224,1,F$251):INDEX($C224:$CE224,1,F$252)))/SUM(INDEX($C224:$CE224,1,F$251):INDEX($C224:$CE224,1,F$252))</f>
        <v>8.6013131165012247E-5</v>
      </c>
      <c r="G245">
        <f>SUMPRODUCT((INDEX($C214:$CE214,1,G$251):INDEX($C214:$CE214,1,G$252)),(INDEX($C224:$CE224,1,G$251):INDEX($C224:$CE224,1,G$252)))/SUM(INDEX($C224:$CE224,1,G$251):INDEX($C224:$CE224,1,G$252))</f>
        <v>2.2069658089858611E-4</v>
      </c>
      <c r="H245">
        <f>SUMPRODUCT((INDEX($C214:$CE214,1,H$251):INDEX($C214:$CE214,1,H$252)),(INDEX($C224:$CE224,1,H$251):INDEX($C224:$CE224,1,H$252)))/SUM(INDEX($C224:$CE224,1,H$251):INDEX($C224:$CE224,1,H$252))</f>
        <v>2.8324349523950167E-4</v>
      </c>
      <c r="I245">
        <f>SUMPRODUCT((INDEX($C214:$CE214,1,I$251):INDEX($C214:$CE214,1,I$252)),(INDEX($C224:$CE224,1,I$251):INDEX($C224:$CE224,1,I$252)))/SUM(INDEX($C224:$CE224,1,I$251):INDEX($C224:$CE224,1,I$252))</f>
        <v>3.2442979296613616E-4</v>
      </c>
      <c r="J245">
        <f>SUMPRODUCT((INDEX($C214:$CE214,1,J$251):INDEX($C214:$CE214,1,J$252)),(INDEX($C224:$CE224,1,J$251):INDEX($C224:$CE224,1,J$252)))/SUM(INDEX($C224:$CE224,1,J$251):INDEX($C224:$CE224,1,J$252))</f>
        <v>3.3399999999999999E-4</v>
      </c>
    </row>
    <row r="246" spans="1:14" x14ac:dyDescent="0.25">
      <c r="A246" s="46" t="str">
        <f t="shared" si="102"/>
        <v>Southeast Asia</v>
      </c>
      <c r="B246" s="46" t="str">
        <f t="shared" si="102"/>
        <v>Indonesia</v>
      </c>
      <c r="C246" t="e">
        <f>SUMPRODUCT((INDEX($C215:$CE215,1,C$251):INDEX($C215:$CE215,1,C$252)),(INDEX($C225:$CE225,1,C$251):INDEX($C225:$CE225,1,C$252)))/SUM(INDEX($C225:$CE225,1,C$251):INDEX($C225:$CE225,1,C$252))</f>
        <v>#VALUE!</v>
      </c>
      <c r="D246" t="e">
        <f>SUMPRODUCT((INDEX($C215:$CE215,1,D$251):INDEX($C215:$CE215,1,D$252)),(INDEX($C225:$CE225,1,D$251):INDEX($C225:$CE225,1,D$252)))/SUM(INDEX($C225:$CE225,1,D$251):INDEX($C225:$CE225,1,D$252))</f>
        <v>#VALUE!</v>
      </c>
      <c r="E246" t="e">
        <f>SUMPRODUCT((INDEX($C215:$CE215,1,E$251):INDEX($C215:$CE215,1,E$252)),(INDEX($C225:$CE225,1,E$251):INDEX($C225:$CE225,1,E$252)))/SUM(INDEX($C225:$CE225,1,E$251):INDEX($C225:$CE225,1,E$252))</f>
        <v>#VALUE!</v>
      </c>
      <c r="F246">
        <f>SUMPRODUCT((INDEX($C215:$CE215,1,F$251):INDEX($C215:$CE215,1,F$252)),(INDEX($C225:$CE225,1,F$251):INDEX($C225:$CE225,1,F$252)))/SUM(INDEX($C225:$CE225,1,F$251):INDEX($C225:$CE225,1,F$252))</f>
        <v>2.6345253670203572E-5</v>
      </c>
      <c r="G246">
        <f>SUMPRODUCT((INDEX($C215:$CE215,1,G$251):INDEX($C215:$CE215,1,G$252)),(INDEX($C225:$CE225,1,G$251):INDEX($C225:$CE225,1,G$252)))/SUM(INDEX($C225:$CE225,1,G$251):INDEX($C225:$CE225,1,G$252))</f>
        <v>1.8464319525805006E-4</v>
      </c>
      <c r="H246">
        <f>SUMPRODUCT((INDEX($C215:$CE215,1,H$251):INDEX($C215:$CE215,1,H$252)),(INDEX($C225:$CE225,1,H$251):INDEX($C225:$CE225,1,H$252)))/SUM(INDEX($C225:$CE225,1,H$251):INDEX($C225:$CE225,1,H$252))</f>
        <v>3.5069295208201571E-4</v>
      </c>
      <c r="I246">
        <f>SUMPRODUCT((INDEX($C215:$CE215,1,I$251):INDEX($C215:$CE215,1,I$252)),(INDEX($C225:$CE225,1,I$251):INDEX($C225:$CE225,1,I$252)))/SUM(INDEX($C225:$CE225,1,I$251):INDEX($C225:$CE225,1,I$252))</f>
        <v>4.3813688853852595E-4</v>
      </c>
      <c r="J246">
        <f>SUMPRODUCT((INDEX($C215:$CE215,1,J$251):INDEX($C215:$CE215,1,J$252)),(INDEX($C225:$CE225,1,J$251):INDEX($C225:$CE225,1,J$252)))/SUM(INDEX($C225:$CE225,1,J$251):INDEX($C225:$CE225,1,J$252))</f>
        <v>4.5900000000000004E-4</v>
      </c>
    </row>
    <row r="247" spans="1:14" x14ac:dyDescent="0.25">
      <c r="A247" s="46" t="str">
        <f t="shared" si="102"/>
        <v>Eastern Asia</v>
      </c>
      <c r="B247" s="46" t="str">
        <f t="shared" si="102"/>
        <v>China</v>
      </c>
    </row>
    <row r="248" spans="1:14" x14ac:dyDescent="0.25">
      <c r="A248" s="46" t="str">
        <f t="shared" si="102"/>
        <v>Southern Asia</v>
      </c>
      <c r="B248" s="46" t="str">
        <f t="shared" si="102"/>
        <v>India</v>
      </c>
    </row>
    <row r="249" spans="1:14" x14ac:dyDescent="0.25">
      <c r="A249" s="46"/>
      <c r="B249" s="46"/>
    </row>
    <row r="250" spans="1:14" x14ac:dyDescent="0.25">
      <c r="A250" s="46"/>
      <c r="B250" s="46"/>
      <c r="C250" s="1" t="s">
        <v>116</v>
      </c>
    </row>
    <row r="251" spans="1:14" x14ac:dyDescent="0.25">
      <c r="C251" s="27">
        <v>1</v>
      </c>
      <c r="D251" s="27">
        <v>5</v>
      </c>
      <c r="E251" s="27">
        <v>15</v>
      </c>
      <c r="F251" s="27">
        <v>30</v>
      </c>
      <c r="G251" s="27">
        <v>45</v>
      </c>
      <c r="H251" s="27">
        <v>60</v>
      </c>
      <c r="I251" s="27">
        <v>70</v>
      </c>
      <c r="J251" s="27">
        <v>80</v>
      </c>
      <c r="K251" s="27"/>
      <c r="L251" s="27"/>
      <c r="M251" s="27"/>
      <c r="N251" s="27"/>
    </row>
    <row r="252" spans="1:14" x14ac:dyDescent="0.25">
      <c r="C252" s="27">
        <v>4</v>
      </c>
      <c r="D252" s="27">
        <v>14</v>
      </c>
      <c r="E252" s="27">
        <v>29</v>
      </c>
      <c r="F252" s="27">
        <v>44</v>
      </c>
      <c r="G252" s="27">
        <v>59</v>
      </c>
      <c r="H252" s="27">
        <v>69</v>
      </c>
      <c r="I252" s="27">
        <v>79</v>
      </c>
      <c r="J252" s="27">
        <v>81</v>
      </c>
      <c r="K252" s="27"/>
      <c r="L252" s="27"/>
      <c r="M252" s="27"/>
      <c r="N252" s="27"/>
    </row>
    <row r="253" spans="1:14" x14ac:dyDescent="0.25">
      <c r="C253" s="15" t="s">
        <v>280</v>
      </c>
      <c r="D253" s="15" t="s">
        <v>528</v>
      </c>
      <c r="E253" s="15" t="s">
        <v>277</v>
      </c>
    </row>
    <row r="254" spans="1:14" x14ac:dyDescent="0.25">
      <c r="A254" s="46" t="s">
        <v>286</v>
      </c>
      <c r="B254" s="46" t="s">
        <v>314</v>
      </c>
      <c r="C254">
        <f>INDEX($C$42:$C$55,MATCH($A254,$A$42:$A$55,0),1)</f>
        <v>85.9</v>
      </c>
      <c r="D254">
        <f t="shared" ref="D254:D259" si="103">INDEX($D$42:$D$55,MATCH($A254,$A$42:$A$55,0),1)</f>
        <v>0.58672875436554128</v>
      </c>
      <c r="E254">
        <f>1-D254</f>
        <v>0.41327124563445872</v>
      </c>
    </row>
    <row r="255" spans="1:14" x14ac:dyDescent="0.25">
      <c r="A255" s="46" t="s">
        <v>285</v>
      </c>
      <c r="B255" s="46" t="s">
        <v>315</v>
      </c>
      <c r="C255">
        <f t="shared" ref="C255:C259" si="104">INDEX($C$42:$C$55,MATCH($A255,$A$42:$A$55,0),1)</f>
        <v>93.8</v>
      </c>
      <c r="D255">
        <f>INDEX($D$42:$D$55,MATCH($A255,$A$42:$A$55,0),1)</f>
        <v>0.67057569296375275</v>
      </c>
      <c r="E255">
        <f t="shared" ref="E255:E259" si="105">1-D255</f>
        <v>0.32942430703624725</v>
      </c>
    </row>
    <row r="256" spans="1:14" x14ac:dyDescent="0.25">
      <c r="A256" t="s">
        <v>436</v>
      </c>
      <c r="B256" s="46" t="s">
        <v>320</v>
      </c>
      <c r="C256">
        <f t="shared" si="104"/>
        <v>91.1</v>
      </c>
      <c r="D256">
        <f t="shared" si="103"/>
        <v>0.73984632272228334</v>
      </c>
      <c r="E256">
        <f t="shared" si="105"/>
        <v>0.26015367727771666</v>
      </c>
    </row>
    <row r="257" spans="1:33" x14ac:dyDescent="0.25">
      <c r="A257" t="s">
        <v>436</v>
      </c>
      <c r="B257" s="46" t="s">
        <v>319</v>
      </c>
      <c r="C257">
        <f t="shared" si="104"/>
        <v>91.1</v>
      </c>
      <c r="D257">
        <f t="shared" si="103"/>
        <v>0.73984632272228334</v>
      </c>
      <c r="E257">
        <f t="shared" si="105"/>
        <v>0.26015367727771666</v>
      </c>
    </row>
    <row r="258" spans="1:33" x14ac:dyDescent="0.25">
      <c r="A258" s="46" t="s">
        <v>517</v>
      </c>
      <c r="B258" s="46" t="s">
        <v>403</v>
      </c>
      <c r="C258">
        <f t="shared" si="104"/>
        <v>92.1</v>
      </c>
      <c r="D258">
        <f t="shared" si="103"/>
        <v>0.78067318132464725</v>
      </c>
      <c r="E258">
        <f t="shared" si="105"/>
        <v>0.21932681867535275</v>
      </c>
      <c r="O258" t="s">
        <v>535</v>
      </c>
    </row>
    <row r="259" spans="1:33" x14ac:dyDescent="0.25">
      <c r="A259" s="46" t="s">
        <v>517</v>
      </c>
      <c r="B259" s="46" t="s">
        <v>340</v>
      </c>
      <c r="C259">
        <f t="shared" si="104"/>
        <v>92.1</v>
      </c>
      <c r="D259">
        <f t="shared" si="103"/>
        <v>0.78067318132464725</v>
      </c>
      <c r="E259">
        <f t="shared" si="105"/>
        <v>0.21932681867535275</v>
      </c>
      <c r="H259" s="63" t="s">
        <v>526</v>
      </c>
      <c r="I259" s="63"/>
      <c r="J259" s="63"/>
      <c r="N259" t="s">
        <v>536</v>
      </c>
      <c r="O259">
        <v>16</v>
      </c>
      <c r="P259">
        <f>O260+1</f>
        <v>25</v>
      </c>
      <c r="Q259">
        <f t="shared" ref="Q259:T259" si="106">P260+1</f>
        <v>35</v>
      </c>
      <c r="R259">
        <f t="shared" si="106"/>
        <v>45</v>
      </c>
      <c r="S259">
        <f t="shared" si="106"/>
        <v>55</v>
      </c>
      <c r="T259">
        <f t="shared" si="106"/>
        <v>65</v>
      </c>
    </row>
    <row r="260" spans="1:33" x14ac:dyDescent="0.25">
      <c r="C260" t="s">
        <v>527</v>
      </c>
      <c r="D260" t="s">
        <v>532</v>
      </c>
      <c r="H260" t="s">
        <v>115</v>
      </c>
      <c r="I260" t="s">
        <v>543</v>
      </c>
      <c r="J260" t="s">
        <v>524</v>
      </c>
      <c r="K260" t="s">
        <v>525</v>
      </c>
      <c r="N260" t="s">
        <v>537</v>
      </c>
      <c r="O260">
        <v>24</v>
      </c>
      <c r="P260">
        <v>34</v>
      </c>
      <c r="Q260">
        <v>44</v>
      </c>
      <c r="R260">
        <v>54</v>
      </c>
      <c r="S260">
        <v>64</v>
      </c>
      <c r="T260">
        <v>70</v>
      </c>
      <c r="AF260"/>
      <c r="AG260" s="9"/>
    </row>
    <row r="261" spans="1:33" x14ac:dyDescent="0.25">
      <c r="A261" s="52" t="s">
        <v>287</v>
      </c>
      <c r="B261" t="s">
        <v>338</v>
      </c>
      <c r="C261" s="51">
        <v>5.9590999999999998E-2</v>
      </c>
      <c r="D261">
        <f>C261/$B$361</f>
        <v>8.7547271604938262E-2</v>
      </c>
      <c r="E261" t="str">
        <f>INDEX(C$157:C$181,MATCH(A261,$A$157:$A$181,0),1)</f>
        <v>12.6 (12.3–12.9)</v>
      </c>
      <c r="F261" t="str">
        <f>INDEX(D$157:D$181,MATCH(A261,$A$157:$A$181,0),1)</f>
        <v>10.7 (10.4–10.9)</v>
      </c>
      <c r="G261">
        <f>C261*100</f>
        <v>5.9590999999999994</v>
      </c>
      <c r="H261">
        <f>D261*100</f>
        <v>8.754727160493827</v>
      </c>
      <c r="I261">
        <v>10.7</v>
      </c>
      <c r="J261">
        <v>10.4</v>
      </c>
      <c r="K261">
        <v>10.9</v>
      </c>
      <c r="L261" s="18">
        <f>(I261-H261)/I261</f>
        <v>0.18180119995384789</v>
      </c>
      <c r="M261">
        <v>-3.249935732121656E-2</v>
      </c>
      <c r="O261">
        <v>13</v>
      </c>
      <c r="P261">
        <v>20</v>
      </c>
      <c r="Q261">
        <v>15</v>
      </c>
      <c r="R261">
        <v>10</v>
      </c>
      <c r="S261">
        <v>22</v>
      </c>
      <c r="T261">
        <v>24</v>
      </c>
      <c r="AF261"/>
      <c r="AG261" s="9"/>
    </row>
    <row r="262" spans="1:33" x14ac:dyDescent="0.25">
      <c r="A262" s="52" t="s">
        <v>442</v>
      </c>
      <c r="B262" t="s">
        <v>545</v>
      </c>
      <c r="C262" s="51">
        <v>7.4763029999999994E-2</v>
      </c>
      <c r="D262">
        <f>C262/$B$363</f>
        <v>9.8949161994796184E-2</v>
      </c>
      <c r="E262" t="str">
        <f t="shared" ref="E262:E289" si="107">INDEX(C$157:C$181,MATCH(A262,$A$157:$A$181,0),1)</f>
        <v>22.3 (21.0–23.6)</v>
      </c>
      <c r="F262" t="str">
        <f t="shared" ref="F262:F289" si="108">INDEX(D$157:D$181,MATCH(A262,$A$157:$A$181,0),1)</f>
        <v>21.4 (20.1–22.7)</v>
      </c>
      <c r="G262">
        <f t="shared" ref="G262:G289" si="109">C262*100</f>
        <v>7.4763029999999997</v>
      </c>
      <c r="H262">
        <f t="shared" ref="H262:H289" si="110">D262*100</f>
        <v>9.8949161994796189</v>
      </c>
      <c r="I262">
        <v>21.4</v>
      </c>
      <c r="J262">
        <v>20.100000000000001</v>
      </c>
      <c r="K262">
        <v>22.7</v>
      </c>
      <c r="L262" s="18">
        <f t="shared" ref="L262:L289" si="111">(I262-H262)/I262</f>
        <v>0.5376207383420738</v>
      </c>
      <c r="M262">
        <v>-2.7760126625458702E-2</v>
      </c>
      <c r="O262">
        <v>35</v>
      </c>
      <c r="P262">
        <v>15</v>
      </c>
      <c r="Q262">
        <v>10</v>
      </c>
      <c r="R262">
        <v>15</v>
      </c>
      <c r="S262">
        <v>14</v>
      </c>
      <c r="T262">
        <v>14</v>
      </c>
      <c r="AF262"/>
      <c r="AG262" s="9"/>
    </row>
    <row r="263" spans="1:33" x14ac:dyDescent="0.25">
      <c r="A263" s="52" t="s">
        <v>442</v>
      </c>
      <c r="B263" t="s">
        <v>546</v>
      </c>
      <c r="C263" s="51">
        <v>4.2986959999999998E-2</v>
      </c>
      <c r="D263">
        <f t="shared" ref="D263:D265" si="112">C263/$B$363</f>
        <v>5.6893409332176931E-2</v>
      </c>
      <c r="E263" t="str">
        <f t="shared" si="107"/>
        <v>22.3 (21.0–23.6)</v>
      </c>
      <c r="F263" t="str">
        <f t="shared" si="108"/>
        <v>21.4 (20.1–22.7)</v>
      </c>
      <c r="G263">
        <f t="shared" si="109"/>
        <v>4.2986959999999996</v>
      </c>
      <c r="H263">
        <f t="shared" si="110"/>
        <v>5.689340933217693</v>
      </c>
      <c r="I263">
        <v>21.4</v>
      </c>
      <c r="J263">
        <v>20.100000000000001</v>
      </c>
      <c r="K263">
        <v>22.7</v>
      </c>
      <c r="L263" s="18">
        <f t="shared" si="111"/>
        <v>0.73414294704590222</v>
      </c>
      <c r="M263">
        <v>-2.8900840824723673E-3</v>
      </c>
      <c r="O263">
        <v>18</v>
      </c>
      <c r="P263">
        <v>11</v>
      </c>
      <c r="Q263">
        <v>8</v>
      </c>
      <c r="R263">
        <v>10</v>
      </c>
      <c r="S263">
        <v>11</v>
      </c>
      <c r="T263">
        <v>15</v>
      </c>
      <c r="AF263"/>
      <c r="AG263" s="9"/>
    </row>
    <row r="264" spans="1:33" x14ac:dyDescent="0.25">
      <c r="A264" s="52" t="s">
        <v>442</v>
      </c>
      <c r="B264" t="s">
        <v>547</v>
      </c>
      <c r="C264" s="51">
        <v>4.9950679999999997E-2</v>
      </c>
      <c r="D264">
        <f t="shared" si="112"/>
        <v>6.6109919930615782E-2</v>
      </c>
      <c r="E264" t="str">
        <f t="shared" si="107"/>
        <v>22.3 (21.0–23.6)</v>
      </c>
      <c r="F264" t="str">
        <f t="shared" si="108"/>
        <v>21.4 (20.1–22.7)</v>
      </c>
      <c r="G264">
        <f t="shared" si="109"/>
        <v>4.9950679999999998</v>
      </c>
      <c r="H264">
        <f t="shared" si="110"/>
        <v>6.6109919930615781</v>
      </c>
      <c r="I264">
        <v>21.4</v>
      </c>
      <c r="J264">
        <v>20.100000000000001</v>
      </c>
      <c r="K264">
        <v>22.7</v>
      </c>
      <c r="L264" s="18">
        <f t="shared" si="111"/>
        <v>0.69107514051114116</v>
      </c>
      <c r="M264">
        <v>-6.8155917960410761E-4</v>
      </c>
      <c r="O264">
        <v>18</v>
      </c>
      <c r="P264">
        <v>11</v>
      </c>
      <c r="Q264">
        <v>8</v>
      </c>
      <c r="R264">
        <v>10</v>
      </c>
      <c r="S264">
        <v>11</v>
      </c>
      <c r="T264">
        <v>15</v>
      </c>
      <c r="AF264"/>
      <c r="AG264" s="9"/>
    </row>
    <row r="265" spans="1:33" x14ac:dyDescent="0.25">
      <c r="A265" s="52" t="s">
        <v>442</v>
      </c>
      <c r="B265" t="s">
        <v>548</v>
      </c>
      <c r="C265" s="51">
        <v>6.2871430000000006E-2</v>
      </c>
      <c r="D265">
        <f t="shared" si="112"/>
        <v>8.3210582983521256E-2</v>
      </c>
      <c r="E265" t="str">
        <f t="shared" si="107"/>
        <v>22.3 (21.0–23.6)</v>
      </c>
      <c r="F265" t="str">
        <f t="shared" si="108"/>
        <v>21.4 (20.1–22.7)</v>
      </c>
      <c r="G265">
        <f t="shared" si="109"/>
        <v>6.2871430000000004</v>
      </c>
      <c r="H265">
        <f t="shared" si="110"/>
        <v>8.321058298352126</v>
      </c>
      <c r="I265">
        <v>21.4</v>
      </c>
      <c r="J265">
        <v>20.100000000000001</v>
      </c>
      <c r="K265">
        <v>22.7</v>
      </c>
      <c r="L265" s="18">
        <f t="shared" si="111"/>
        <v>0.61116550007700343</v>
      </c>
      <c r="M265">
        <v>2.2072858760762541E-2</v>
      </c>
      <c r="O265">
        <v>20</v>
      </c>
      <c r="P265">
        <v>25</v>
      </c>
      <c r="Q265">
        <v>24</v>
      </c>
      <c r="R265">
        <v>9</v>
      </c>
      <c r="S265">
        <v>11</v>
      </c>
      <c r="T265">
        <v>5</v>
      </c>
      <c r="AF265"/>
      <c r="AG265" s="9"/>
    </row>
    <row r="266" spans="1:33" x14ac:dyDescent="0.25">
      <c r="A266" s="52" t="s">
        <v>436</v>
      </c>
      <c r="B266" t="s">
        <v>317</v>
      </c>
      <c r="C266" s="51">
        <v>7.1149069999999995E-2</v>
      </c>
      <c r="D266">
        <f>C266/$B$359</f>
        <v>0.11080592868852458</v>
      </c>
      <c r="E266" t="str">
        <f t="shared" si="107"/>
        <v>13.2 (12.7–13.7)</v>
      </c>
      <c r="F266" t="str">
        <f t="shared" si="108"/>
        <v>15.3 (14.7–15.8)</v>
      </c>
      <c r="G266">
        <f t="shared" si="109"/>
        <v>7.1149069999999996</v>
      </c>
      <c r="H266">
        <f t="shared" si="110"/>
        <v>11.080592868852458</v>
      </c>
      <c r="I266">
        <v>15.3</v>
      </c>
      <c r="J266">
        <v>14.7</v>
      </c>
      <c r="K266">
        <v>15.8</v>
      </c>
      <c r="L266" s="18">
        <f t="shared" si="111"/>
        <v>0.27577824386585248</v>
      </c>
      <c r="M266">
        <v>4.0540588142115551E-2</v>
      </c>
      <c r="O266">
        <v>20</v>
      </c>
      <c r="P266">
        <v>25</v>
      </c>
      <c r="Q266">
        <v>24</v>
      </c>
      <c r="R266">
        <v>9</v>
      </c>
      <c r="S266">
        <v>11</v>
      </c>
      <c r="T266">
        <v>5</v>
      </c>
      <c r="AF266"/>
      <c r="AG266" s="9"/>
    </row>
    <row r="267" spans="1:33" x14ac:dyDescent="0.25">
      <c r="A267" s="52" t="s">
        <v>436</v>
      </c>
      <c r="B267" t="s">
        <v>319</v>
      </c>
      <c r="C267" s="51">
        <v>6.6589999999999996E-2</v>
      </c>
      <c r="D267">
        <f t="shared" ref="D267:D273" si="113">C267/$B$359</f>
        <v>0.10370573770491803</v>
      </c>
      <c r="E267" t="str">
        <f t="shared" si="107"/>
        <v>13.2 (12.7–13.7)</v>
      </c>
      <c r="F267" t="str">
        <f t="shared" si="108"/>
        <v>15.3 (14.7–15.8)</v>
      </c>
      <c r="G267">
        <f t="shared" si="109"/>
        <v>6.6589999999999998</v>
      </c>
      <c r="H267">
        <f t="shared" si="110"/>
        <v>10.370573770491804</v>
      </c>
      <c r="I267">
        <v>15.3</v>
      </c>
      <c r="J267">
        <v>14.7</v>
      </c>
      <c r="K267">
        <v>15.8</v>
      </c>
      <c r="L267" s="18">
        <f t="shared" si="111"/>
        <v>0.32218472088288869</v>
      </c>
      <c r="M267">
        <v>5.4216536517733192E-2</v>
      </c>
    </row>
    <row r="268" spans="1:33" x14ac:dyDescent="0.25">
      <c r="A268" s="52" t="s">
        <v>436</v>
      </c>
      <c r="B268" t="s">
        <v>549</v>
      </c>
      <c r="C268" s="51">
        <v>8.5938920000000002E-2</v>
      </c>
      <c r="D268">
        <f t="shared" si="113"/>
        <v>0.13383930163934427</v>
      </c>
      <c r="E268" t="str">
        <f t="shared" si="107"/>
        <v>13.2 (12.7–13.7)</v>
      </c>
      <c r="F268" t="str">
        <f t="shared" si="108"/>
        <v>15.3 (14.7–15.8)</v>
      </c>
      <c r="G268">
        <f t="shared" si="109"/>
        <v>8.5938920000000003</v>
      </c>
      <c r="H268">
        <f t="shared" si="110"/>
        <v>13.383930163934426</v>
      </c>
      <c r="I268">
        <v>15.3</v>
      </c>
      <c r="J268">
        <v>14.7</v>
      </c>
      <c r="K268">
        <v>15.8</v>
      </c>
      <c r="L268" s="18">
        <f t="shared" si="111"/>
        <v>0.12523332261866499</v>
      </c>
      <c r="M268">
        <v>6.2528145713135599E-2</v>
      </c>
    </row>
    <row r="269" spans="1:33" x14ac:dyDescent="0.25">
      <c r="A269" s="52" t="s">
        <v>436</v>
      </c>
      <c r="B269" t="s">
        <v>550</v>
      </c>
      <c r="C269" s="51">
        <v>0.11752269</v>
      </c>
      <c r="D269">
        <f t="shared" si="113"/>
        <v>0.18302714016393443</v>
      </c>
      <c r="E269" t="str">
        <f t="shared" si="107"/>
        <v>13.2 (12.7–13.7)</v>
      </c>
      <c r="F269" t="str">
        <f t="shared" si="108"/>
        <v>15.3 (14.7–15.8)</v>
      </c>
      <c r="G269">
        <f t="shared" si="109"/>
        <v>11.752269</v>
      </c>
      <c r="H269">
        <f t="shared" si="110"/>
        <v>18.302714016393441</v>
      </c>
      <c r="I269">
        <v>15.3</v>
      </c>
      <c r="J269">
        <v>14.7</v>
      </c>
      <c r="K269">
        <v>15.8</v>
      </c>
      <c r="L269" s="18">
        <f t="shared" si="111"/>
        <v>-0.19625581806493075</v>
      </c>
      <c r="M269">
        <v>6.2744747528959366E-2</v>
      </c>
    </row>
    <row r="270" spans="1:33" x14ac:dyDescent="0.25">
      <c r="A270" s="52" t="s">
        <v>436</v>
      </c>
      <c r="B270" t="s">
        <v>320</v>
      </c>
      <c r="C270" s="51">
        <v>0.12425562</v>
      </c>
      <c r="D270">
        <f t="shared" si="113"/>
        <v>0.19351285081967212</v>
      </c>
      <c r="E270" t="str">
        <f t="shared" si="107"/>
        <v>13.2 (12.7–13.7)</v>
      </c>
      <c r="F270" t="str">
        <f t="shared" si="108"/>
        <v>15.3 (14.7–15.8)</v>
      </c>
      <c r="G270">
        <f t="shared" si="109"/>
        <v>12.425561999999999</v>
      </c>
      <c r="H270">
        <f t="shared" si="110"/>
        <v>19.351285081967212</v>
      </c>
      <c r="I270">
        <v>15.3</v>
      </c>
      <c r="J270">
        <v>14.7</v>
      </c>
      <c r="K270">
        <v>15.8</v>
      </c>
      <c r="L270" s="18">
        <f t="shared" si="111"/>
        <v>-0.26478987463837983</v>
      </c>
      <c r="M270">
        <v>7.9184395595399054E-2</v>
      </c>
    </row>
    <row r="271" spans="1:33" x14ac:dyDescent="0.25">
      <c r="A271" t="s">
        <v>436</v>
      </c>
      <c r="B271" t="s">
        <v>551</v>
      </c>
      <c r="C271" s="51">
        <v>8.6768369999999997E-2</v>
      </c>
      <c r="D271">
        <f t="shared" si="113"/>
        <v>0.13513106803278688</v>
      </c>
      <c r="E271" t="str">
        <f t="shared" si="107"/>
        <v>13.2 (12.7–13.7)</v>
      </c>
      <c r="F271" t="str">
        <f t="shared" si="108"/>
        <v>15.3 (14.7–15.8)</v>
      </c>
      <c r="G271">
        <f t="shared" si="109"/>
        <v>8.676836999999999</v>
      </c>
      <c r="H271">
        <f t="shared" si="110"/>
        <v>13.513106803278689</v>
      </c>
      <c r="I271">
        <v>15.3</v>
      </c>
      <c r="J271">
        <v>14.7</v>
      </c>
      <c r="K271">
        <v>15.8</v>
      </c>
      <c r="L271" s="18">
        <f t="shared" si="111"/>
        <v>0.11679040501446485</v>
      </c>
      <c r="M271">
        <v>8.4359310655368683E-2</v>
      </c>
    </row>
    <row r="272" spans="1:33" x14ac:dyDescent="0.25">
      <c r="A272" s="52" t="s">
        <v>436</v>
      </c>
      <c r="B272" t="s">
        <v>552</v>
      </c>
      <c r="C272" s="51">
        <v>0.11525684999999999</v>
      </c>
      <c r="D272">
        <f t="shared" si="113"/>
        <v>0.17949837295081966</v>
      </c>
      <c r="E272" t="str">
        <f t="shared" si="107"/>
        <v>13.2 (12.7–13.7)</v>
      </c>
      <c r="F272" t="str">
        <f t="shared" si="108"/>
        <v>15.3 (14.7–15.8)</v>
      </c>
      <c r="G272">
        <f t="shared" si="109"/>
        <v>11.525684999999999</v>
      </c>
      <c r="H272">
        <f t="shared" si="110"/>
        <v>17.949837295081966</v>
      </c>
      <c r="I272">
        <v>15.3</v>
      </c>
      <c r="J272">
        <v>14.7</v>
      </c>
      <c r="K272">
        <v>15.8</v>
      </c>
      <c r="L272" s="18">
        <f t="shared" si="111"/>
        <v>-0.17319198007071671</v>
      </c>
      <c r="M272">
        <v>0.1171945993150218</v>
      </c>
    </row>
    <row r="273" spans="1:13" x14ac:dyDescent="0.25">
      <c r="A273" s="52" t="s">
        <v>436</v>
      </c>
      <c r="B273" t="s">
        <v>316</v>
      </c>
      <c r="C273" s="51">
        <v>9.2747510000000005E-2</v>
      </c>
      <c r="D273">
        <f t="shared" si="113"/>
        <v>0.14444284344262295</v>
      </c>
      <c r="E273" t="str">
        <f t="shared" si="107"/>
        <v>13.2 (12.7–13.7)</v>
      </c>
      <c r="F273" t="str">
        <f t="shared" si="108"/>
        <v>15.3 (14.7–15.8)</v>
      </c>
      <c r="G273">
        <f t="shared" si="109"/>
        <v>9.2747510000000002</v>
      </c>
      <c r="H273">
        <f t="shared" si="110"/>
        <v>14.444284344262295</v>
      </c>
      <c r="I273">
        <v>15.3</v>
      </c>
      <c r="J273">
        <v>14.7</v>
      </c>
      <c r="K273">
        <v>15.8</v>
      </c>
      <c r="L273" s="18">
        <f t="shared" si="111"/>
        <v>5.5929127825993845E-2</v>
      </c>
      <c r="M273">
        <v>0.12238127362287983</v>
      </c>
    </row>
    <row r="274" spans="1:13" x14ac:dyDescent="0.25">
      <c r="A274" s="53" t="s">
        <v>517</v>
      </c>
      <c r="B274" t="s">
        <v>553</v>
      </c>
      <c r="C274" s="51">
        <v>0.11882423</v>
      </c>
      <c r="D274">
        <f>C274/$B$361</f>
        <v>0.17456893049382716</v>
      </c>
      <c r="E274" t="str">
        <f t="shared" si="107"/>
        <v>8.4 (7.6–9.2)</v>
      </c>
      <c r="F274" t="str">
        <f t="shared" si="108"/>
        <v>14.0 (13.0–15.0)</v>
      </c>
      <c r="G274">
        <f t="shared" si="109"/>
        <v>11.882423000000001</v>
      </c>
      <c r="H274">
        <f t="shared" si="110"/>
        <v>17.456893049382714</v>
      </c>
      <c r="I274">
        <v>14</v>
      </c>
      <c r="J274">
        <v>13</v>
      </c>
      <c r="K274">
        <v>15</v>
      </c>
      <c r="L274" s="18">
        <f t="shared" si="111"/>
        <v>-0.24692093209876528</v>
      </c>
      <c r="M274">
        <v>0.12994494074918098</v>
      </c>
    </row>
    <row r="275" spans="1:13" x14ac:dyDescent="0.25">
      <c r="A275" s="53" t="s">
        <v>517</v>
      </c>
      <c r="B275" t="s">
        <v>340</v>
      </c>
      <c r="C275" s="51">
        <v>8.2029640000000001E-2</v>
      </c>
      <c r="D275">
        <f t="shared" ref="D275:D278" si="114">C275/$B$361</f>
        <v>0.12051268098765432</v>
      </c>
      <c r="E275" t="str">
        <f t="shared" si="107"/>
        <v>8.4 (7.6–9.2)</v>
      </c>
      <c r="F275" t="str">
        <f t="shared" si="108"/>
        <v>14.0 (13.0–15.0)</v>
      </c>
      <c r="G275">
        <f t="shared" si="109"/>
        <v>8.2029639999999997</v>
      </c>
      <c r="H275">
        <f t="shared" si="110"/>
        <v>12.051268098765432</v>
      </c>
      <c r="I275">
        <v>14</v>
      </c>
      <c r="J275">
        <v>13</v>
      </c>
      <c r="K275">
        <v>15</v>
      </c>
      <c r="L275" s="18">
        <f t="shared" si="111"/>
        <v>0.13919513580246917</v>
      </c>
      <c r="M275">
        <v>0.13801318192646714</v>
      </c>
    </row>
    <row r="276" spans="1:13" x14ac:dyDescent="0.25">
      <c r="A276" s="53" t="s">
        <v>517</v>
      </c>
      <c r="B276" t="s">
        <v>554</v>
      </c>
      <c r="C276" s="51">
        <v>8.2602759999999997E-2</v>
      </c>
      <c r="D276">
        <f t="shared" si="114"/>
        <v>0.12135467209876542</v>
      </c>
      <c r="E276" t="str">
        <f t="shared" si="107"/>
        <v>8.4 (7.6–9.2)</v>
      </c>
      <c r="F276" t="str">
        <f t="shared" si="108"/>
        <v>14.0 (13.0–15.0)</v>
      </c>
      <c r="G276">
        <f t="shared" si="109"/>
        <v>8.2602759999999993</v>
      </c>
      <c r="H276">
        <f t="shared" si="110"/>
        <v>12.135467209876543</v>
      </c>
      <c r="I276">
        <v>14</v>
      </c>
      <c r="J276">
        <v>13</v>
      </c>
      <c r="K276">
        <v>15</v>
      </c>
      <c r="L276" s="18">
        <f t="shared" si="111"/>
        <v>0.13318091358024692</v>
      </c>
      <c r="M276">
        <v>0.13950984485652293</v>
      </c>
    </row>
    <row r="277" spans="1:13" x14ac:dyDescent="0.25">
      <c r="A277" s="46" t="s">
        <v>517</v>
      </c>
      <c r="B277" t="s">
        <v>403</v>
      </c>
      <c r="C277" s="51">
        <v>6.9610989999999998E-2</v>
      </c>
      <c r="D277">
        <f t="shared" si="114"/>
        <v>0.10226799765432099</v>
      </c>
      <c r="E277" t="str">
        <f t="shared" si="107"/>
        <v>8.4 (7.6–9.2)</v>
      </c>
      <c r="F277" t="str">
        <f t="shared" si="108"/>
        <v>14.0 (13.0–15.0)</v>
      </c>
      <c r="G277">
        <f t="shared" si="109"/>
        <v>6.9610989999999999</v>
      </c>
      <c r="H277">
        <f t="shared" si="110"/>
        <v>10.226799765432098</v>
      </c>
      <c r="I277">
        <v>14</v>
      </c>
      <c r="J277">
        <v>13</v>
      </c>
      <c r="K277">
        <v>15</v>
      </c>
      <c r="L277" s="18">
        <f t="shared" si="111"/>
        <v>0.26951430246913588</v>
      </c>
      <c r="M277">
        <v>0.16888148141290418</v>
      </c>
    </row>
    <row r="278" spans="1:13" x14ac:dyDescent="0.25">
      <c r="A278" s="53" t="s">
        <v>517</v>
      </c>
      <c r="B278" t="s">
        <v>555</v>
      </c>
      <c r="C278" s="51">
        <v>7.0330519999999994E-2</v>
      </c>
      <c r="D278">
        <f t="shared" si="114"/>
        <v>0.1033250849382716</v>
      </c>
      <c r="E278" t="str">
        <f t="shared" si="107"/>
        <v>8.4 (7.6–9.2)</v>
      </c>
      <c r="F278" t="str">
        <f t="shared" si="108"/>
        <v>14.0 (13.0–15.0)</v>
      </c>
      <c r="G278">
        <f t="shared" si="109"/>
        <v>7.0330519999999996</v>
      </c>
      <c r="H278">
        <f t="shared" si="110"/>
        <v>10.332508493827159</v>
      </c>
      <c r="I278">
        <v>14</v>
      </c>
      <c r="J278">
        <v>13</v>
      </c>
      <c r="K278">
        <v>15</v>
      </c>
      <c r="L278" s="18">
        <f t="shared" si="111"/>
        <v>0.26196367901234574</v>
      </c>
      <c r="M278">
        <v>0.16989933415389522</v>
      </c>
    </row>
    <row r="279" spans="1:13" x14ac:dyDescent="0.25">
      <c r="A279" s="52" t="s">
        <v>285</v>
      </c>
      <c r="B279" t="s">
        <v>556</v>
      </c>
      <c r="C279" s="51">
        <v>0.13579069999999999</v>
      </c>
      <c r="D279">
        <f>C279/$B$357</f>
        <v>0.1860835518518518</v>
      </c>
      <c r="E279" t="str">
        <f t="shared" si="107"/>
        <v>21.0 (19.4–22.6)</v>
      </c>
      <c r="F279" t="str">
        <f t="shared" si="108"/>
        <v>17.4 (15.9–18.9)</v>
      </c>
      <c r="G279">
        <f t="shared" si="109"/>
        <v>13.579069999999998</v>
      </c>
      <c r="H279">
        <f t="shared" si="110"/>
        <v>18.608355185185179</v>
      </c>
      <c r="I279">
        <v>17.399999999999999</v>
      </c>
      <c r="J279">
        <v>15.9</v>
      </c>
      <c r="K279">
        <v>18.899999999999999</v>
      </c>
      <c r="L279" s="18">
        <f t="shared" si="111"/>
        <v>-6.9445700297998861E-2</v>
      </c>
      <c r="M279">
        <v>0.17005661359485447</v>
      </c>
    </row>
    <row r="280" spans="1:13" x14ac:dyDescent="0.25">
      <c r="A280" s="52" t="s">
        <v>285</v>
      </c>
      <c r="B280" t="s">
        <v>557</v>
      </c>
      <c r="C280" s="51">
        <v>0.16250718</v>
      </c>
      <c r="D280">
        <f t="shared" ref="D280:D289" si="115">C280/$B$357</f>
        <v>0.22269502444444442</v>
      </c>
      <c r="E280" t="str">
        <f t="shared" si="107"/>
        <v>21.0 (19.4–22.6)</v>
      </c>
      <c r="F280" t="str">
        <f t="shared" si="108"/>
        <v>17.4 (15.9–18.9)</v>
      </c>
      <c r="G280">
        <f t="shared" si="109"/>
        <v>16.250717999999999</v>
      </c>
      <c r="H280">
        <f t="shared" si="110"/>
        <v>22.269502444444441</v>
      </c>
      <c r="I280">
        <v>17.399999999999999</v>
      </c>
      <c r="J280">
        <v>15.9</v>
      </c>
      <c r="K280">
        <v>18.899999999999999</v>
      </c>
      <c r="L280" s="18">
        <f t="shared" si="111"/>
        <v>-0.27985646232439326</v>
      </c>
      <c r="M280">
        <v>0.17359918049710166</v>
      </c>
    </row>
    <row r="281" spans="1:13" x14ac:dyDescent="0.25">
      <c r="A281" t="s">
        <v>285</v>
      </c>
      <c r="B281" t="s">
        <v>315</v>
      </c>
      <c r="C281" s="51">
        <v>0.13147468000000001</v>
      </c>
      <c r="D281">
        <f t="shared" si="115"/>
        <v>0.18016900592592591</v>
      </c>
      <c r="E281" t="str">
        <f t="shared" si="107"/>
        <v>21.0 (19.4–22.6)</v>
      </c>
      <c r="F281" t="str">
        <f t="shared" si="108"/>
        <v>17.4 (15.9–18.9)</v>
      </c>
      <c r="G281">
        <f t="shared" si="109"/>
        <v>13.147468000000002</v>
      </c>
      <c r="H281">
        <f t="shared" si="110"/>
        <v>18.016900592592592</v>
      </c>
      <c r="I281">
        <v>17.399999999999999</v>
      </c>
      <c r="J281">
        <v>15.9</v>
      </c>
      <c r="K281">
        <v>18.899999999999999</v>
      </c>
      <c r="L281" s="18">
        <f t="shared" si="111"/>
        <v>-3.5454057045551324E-2</v>
      </c>
      <c r="M281">
        <v>0.17426317557373144</v>
      </c>
    </row>
    <row r="282" spans="1:13" x14ac:dyDescent="0.25">
      <c r="A282" t="s">
        <v>285</v>
      </c>
      <c r="B282" s="52" t="s">
        <v>558</v>
      </c>
      <c r="C282" s="51">
        <v>0.16830079000000001</v>
      </c>
      <c r="D282">
        <f t="shared" si="115"/>
        <v>0.2306344159259259</v>
      </c>
      <c r="E282" t="str">
        <f t="shared" si="107"/>
        <v>21.0 (19.4–22.6)</v>
      </c>
      <c r="F282" t="str">
        <f t="shared" si="108"/>
        <v>17.4 (15.9–18.9)</v>
      </c>
      <c r="G282">
        <f t="shared" si="109"/>
        <v>16.830079000000001</v>
      </c>
      <c r="H282">
        <f t="shared" si="110"/>
        <v>23.063441592592589</v>
      </c>
      <c r="I282">
        <v>17.399999999999999</v>
      </c>
      <c r="J282">
        <v>15.9</v>
      </c>
      <c r="K282">
        <v>18.899999999999999</v>
      </c>
      <c r="L282" s="18">
        <f t="shared" si="111"/>
        <v>-0.3254851489995742</v>
      </c>
      <c r="M282">
        <v>0.17644314023663948</v>
      </c>
    </row>
    <row r="283" spans="1:13" x14ac:dyDescent="0.25">
      <c r="A283" s="52" t="s">
        <v>286</v>
      </c>
      <c r="B283" s="52" t="s">
        <v>559</v>
      </c>
      <c r="C283" s="51">
        <v>0.14125729000000001</v>
      </c>
      <c r="D283">
        <f t="shared" si="115"/>
        <v>0.19357480481481479</v>
      </c>
      <c r="E283" t="str">
        <f t="shared" si="107"/>
        <v>21.5 (20.3–22.8)</v>
      </c>
      <c r="F283" t="str">
        <f t="shared" si="108"/>
        <v>19.6 (18.5–20.8)</v>
      </c>
      <c r="G283">
        <f t="shared" si="109"/>
        <v>14.125729000000002</v>
      </c>
      <c r="H283">
        <f t="shared" si="110"/>
        <v>19.357480481481478</v>
      </c>
      <c r="I283">
        <v>19.600000000000001</v>
      </c>
      <c r="J283">
        <v>18.5</v>
      </c>
      <c r="K283">
        <v>20.8</v>
      </c>
      <c r="L283" s="18">
        <f t="shared" si="111"/>
        <v>1.2373444822373663E-2</v>
      </c>
      <c r="M283">
        <v>0.17763818549988081</v>
      </c>
    </row>
    <row r="284" spans="1:13" x14ac:dyDescent="0.25">
      <c r="A284" s="52" t="s">
        <v>286</v>
      </c>
      <c r="B284" s="52" t="s">
        <v>560</v>
      </c>
      <c r="C284" s="51">
        <v>0.15672791999999999</v>
      </c>
      <c r="D284">
        <f t="shared" si="115"/>
        <v>0.21477529777777774</v>
      </c>
      <c r="E284" t="str">
        <f t="shared" si="107"/>
        <v>21.5 (20.3–22.8)</v>
      </c>
      <c r="F284" t="str">
        <f t="shared" si="108"/>
        <v>19.6 (18.5–20.8)</v>
      </c>
      <c r="G284">
        <f t="shared" si="109"/>
        <v>15.672791999999999</v>
      </c>
      <c r="H284">
        <f t="shared" si="110"/>
        <v>21.477529777777775</v>
      </c>
      <c r="I284">
        <v>19.600000000000001</v>
      </c>
      <c r="J284">
        <v>18.5</v>
      </c>
      <c r="K284">
        <v>20.8</v>
      </c>
      <c r="L284" s="18">
        <f t="shared" si="111"/>
        <v>-9.5792335600906817E-2</v>
      </c>
      <c r="M284">
        <v>0.18329951474148981</v>
      </c>
    </row>
    <row r="285" spans="1:13" x14ac:dyDescent="0.25">
      <c r="A285" s="52" t="s">
        <v>286</v>
      </c>
      <c r="B285" s="52" t="s">
        <v>561</v>
      </c>
      <c r="C285" s="51">
        <v>0.15030498</v>
      </c>
      <c r="D285">
        <f t="shared" si="115"/>
        <v>0.2059734911111111</v>
      </c>
      <c r="E285" t="str">
        <f t="shared" si="107"/>
        <v>21.5 (20.3–22.8)</v>
      </c>
      <c r="F285" t="str">
        <f t="shared" si="108"/>
        <v>19.6 (18.5–20.8)</v>
      </c>
      <c r="G285">
        <f t="shared" si="109"/>
        <v>15.030498</v>
      </c>
      <c r="H285">
        <f t="shared" si="110"/>
        <v>20.597349111111111</v>
      </c>
      <c r="I285">
        <v>19.600000000000001</v>
      </c>
      <c r="J285">
        <v>18.5</v>
      </c>
      <c r="K285">
        <v>20.8</v>
      </c>
      <c r="L285" s="18">
        <f t="shared" si="111"/>
        <v>-5.0885158730158642E-2</v>
      </c>
      <c r="M285">
        <v>0.27515540165218638</v>
      </c>
    </row>
    <row r="286" spans="1:13" x14ac:dyDescent="0.25">
      <c r="A286" s="52" t="s">
        <v>286</v>
      </c>
      <c r="B286" s="52" t="s">
        <v>562</v>
      </c>
      <c r="C286" s="51">
        <v>0.16739414</v>
      </c>
      <c r="D286">
        <f t="shared" si="115"/>
        <v>0.2293919696296296</v>
      </c>
      <c r="E286" t="str">
        <f t="shared" si="107"/>
        <v>21.5 (20.3–22.8)</v>
      </c>
      <c r="F286" t="str">
        <f t="shared" si="108"/>
        <v>19.6 (18.5–20.8)</v>
      </c>
      <c r="G286">
        <f t="shared" si="109"/>
        <v>16.739414</v>
      </c>
      <c r="H286">
        <f t="shared" si="110"/>
        <v>22.93919696296296</v>
      </c>
      <c r="I286">
        <v>19.600000000000001</v>
      </c>
      <c r="J286">
        <v>18.5</v>
      </c>
      <c r="K286">
        <v>20.8</v>
      </c>
      <c r="L286" s="18">
        <f t="shared" si="111"/>
        <v>-0.17036719198790604</v>
      </c>
      <c r="M286">
        <v>0.49894313031425536</v>
      </c>
    </row>
    <row r="287" spans="1:13" x14ac:dyDescent="0.25">
      <c r="A287" s="52" t="s">
        <v>286</v>
      </c>
      <c r="B287" s="52" t="s">
        <v>314</v>
      </c>
      <c r="C287" s="51">
        <v>0.15157187</v>
      </c>
      <c r="D287">
        <f t="shared" si="115"/>
        <v>0.20770959962962959</v>
      </c>
      <c r="E287" t="str">
        <f t="shared" si="107"/>
        <v>21.5 (20.3–22.8)</v>
      </c>
      <c r="F287" t="str">
        <f t="shared" si="108"/>
        <v>19.6 (18.5–20.8)</v>
      </c>
      <c r="G287">
        <f t="shared" si="109"/>
        <v>15.157187</v>
      </c>
      <c r="H287">
        <f t="shared" si="110"/>
        <v>20.770959962962959</v>
      </c>
      <c r="I287">
        <v>19.600000000000001</v>
      </c>
      <c r="J287">
        <v>18.5</v>
      </c>
      <c r="K287">
        <v>20.8</v>
      </c>
      <c r="L287" s="18">
        <f t="shared" si="111"/>
        <v>-5.9742855253212102E-2</v>
      </c>
      <c r="M287">
        <v>0.51995734183884379</v>
      </c>
    </row>
    <row r="288" spans="1:13" x14ac:dyDescent="0.25">
      <c r="A288" t="s">
        <v>286</v>
      </c>
      <c r="B288" s="52" t="s">
        <v>563</v>
      </c>
      <c r="C288" s="51">
        <v>0.17473780999999999</v>
      </c>
      <c r="D288">
        <f t="shared" si="115"/>
        <v>0.23945551740740736</v>
      </c>
      <c r="E288" t="str">
        <f t="shared" si="107"/>
        <v>21.5 (20.3–22.8)</v>
      </c>
      <c r="F288" t="str">
        <f t="shared" si="108"/>
        <v>19.6 (18.5–20.8)</v>
      </c>
      <c r="G288">
        <f t="shared" si="109"/>
        <v>17.473780999999999</v>
      </c>
      <c r="H288">
        <f t="shared" si="110"/>
        <v>23.945551740740736</v>
      </c>
      <c r="I288">
        <v>19.600000000000001</v>
      </c>
      <c r="J288">
        <v>18.5</v>
      </c>
      <c r="K288">
        <v>20.8</v>
      </c>
      <c r="L288" s="18">
        <f t="shared" si="111"/>
        <v>-0.22171182350718033</v>
      </c>
      <c r="M288">
        <v>0.53166967107342888</v>
      </c>
    </row>
    <row r="289" spans="1:103" x14ac:dyDescent="0.25">
      <c r="A289" t="s">
        <v>286</v>
      </c>
      <c r="B289" t="s">
        <v>564</v>
      </c>
      <c r="C289" s="51">
        <v>0.14641619</v>
      </c>
      <c r="D289">
        <f t="shared" si="115"/>
        <v>0.2006444085185185</v>
      </c>
      <c r="E289" t="str">
        <f t="shared" si="107"/>
        <v>21.5 (20.3–22.8)</v>
      </c>
      <c r="F289" t="str">
        <f t="shared" si="108"/>
        <v>19.6 (18.5–20.8)</v>
      </c>
      <c r="G289">
        <f t="shared" si="109"/>
        <v>14.641619</v>
      </c>
      <c r="H289">
        <f t="shared" si="110"/>
        <v>20.064440851851849</v>
      </c>
      <c r="I289">
        <v>19.600000000000001</v>
      </c>
      <c r="J289">
        <v>18.5</v>
      </c>
      <c r="K289">
        <v>20.8</v>
      </c>
      <c r="L289" s="18">
        <f t="shared" si="111"/>
        <v>-2.3695961829175889E-2</v>
      </c>
      <c r="M289">
        <v>0.53397788661841106</v>
      </c>
    </row>
    <row r="290" spans="1:103" x14ac:dyDescent="0.25">
      <c r="C290" t="s">
        <v>531</v>
      </c>
    </row>
    <row r="291" spans="1:103" x14ac:dyDescent="0.25">
      <c r="A291" s="52" t="s">
        <v>287</v>
      </c>
      <c r="B291" t="s">
        <v>338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0.75926059000000001</v>
      </c>
      <c r="T291">
        <v>0.55185753999999998</v>
      </c>
      <c r="U291">
        <v>0.39733316000000002</v>
      </c>
      <c r="V291">
        <v>0.28852967000000002</v>
      </c>
      <c r="W291">
        <v>0.21186575999999999</v>
      </c>
      <c r="X291">
        <v>0.15736685</v>
      </c>
      <c r="Y291">
        <v>0.11822523</v>
      </c>
      <c r="Z291">
        <v>8.9818010000000004E-2</v>
      </c>
      <c r="AA291">
        <v>6.8987160000000006E-2</v>
      </c>
      <c r="AB291">
        <v>5.3556949999999999E-2</v>
      </c>
      <c r="AC291">
        <v>4.2014620000000003E-2</v>
      </c>
      <c r="AD291">
        <v>3.3298359999999999E-2</v>
      </c>
      <c r="AE291">
        <v>2.6655789999999999E-2</v>
      </c>
      <c r="AF291">
        <v>2.1548640000000001E-2</v>
      </c>
      <c r="AG291">
        <v>1.7588309999999999E-2</v>
      </c>
      <c r="AH291">
        <v>1.449787E-2</v>
      </c>
      <c r="AI291">
        <v>1.204423E-2</v>
      </c>
      <c r="AJ291">
        <v>1.0080479999999999E-2</v>
      </c>
      <c r="AK291">
        <v>8.4966099999999999E-3</v>
      </c>
      <c r="AL291">
        <v>7.2095400000000004E-3</v>
      </c>
      <c r="AM291">
        <v>6.1560499999999997E-3</v>
      </c>
      <c r="AN291">
        <v>5.2876700000000004E-3</v>
      </c>
      <c r="AO291">
        <v>4.5669999999999999E-3</v>
      </c>
      <c r="AP291">
        <v>3.9649799999999999E-3</v>
      </c>
      <c r="AQ291">
        <v>3.4516199999999999E-3</v>
      </c>
      <c r="AR291">
        <v>2.9936400000000001E-3</v>
      </c>
      <c r="AS291">
        <v>2.58815E-3</v>
      </c>
      <c r="AT291">
        <v>2.2313900000000002E-3</v>
      </c>
      <c r="AU291">
        <v>1.91917E-3</v>
      </c>
      <c r="AV291">
        <v>1.6471599999999999E-3</v>
      </c>
      <c r="AW291">
        <v>1.4111099999999999E-3</v>
      </c>
      <c r="AX291">
        <v>1.2069400000000001E-3</v>
      </c>
      <c r="AY291">
        <v>1.03085E-3</v>
      </c>
      <c r="AZ291">
        <v>8.7936000000000004E-4</v>
      </c>
      <c r="BA291">
        <v>7.4761000000000001E-4</v>
      </c>
      <c r="BB291">
        <v>6.3186000000000004E-4</v>
      </c>
      <c r="BC291">
        <v>5.3136000000000004E-4</v>
      </c>
      <c r="BD291">
        <v>4.4493000000000001E-4</v>
      </c>
      <c r="BE291">
        <v>3.7117999999999998E-4</v>
      </c>
      <c r="BF291">
        <v>3.0864999999999999E-4</v>
      </c>
      <c r="BG291">
        <v>2.5594000000000002E-4</v>
      </c>
      <c r="BH291">
        <v>2.117E-4</v>
      </c>
      <c r="BI291">
        <v>1.7473E-4</v>
      </c>
      <c r="BJ291">
        <v>1.4394000000000001E-4</v>
      </c>
      <c r="BK291">
        <v>1.1836999999999999E-4</v>
      </c>
      <c r="BL291">
        <v>9.7189999999999996E-5</v>
      </c>
      <c r="BM291">
        <v>7.9699999999999999E-5</v>
      </c>
      <c r="BN291">
        <v>6.5279999999999998E-5</v>
      </c>
      <c r="BO291">
        <v>5.3409999999999999E-5</v>
      </c>
      <c r="BP291">
        <v>4.3649999999999997E-5</v>
      </c>
      <c r="BQ291">
        <v>3.5649999999999999E-5</v>
      </c>
      <c r="BR291">
        <v>2.9090000000000001E-5</v>
      </c>
      <c r="BS291">
        <v>2.372E-5</v>
      </c>
      <c r="BT291">
        <v>1.9340000000000001E-5</v>
      </c>
      <c r="BU291">
        <v>1.575E-5</v>
      </c>
      <c r="BV291">
        <v>1.2830000000000001E-5</v>
      </c>
      <c r="BW291">
        <v>1.044E-5</v>
      </c>
      <c r="BX291">
        <v>8.49E-6</v>
      </c>
      <c r="BY291">
        <v>6.9099999999999999E-6</v>
      </c>
      <c r="BZ291">
        <v>5.6200000000000004E-6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</row>
    <row r="292" spans="1:103" x14ac:dyDescent="0.25">
      <c r="A292" s="52" t="s">
        <v>442</v>
      </c>
      <c r="B292" t="s">
        <v>545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0.44647151000000002</v>
      </c>
      <c r="T292">
        <v>0.53314015000000003</v>
      </c>
      <c r="U292">
        <v>0.48297287999999999</v>
      </c>
      <c r="V292">
        <v>0.40144418999999998</v>
      </c>
      <c r="W292">
        <v>0.32757151000000001</v>
      </c>
      <c r="X292">
        <v>0.27109276999999998</v>
      </c>
      <c r="Y292">
        <v>0.23092141999999999</v>
      </c>
      <c r="Z292">
        <v>0.20280782</v>
      </c>
      <c r="AA292">
        <v>0.18187403999999999</v>
      </c>
      <c r="AB292">
        <v>0.16342144</v>
      </c>
      <c r="AC292">
        <v>0.14424482999999999</v>
      </c>
      <c r="AD292">
        <v>0.12390691</v>
      </c>
      <c r="AE292">
        <v>0.10376652</v>
      </c>
      <c r="AF292">
        <v>8.5258490000000006E-2</v>
      </c>
      <c r="AG292">
        <v>6.9187799999999994E-2</v>
      </c>
      <c r="AH292">
        <v>5.5843589999999999E-2</v>
      </c>
      <c r="AI292">
        <v>4.4932069999999998E-2</v>
      </c>
      <c r="AJ292">
        <v>3.615401E-2</v>
      </c>
      <c r="AK292">
        <v>2.9160640000000002E-2</v>
      </c>
      <c r="AL292">
        <v>2.3617530000000001E-2</v>
      </c>
      <c r="AM292">
        <v>1.9231910000000001E-2</v>
      </c>
      <c r="AN292">
        <v>1.5760030000000001E-2</v>
      </c>
      <c r="AO292">
        <v>1.3004959999999999E-2</v>
      </c>
      <c r="AP292">
        <v>1.0810520000000001E-2</v>
      </c>
      <c r="AQ292">
        <v>9.0593900000000005E-3</v>
      </c>
      <c r="AR292">
        <v>7.5961600000000002E-3</v>
      </c>
      <c r="AS292">
        <v>6.3726800000000004E-3</v>
      </c>
      <c r="AT292">
        <v>5.3489399999999999E-3</v>
      </c>
      <c r="AU292">
        <v>4.4916899999999996E-3</v>
      </c>
      <c r="AV292">
        <v>3.7733799999999998E-3</v>
      </c>
      <c r="AW292">
        <v>3.17111E-3</v>
      </c>
      <c r="AX292">
        <v>2.66585E-3</v>
      </c>
      <c r="AY292">
        <v>2.2417700000000001E-3</v>
      </c>
      <c r="AZ292">
        <v>1.8856700000000001E-3</v>
      </c>
      <c r="BA292">
        <v>1.5835700000000001E-3</v>
      </c>
      <c r="BB292">
        <v>1.32379E-3</v>
      </c>
      <c r="BC292">
        <v>1.1022499999999999E-3</v>
      </c>
      <c r="BD292">
        <v>9.1461000000000005E-4</v>
      </c>
      <c r="BE292">
        <v>7.5661000000000001E-4</v>
      </c>
      <c r="BF292">
        <v>6.2423999999999997E-4</v>
      </c>
      <c r="BG292">
        <v>5.1380000000000002E-4</v>
      </c>
      <c r="BH292">
        <v>4.2202E-4</v>
      </c>
      <c r="BI292">
        <v>3.4598000000000002E-4</v>
      </c>
      <c r="BJ292">
        <v>2.8317000000000001E-4</v>
      </c>
      <c r="BK292">
        <v>2.3141000000000001E-4</v>
      </c>
      <c r="BL292">
        <v>1.8886E-4</v>
      </c>
      <c r="BM292">
        <v>1.5395E-4</v>
      </c>
      <c r="BN292">
        <v>1.2536000000000001E-4</v>
      </c>
      <c r="BO292">
        <v>1.0197E-4</v>
      </c>
      <c r="BP292">
        <v>8.2880000000000006E-5</v>
      </c>
      <c r="BQ292">
        <v>6.7310000000000004E-5</v>
      </c>
      <c r="BR292">
        <v>5.4620000000000002E-5</v>
      </c>
      <c r="BS292">
        <v>4.4299999999999999E-5</v>
      </c>
      <c r="BT292">
        <v>3.591E-5</v>
      </c>
      <c r="BU292">
        <v>2.9090000000000001E-5</v>
      </c>
      <c r="BV292">
        <v>2.3560000000000001E-5</v>
      </c>
      <c r="BW292">
        <v>1.9069999999999999E-5</v>
      </c>
      <c r="BX292">
        <v>1.5440000000000001E-5</v>
      </c>
      <c r="BY292">
        <v>1.2490000000000001E-5</v>
      </c>
      <c r="BZ292">
        <v>1.01E-5</v>
      </c>
      <c r="CA292">
        <v>8.1699999999999997E-6</v>
      </c>
      <c r="CB292">
        <v>6.6000000000000003E-6</v>
      </c>
      <c r="CC292">
        <v>5.3399999999999997E-6</v>
      </c>
      <c r="CD292">
        <v>4.3200000000000001E-6</v>
      </c>
      <c r="CE292">
        <v>3.49E-6</v>
      </c>
      <c r="CF292">
        <v>2.8100000000000002E-6</v>
      </c>
      <c r="CG292">
        <v>2.26E-6</v>
      </c>
      <c r="CH292">
        <v>1.8199999999999999E-6</v>
      </c>
      <c r="CI292">
        <v>1.4699999999999999E-6</v>
      </c>
      <c r="CJ292">
        <v>1.19E-6</v>
      </c>
      <c r="CK292">
        <v>9.5999999999999991E-7</v>
      </c>
      <c r="CL292">
        <v>7.7000000000000004E-7</v>
      </c>
      <c r="CM292">
        <v>6.1999999999999999E-7</v>
      </c>
      <c r="CN292">
        <v>4.9999999999999998E-7</v>
      </c>
      <c r="CO292">
        <v>4.0999999999999999E-7</v>
      </c>
      <c r="CP292">
        <v>3.3000000000000002E-7</v>
      </c>
      <c r="CQ292">
        <v>2.7000000000000001E-7</v>
      </c>
      <c r="CR292">
        <v>2.2000000000000001E-7</v>
      </c>
      <c r="CS292">
        <v>1.6999999999999999E-7</v>
      </c>
      <c r="CT292">
        <v>1.4000000000000001E-7</v>
      </c>
      <c r="CU292">
        <v>1.1000000000000001E-7</v>
      </c>
      <c r="CV292">
        <v>8.9999999999999999E-8</v>
      </c>
      <c r="CW292">
        <v>8.0000000000000002E-8</v>
      </c>
      <c r="CX292">
        <v>5.9999999999999995E-8</v>
      </c>
      <c r="CY292">
        <v>4.9999999999999998E-8</v>
      </c>
    </row>
    <row r="293" spans="1:103" x14ac:dyDescent="0.25">
      <c r="A293" s="52" t="s">
        <v>442</v>
      </c>
      <c r="B293" t="s">
        <v>546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0.75533110000000003</v>
      </c>
      <c r="T293">
        <v>0.54584825000000003</v>
      </c>
      <c r="U293">
        <v>0.39099597000000003</v>
      </c>
      <c r="V293">
        <v>0.28265692999999997</v>
      </c>
      <c r="W293">
        <v>0.20673264999999999</v>
      </c>
      <c r="X293">
        <v>0.15300401</v>
      </c>
      <c r="Y293">
        <v>0.11456289</v>
      </c>
      <c r="Z293">
        <v>8.6756539999999993E-2</v>
      </c>
      <c r="AA293">
        <v>6.6428470000000003E-2</v>
      </c>
      <c r="AB293">
        <v>5.1416169999999997E-2</v>
      </c>
      <c r="AC293">
        <v>4.0222420000000002E-2</v>
      </c>
      <c r="AD293">
        <v>3.1799529999999999E-2</v>
      </c>
      <c r="AE293">
        <v>2.540647E-2</v>
      </c>
      <c r="AF293">
        <v>2.0513650000000001E-2</v>
      </c>
      <c r="AG293">
        <v>1.673885E-2</v>
      </c>
      <c r="AH293">
        <v>1.381104E-2</v>
      </c>
      <c r="AI293">
        <v>1.1496050000000001E-2</v>
      </c>
      <c r="AJ293">
        <v>9.6507099999999998E-3</v>
      </c>
      <c r="AK293">
        <v>8.1678600000000007E-3</v>
      </c>
      <c r="AL293">
        <v>6.9667000000000001E-3</v>
      </c>
      <c r="AM293">
        <v>5.9859099999999997E-3</v>
      </c>
      <c r="AN293">
        <v>5.1786599999999999E-3</v>
      </c>
      <c r="AO293">
        <v>4.5089600000000002E-3</v>
      </c>
      <c r="AP293">
        <v>3.9490200000000001E-3</v>
      </c>
      <c r="AQ293">
        <v>3.46832E-3</v>
      </c>
      <c r="AR293">
        <v>3.03061E-3</v>
      </c>
      <c r="AS293">
        <v>2.6366499999999999E-3</v>
      </c>
      <c r="AT293">
        <v>2.2853800000000001E-3</v>
      </c>
      <c r="AU293">
        <v>1.9745700000000001E-3</v>
      </c>
      <c r="AV293">
        <v>1.7013099999999999E-3</v>
      </c>
      <c r="AW293">
        <v>1.4623500000000001E-3</v>
      </c>
      <c r="AX293">
        <v>1.25432E-3</v>
      </c>
      <c r="AY293">
        <v>1.0739300000000001E-3</v>
      </c>
      <c r="AZ293">
        <v>9.1801000000000003E-4</v>
      </c>
      <c r="BA293">
        <v>7.8162999999999996E-4</v>
      </c>
      <c r="BB293">
        <v>6.6098000000000003E-4</v>
      </c>
      <c r="BC293">
        <v>5.5573999999999999E-4</v>
      </c>
      <c r="BD293">
        <v>4.6495E-4</v>
      </c>
      <c r="BE293">
        <v>3.8734000000000002E-4</v>
      </c>
      <c r="BF293">
        <v>3.2149000000000001E-4</v>
      </c>
      <c r="BG293">
        <v>2.6596999999999998E-4</v>
      </c>
      <c r="BH293">
        <v>2.1940999999999999E-4</v>
      </c>
      <c r="BI293">
        <v>1.8054E-4</v>
      </c>
      <c r="BJ293">
        <v>1.4821999999999999E-4</v>
      </c>
      <c r="BK293">
        <v>1.2144E-4</v>
      </c>
      <c r="BL293">
        <v>9.9320000000000005E-5</v>
      </c>
      <c r="BM293">
        <v>8.1089999999999998E-5</v>
      </c>
      <c r="BN293">
        <v>6.6119999999999997E-5</v>
      </c>
      <c r="BO293">
        <v>5.3829999999999998E-5</v>
      </c>
      <c r="BP293">
        <v>4.3779999999999998E-5</v>
      </c>
      <c r="BQ293">
        <v>3.5559999999999998E-5</v>
      </c>
      <c r="BR293">
        <v>2.8860000000000002E-5</v>
      </c>
      <c r="BS293">
        <v>2.34E-5</v>
      </c>
      <c r="BT293">
        <v>1.8960000000000001E-5</v>
      </c>
      <c r="BU293">
        <v>1.5339999999999999E-5</v>
      </c>
      <c r="BV293">
        <v>1.241E-5</v>
      </c>
      <c r="BW293">
        <v>1.0030000000000001E-5</v>
      </c>
      <c r="BX293">
        <v>8.1100000000000003E-6</v>
      </c>
      <c r="BY293">
        <v>6.55E-6</v>
      </c>
      <c r="BZ293">
        <v>5.2800000000000003E-6</v>
      </c>
      <c r="CA293">
        <v>4.2599999999999999E-6</v>
      </c>
      <c r="CB293">
        <v>3.4400000000000001E-6</v>
      </c>
      <c r="CC293">
        <v>2.7700000000000002E-6</v>
      </c>
      <c r="CD293">
        <v>2.2299999999999998E-6</v>
      </c>
      <c r="CE293">
        <v>1.7999999999999999E-6</v>
      </c>
      <c r="CF293">
        <v>1.44E-6</v>
      </c>
      <c r="CG293">
        <v>1.1599999999999999E-6</v>
      </c>
      <c r="CH293">
        <v>9.2999999999999999E-7</v>
      </c>
      <c r="CI293">
        <v>7.5000000000000002E-7</v>
      </c>
      <c r="CJ293">
        <v>5.9999999999999997E-7</v>
      </c>
      <c r="CK293">
        <v>4.7999999999999996E-7</v>
      </c>
      <c r="CL293">
        <v>3.8000000000000001E-7</v>
      </c>
      <c r="CM293">
        <v>3.1E-7</v>
      </c>
      <c r="CN293">
        <v>2.4999999999999999E-7</v>
      </c>
      <c r="CO293">
        <v>1.9999999999999999E-7</v>
      </c>
      <c r="CP293">
        <v>1.6E-7</v>
      </c>
      <c r="CQ293">
        <v>1.3E-7</v>
      </c>
      <c r="CR293">
        <v>9.9999999999999995E-8</v>
      </c>
      <c r="CS293">
        <v>8.0000000000000002E-8</v>
      </c>
      <c r="CT293">
        <v>7.0000000000000005E-8</v>
      </c>
      <c r="CU293">
        <v>4.9999999999999998E-8</v>
      </c>
      <c r="CV293">
        <v>4.0000000000000001E-8</v>
      </c>
      <c r="CW293">
        <v>2.9999999999999997E-8</v>
      </c>
      <c r="CX293">
        <v>2.9999999999999997E-8</v>
      </c>
      <c r="CY293">
        <v>2E-8</v>
      </c>
    </row>
    <row r="294" spans="1:103" x14ac:dyDescent="0.25">
      <c r="A294" s="52" t="s">
        <v>442</v>
      </c>
      <c r="B294" t="s">
        <v>547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0.73266827999999995</v>
      </c>
      <c r="T294">
        <v>0.58464727999999999</v>
      </c>
      <c r="U294">
        <v>0.43837848000000001</v>
      </c>
      <c r="V294">
        <v>0.33211217999999998</v>
      </c>
      <c r="W294">
        <v>0.24747543999999999</v>
      </c>
      <c r="X294">
        <v>0.18386408000000001</v>
      </c>
      <c r="Y294">
        <v>0.13736388999999999</v>
      </c>
      <c r="Z294">
        <v>0.10354188</v>
      </c>
      <c r="AA294">
        <v>7.8840069999999998E-2</v>
      </c>
      <c r="AB294">
        <v>6.0664290000000003E-2</v>
      </c>
      <c r="AC294">
        <v>4.7175559999999998E-2</v>
      </c>
      <c r="AD294">
        <v>3.7077029999999997E-2</v>
      </c>
      <c r="AE294">
        <v>2.945097E-2</v>
      </c>
      <c r="AF294">
        <v>2.364337E-2</v>
      </c>
      <c r="AG294">
        <v>1.9184260000000002E-2</v>
      </c>
      <c r="AH294">
        <v>1.5743360000000001E-2</v>
      </c>
      <c r="AI294">
        <v>1.3036539999999999E-2</v>
      </c>
      <c r="AJ294">
        <v>1.0889599999999999E-2</v>
      </c>
      <c r="AK294">
        <v>9.1728499999999998E-3</v>
      </c>
      <c r="AL294">
        <v>7.7889500000000002E-3</v>
      </c>
      <c r="AM294">
        <v>6.6643600000000002E-3</v>
      </c>
      <c r="AN294">
        <v>5.7431100000000001E-3</v>
      </c>
      <c r="AO294">
        <v>4.9823999999999997E-3</v>
      </c>
      <c r="AP294">
        <v>4.3492599999999998E-3</v>
      </c>
      <c r="AQ294">
        <v>3.8094100000000001E-3</v>
      </c>
      <c r="AR294">
        <v>3.3210399999999999E-3</v>
      </c>
      <c r="AS294">
        <v>2.8837200000000002E-3</v>
      </c>
      <c r="AT294">
        <v>2.4953900000000001E-3</v>
      </c>
      <c r="AU294">
        <v>2.1529399999999999E-3</v>
      </c>
      <c r="AV294">
        <v>1.8527000000000001E-3</v>
      </c>
      <c r="AW294">
        <v>1.5907600000000001E-3</v>
      </c>
      <c r="AX294">
        <v>1.3631699999999999E-3</v>
      </c>
      <c r="AY294">
        <v>1.1661499999999999E-3</v>
      </c>
      <c r="AZ294">
        <v>9.9609999999999998E-4</v>
      </c>
      <c r="BA294">
        <v>8.4761000000000005E-4</v>
      </c>
      <c r="BB294">
        <v>7.1641999999999995E-4</v>
      </c>
      <c r="BC294">
        <v>6.0210000000000005E-4</v>
      </c>
      <c r="BD294">
        <v>5.0356000000000001E-4</v>
      </c>
      <c r="BE294">
        <v>4.1939000000000001E-4</v>
      </c>
      <c r="BF294">
        <v>3.48E-4</v>
      </c>
      <c r="BG294">
        <v>2.8784999999999998E-4</v>
      </c>
      <c r="BH294">
        <v>2.3740999999999999E-4</v>
      </c>
      <c r="BI294">
        <v>1.9532999999999999E-4</v>
      </c>
      <c r="BJ294">
        <v>1.6034E-4</v>
      </c>
      <c r="BK294">
        <v>1.3135999999999999E-4</v>
      </c>
      <c r="BL294">
        <v>1.0742E-4</v>
      </c>
      <c r="BM294">
        <v>8.7709999999999999E-5</v>
      </c>
      <c r="BN294">
        <v>7.1509999999999998E-5</v>
      </c>
      <c r="BO294">
        <v>5.8220000000000002E-5</v>
      </c>
      <c r="BP294">
        <v>4.7349999999999999E-5</v>
      </c>
      <c r="BQ294">
        <v>3.8460000000000001E-5</v>
      </c>
      <c r="BR294">
        <v>3.1210000000000001E-5</v>
      </c>
      <c r="BS294">
        <v>2.531E-5</v>
      </c>
      <c r="BT294">
        <v>2.05E-5</v>
      </c>
      <c r="BU294">
        <v>1.66E-5</v>
      </c>
      <c r="BV294">
        <v>1.343E-5</v>
      </c>
      <c r="BW294">
        <v>1.0859999999999999E-5</v>
      </c>
      <c r="BX294">
        <v>8.7700000000000007E-6</v>
      </c>
      <c r="BY294">
        <v>7.08E-6</v>
      </c>
      <c r="BZ294">
        <v>5.7200000000000003E-6</v>
      </c>
      <c r="CA294">
        <v>4.6099999999999999E-6</v>
      </c>
      <c r="CB294">
        <v>3.72E-6</v>
      </c>
      <c r="CC294">
        <v>3.0000000000000001E-6</v>
      </c>
      <c r="CD294">
        <v>2.4200000000000001E-6</v>
      </c>
      <c r="CE294">
        <v>1.95E-6</v>
      </c>
      <c r="CF294">
        <v>1.5600000000000001E-6</v>
      </c>
      <c r="CG294">
        <v>1.2500000000000001E-6</v>
      </c>
      <c r="CH294">
        <v>1.0100000000000001E-6</v>
      </c>
      <c r="CI294">
        <v>8.0999999999999997E-7</v>
      </c>
      <c r="CJ294">
        <v>6.5000000000000002E-7</v>
      </c>
      <c r="CK294">
        <v>5.2E-7</v>
      </c>
      <c r="CL294">
        <v>4.2E-7</v>
      </c>
      <c r="CM294">
        <v>3.3000000000000002E-7</v>
      </c>
      <c r="CN294">
        <v>2.7000000000000001E-7</v>
      </c>
      <c r="CO294">
        <v>2.2000000000000001E-7</v>
      </c>
      <c r="CP294">
        <v>1.6999999999999999E-7</v>
      </c>
      <c r="CQ294">
        <v>1.4000000000000001E-7</v>
      </c>
      <c r="CR294">
        <v>1.1000000000000001E-7</v>
      </c>
      <c r="CS294">
        <v>8.9999999999999999E-8</v>
      </c>
      <c r="CT294">
        <v>7.0000000000000005E-8</v>
      </c>
      <c r="CU294">
        <v>5.9999999999999995E-8</v>
      </c>
      <c r="CV294">
        <v>4.9999999999999998E-8</v>
      </c>
      <c r="CW294">
        <v>4.0000000000000001E-8</v>
      </c>
      <c r="CX294">
        <v>2.9999999999999997E-8</v>
      </c>
      <c r="CY294">
        <v>2E-8</v>
      </c>
    </row>
    <row r="295" spans="1:103" x14ac:dyDescent="0.25">
      <c r="A295" s="52" t="s">
        <v>442</v>
      </c>
      <c r="B295" t="s">
        <v>548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0.51975983999999997</v>
      </c>
      <c r="T295">
        <v>0.57026803000000004</v>
      </c>
      <c r="U295">
        <v>0.48568206000000003</v>
      </c>
      <c r="V295">
        <v>0.38899283000000001</v>
      </c>
      <c r="W295">
        <v>0.31254038000000001</v>
      </c>
      <c r="X295">
        <v>0.25835804000000001</v>
      </c>
      <c r="Y295">
        <v>0.22021900999999999</v>
      </c>
      <c r="Z295">
        <v>0.19005327999999999</v>
      </c>
      <c r="AA295">
        <v>0.16155534999999999</v>
      </c>
      <c r="AB295">
        <v>0.13364458000000001</v>
      </c>
      <c r="AC295">
        <v>0.1080536</v>
      </c>
      <c r="AD295">
        <v>8.6114319999999994E-2</v>
      </c>
      <c r="AE295">
        <v>6.8152180000000007E-2</v>
      </c>
      <c r="AF295">
        <v>5.385583E-2</v>
      </c>
      <c r="AG295">
        <v>4.2659599999999999E-2</v>
      </c>
      <c r="AH295">
        <v>3.4004279999999998E-2</v>
      </c>
      <c r="AI295">
        <v>2.7267989999999999E-2</v>
      </c>
      <c r="AJ295">
        <v>2.2022420000000001E-2</v>
      </c>
      <c r="AK295">
        <v>1.792589E-2</v>
      </c>
      <c r="AL295">
        <v>1.4712329999999999E-2</v>
      </c>
      <c r="AM295">
        <v>1.2177240000000001E-2</v>
      </c>
      <c r="AN295">
        <v>1.016452E-2</v>
      </c>
      <c r="AO295">
        <v>8.5553000000000001E-3</v>
      </c>
      <c r="AP295">
        <v>7.2591000000000001E-3</v>
      </c>
      <c r="AQ295">
        <v>6.2028400000000003E-3</v>
      </c>
      <c r="AR295">
        <v>5.2943299999999999E-3</v>
      </c>
      <c r="AS295">
        <v>4.5140700000000002E-3</v>
      </c>
      <c r="AT295">
        <v>3.8449399999999998E-3</v>
      </c>
      <c r="AU295">
        <v>3.27195E-3</v>
      </c>
      <c r="AV295">
        <v>2.7819699999999999E-3</v>
      </c>
      <c r="AW295">
        <v>2.36352E-3</v>
      </c>
      <c r="AX295">
        <v>2.0065899999999999E-3</v>
      </c>
      <c r="AY295">
        <v>1.7024799999999999E-3</v>
      </c>
      <c r="AZ295">
        <v>1.4436399999999999E-3</v>
      </c>
      <c r="BA295">
        <v>1.2208500000000001E-3</v>
      </c>
      <c r="BB295">
        <v>1.02659E-3</v>
      </c>
      <c r="BC295">
        <v>8.5906000000000003E-4</v>
      </c>
      <c r="BD295">
        <v>7.1586000000000002E-4</v>
      </c>
      <c r="BE295">
        <v>5.9435E-4</v>
      </c>
      <c r="BF295">
        <v>4.9189999999999998E-4</v>
      </c>
      <c r="BG295">
        <v>4.0594999999999997E-4</v>
      </c>
      <c r="BH295">
        <v>3.3419E-4</v>
      </c>
      <c r="BI295">
        <v>2.7451E-4</v>
      </c>
      <c r="BJ295">
        <v>2.2504E-4</v>
      </c>
      <c r="BK295">
        <v>1.8416E-4</v>
      </c>
      <c r="BL295">
        <v>1.5045999999999999E-4</v>
      </c>
      <c r="BM295">
        <v>1.2276E-4</v>
      </c>
      <c r="BN295">
        <v>1.0003E-4</v>
      </c>
      <c r="BO295">
        <v>8.1409999999999995E-5</v>
      </c>
      <c r="BP295">
        <v>6.6190000000000002E-5</v>
      </c>
      <c r="BQ295">
        <v>5.376E-5</v>
      </c>
      <c r="BR295">
        <v>4.3630000000000001E-5</v>
      </c>
      <c r="BS295">
        <v>3.5379999999999997E-5</v>
      </c>
      <c r="BT295">
        <v>2.8670000000000002E-5</v>
      </c>
      <c r="BU295">
        <v>2.3220000000000001E-5</v>
      </c>
      <c r="BV295">
        <v>1.8790000000000001E-5</v>
      </c>
      <c r="BW295">
        <v>1.52E-5</v>
      </c>
      <c r="BX295">
        <v>1.2289999999999999E-5</v>
      </c>
      <c r="BY295">
        <v>9.9299999999999998E-6</v>
      </c>
      <c r="BZ295">
        <v>8.0299999999999994E-6</v>
      </c>
      <c r="CA295">
        <v>6.4799999999999998E-6</v>
      </c>
      <c r="CB295">
        <v>5.2299999999999999E-6</v>
      </c>
      <c r="CC295">
        <v>4.2200000000000003E-6</v>
      </c>
      <c r="CD295">
        <v>3.41E-6</v>
      </c>
      <c r="CE295">
        <v>2.7499999999999999E-6</v>
      </c>
      <c r="CF295">
        <v>2.21E-6</v>
      </c>
      <c r="CG295">
        <v>1.7799999999999999E-6</v>
      </c>
      <c r="CH295">
        <v>1.4300000000000001E-6</v>
      </c>
      <c r="CI295">
        <v>1.15E-6</v>
      </c>
      <c r="CJ295">
        <v>9.1999999999999998E-7</v>
      </c>
      <c r="CK295">
        <v>7.4000000000000001E-7</v>
      </c>
      <c r="CL295">
        <v>5.9999999999999997E-7</v>
      </c>
      <c r="CM295">
        <v>4.7999999999999996E-7</v>
      </c>
      <c r="CN295">
        <v>3.9000000000000002E-7</v>
      </c>
      <c r="CO295">
        <v>3.1E-7</v>
      </c>
      <c r="CP295">
        <v>2.4999999999999999E-7</v>
      </c>
      <c r="CQ295">
        <v>1.9999999999999999E-7</v>
      </c>
      <c r="CR295">
        <v>1.6E-7</v>
      </c>
      <c r="CS295">
        <v>1.3E-7</v>
      </c>
      <c r="CT295">
        <v>9.9999999999999995E-8</v>
      </c>
      <c r="CU295">
        <v>8.0000000000000002E-8</v>
      </c>
      <c r="CV295">
        <v>7.0000000000000005E-8</v>
      </c>
      <c r="CW295">
        <v>5.9999999999999995E-8</v>
      </c>
      <c r="CX295">
        <v>4.0000000000000001E-8</v>
      </c>
      <c r="CY295">
        <v>4.0000000000000001E-8</v>
      </c>
    </row>
    <row r="296" spans="1:103" x14ac:dyDescent="0.25">
      <c r="A296" s="52" t="s">
        <v>436</v>
      </c>
      <c r="B296" t="s">
        <v>317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0.75822266000000005</v>
      </c>
      <c r="T296">
        <v>0.55027035999999996</v>
      </c>
      <c r="U296">
        <v>0.39565966000000002</v>
      </c>
      <c r="V296">
        <v>0.28697914000000002</v>
      </c>
      <c r="W296">
        <v>0.21051084</v>
      </c>
      <c r="X296">
        <v>0.15621557999999999</v>
      </c>
      <c r="Y296">
        <v>0.1172591</v>
      </c>
      <c r="Z296">
        <v>8.9010679999999995E-2</v>
      </c>
      <c r="AA296">
        <v>6.8312650000000003E-2</v>
      </c>
      <c r="AB296">
        <v>5.2992810000000001E-2</v>
      </c>
      <c r="AC296">
        <v>4.1542519999999999E-2</v>
      </c>
      <c r="AD296">
        <v>3.2903700000000001E-2</v>
      </c>
      <c r="AE296">
        <v>2.6326970000000002E-2</v>
      </c>
      <c r="AF296">
        <v>2.1276360000000001E-2</v>
      </c>
      <c r="AG296">
        <v>1.7364939999999999E-2</v>
      </c>
      <c r="AH296">
        <v>1.4317379999999999E-2</v>
      </c>
      <c r="AI296">
        <v>1.1900259999999999E-2</v>
      </c>
      <c r="AJ296">
        <v>9.9676899999999995E-3</v>
      </c>
      <c r="AK296">
        <v>8.4103900000000002E-3</v>
      </c>
      <c r="AL296">
        <v>7.1459100000000001E-3</v>
      </c>
      <c r="AM296">
        <v>6.1115199999999996E-3</v>
      </c>
      <c r="AN296">
        <v>5.2591900000000004E-3</v>
      </c>
      <c r="AO296">
        <v>4.5519000000000002E-3</v>
      </c>
      <c r="AP296">
        <v>3.9609199999999997E-3</v>
      </c>
      <c r="AQ296">
        <v>3.45612E-3</v>
      </c>
      <c r="AR296">
        <v>3.00345E-3</v>
      </c>
      <c r="AS296">
        <v>2.6009700000000002E-3</v>
      </c>
      <c r="AT296">
        <v>2.2456300000000002E-3</v>
      </c>
      <c r="AU296">
        <v>1.93377E-3</v>
      </c>
      <c r="AV296">
        <v>1.66143E-3</v>
      </c>
      <c r="AW296">
        <v>1.4246E-3</v>
      </c>
      <c r="AX296">
        <v>1.2194199999999999E-3</v>
      </c>
      <c r="AY296">
        <v>1.0421899999999999E-3</v>
      </c>
      <c r="AZ296">
        <v>8.8953999999999997E-4</v>
      </c>
      <c r="BA296">
        <v>7.5657000000000003E-4</v>
      </c>
      <c r="BB296">
        <v>6.3953000000000002E-4</v>
      </c>
      <c r="BC296">
        <v>5.3779000000000001E-4</v>
      </c>
      <c r="BD296">
        <v>4.5020999999999999E-4</v>
      </c>
      <c r="BE296">
        <v>3.7544999999999999E-4</v>
      </c>
      <c r="BF296">
        <v>3.1205000000000002E-4</v>
      </c>
      <c r="BG296">
        <v>2.586E-4</v>
      </c>
      <c r="BH296">
        <v>2.1374999999999999E-4</v>
      </c>
      <c r="BI296">
        <v>1.7628000000000001E-4</v>
      </c>
      <c r="BJ296">
        <v>1.4507999999999999E-4</v>
      </c>
      <c r="BK296">
        <v>1.1919E-4</v>
      </c>
      <c r="BL296">
        <v>9.7769999999999994E-5</v>
      </c>
      <c r="BM296">
        <v>8.0080000000000006E-5</v>
      </c>
      <c r="BN296">
        <v>6.5510000000000001E-5</v>
      </c>
      <c r="BO296">
        <v>5.3529999999999997E-5</v>
      </c>
      <c r="BP296">
        <v>4.3699999999999998E-5</v>
      </c>
      <c r="BQ296">
        <v>3.5639999999999998E-5</v>
      </c>
      <c r="BR296">
        <v>2.904E-5</v>
      </c>
      <c r="BS296">
        <v>2.3649999999999999E-5</v>
      </c>
      <c r="BT296">
        <v>1.925E-5</v>
      </c>
      <c r="BU296">
        <v>1.5650000000000001E-5</v>
      </c>
      <c r="BV296">
        <v>1.272E-5</v>
      </c>
      <c r="BW296">
        <v>1.0339999999999999E-5</v>
      </c>
      <c r="BX296">
        <v>8.3999999999999992E-6</v>
      </c>
      <c r="BY296">
        <v>6.8199999999999999E-6</v>
      </c>
      <c r="BZ296">
        <v>5.5300000000000004E-6</v>
      </c>
      <c r="CA296">
        <v>4.4900000000000002E-6</v>
      </c>
      <c r="CB296">
        <v>3.6399999999999999E-6</v>
      </c>
      <c r="CC296">
        <v>2.96E-6</v>
      </c>
      <c r="CD296">
        <v>2.3999999999999999E-6</v>
      </c>
      <c r="CE296">
        <v>1.9400000000000001E-6</v>
      </c>
      <c r="CF296">
        <v>1.57E-6</v>
      </c>
      <c r="CG296">
        <v>1.2699999999999999E-6</v>
      </c>
      <c r="CH296">
        <v>1.0300000000000001E-6</v>
      </c>
      <c r="CI296">
        <v>8.2999999999999999E-7</v>
      </c>
      <c r="CJ296">
        <v>6.7000000000000004E-7</v>
      </c>
      <c r="CK296">
        <v>5.4000000000000002E-7</v>
      </c>
      <c r="CL296">
        <v>4.4000000000000002E-7</v>
      </c>
      <c r="CM296">
        <v>3.4999999999999998E-7</v>
      </c>
      <c r="CN296">
        <v>2.8999999999999998E-7</v>
      </c>
      <c r="CO296">
        <v>2.2999999999999999E-7</v>
      </c>
      <c r="CP296">
        <v>1.9000000000000001E-7</v>
      </c>
      <c r="CQ296">
        <v>1.4999999999999999E-7</v>
      </c>
      <c r="CR296">
        <v>1.1999999999999999E-7</v>
      </c>
      <c r="CS296">
        <v>9.9999999999999995E-8</v>
      </c>
      <c r="CT296">
        <v>8.0000000000000002E-8</v>
      </c>
      <c r="CU296">
        <v>7.0000000000000005E-8</v>
      </c>
      <c r="CV296">
        <v>4.9999999999999998E-8</v>
      </c>
      <c r="CW296">
        <v>4.0000000000000001E-8</v>
      </c>
      <c r="CX296">
        <v>2.9999999999999997E-8</v>
      </c>
      <c r="CY296">
        <v>2.9999999999999997E-8</v>
      </c>
    </row>
    <row r="297" spans="1:103" x14ac:dyDescent="0.25">
      <c r="A297" s="52" t="s">
        <v>436</v>
      </c>
      <c r="B297" t="s">
        <v>319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0.75822506000000001</v>
      </c>
      <c r="T297">
        <v>0.55027391999999997</v>
      </c>
      <c r="U297">
        <v>0.3956635</v>
      </c>
      <c r="V297">
        <v>0.28698284000000002</v>
      </c>
      <c r="W297">
        <v>0.21051420000000001</v>
      </c>
      <c r="X297">
        <v>0.15621861000000001</v>
      </c>
      <c r="Y297">
        <v>0.11726176000000001</v>
      </c>
      <c r="Z297">
        <v>8.9012960000000002E-2</v>
      </c>
      <c r="AA297">
        <v>6.8314589999999994E-2</v>
      </c>
      <c r="AB297">
        <v>5.299446E-2</v>
      </c>
      <c r="AC297">
        <v>4.154393E-2</v>
      </c>
      <c r="AD297">
        <v>3.2904900000000001E-2</v>
      </c>
      <c r="AE297">
        <v>2.6327980000000001E-2</v>
      </c>
      <c r="AF297" s="9">
        <v>2.1277219999999999E-2</v>
      </c>
      <c r="AG297">
        <v>1.7365680000000001E-2</v>
      </c>
      <c r="AH297">
        <v>1.4318010000000001E-2</v>
      </c>
      <c r="AI297">
        <v>1.190081E-2</v>
      </c>
      <c r="AJ297">
        <v>9.9681600000000002E-3</v>
      </c>
      <c r="AK297">
        <v>8.4108099999999995E-3</v>
      </c>
      <c r="AL297">
        <v>7.1462699999999997E-3</v>
      </c>
      <c r="AM297">
        <v>6.1118400000000003E-3</v>
      </c>
      <c r="AN297">
        <v>5.2594800000000004E-3</v>
      </c>
      <c r="AO297">
        <v>4.5521600000000004E-3</v>
      </c>
      <c r="AP297">
        <v>3.9611400000000001E-3</v>
      </c>
      <c r="AQ297">
        <v>3.4563300000000001E-3</v>
      </c>
      <c r="AR297">
        <v>3.0036400000000001E-3</v>
      </c>
      <c r="AS297">
        <v>2.60115E-3</v>
      </c>
      <c r="AT297">
        <v>2.2458000000000001E-3</v>
      </c>
      <c r="AU297">
        <v>1.9339299999999999E-3</v>
      </c>
      <c r="AV297">
        <v>1.66158E-3</v>
      </c>
      <c r="AW297">
        <v>1.4247400000000001E-3</v>
      </c>
      <c r="AX297">
        <v>1.21955E-3</v>
      </c>
      <c r="AY297">
        <v>1.04232E-3</v>
      </c>
      <c r="AZ297">
        <v>8.8966000000000002E-4</v>
      </c>
      <c r="BA297">
        <v>7.5668000000000003E-4</v>
      </c>
      <c r="BB297">
        <v>6.3964000000000002E-4</v>
      </c>
      <c r="BC297">
        <v>5.3788999999999996E-4</v>
      </c>
      <c r="BD297">
        <v>4.5030999999999999E-4</v>
      </c>
      <c r="BE297">
        <v>3.7553E-4</v>
      </c>
      <c r="BF297">
        <v>3.1212999999999998E-4</v>
      </c>
      <c r="BG297">
        <v>2.5867000000000002E-4</v>
      </c>
      <c r="BH297">
        <v>2.1382000000000001E-4</v>
      </c>
      <c r="BI297">
        <v>1.7634000000000001E-4</v>
      </c>
      <c r="BJ297">
        <v>1.4514000000000001E-4</v>
      </c>
      <c r="BK297">
        <v>1.1925E-4</v>
      </c>
      <c r="BL297">
        <v>9.7819999999999995E-5</v>
      </c>
      <c r="BM297">
        <v>8.0129999999999993E-5</v>
      </c>
      <c r="BN297">
        <v>6.5549999999999994E-5</v>
      </c>
      <c r="BO297">
        <v>5.3569999999999997E-5</v>
      </c>
      <c r="BP297">
        <v>4.3730000000000003E-5</v>
      </c>
      <c r="BQ297">
        <v>3.5670000000000002E-5</v>
      </c>
      <c r="BR297">
        <v>2.9070000000000001E-5</v>
      </c>
      <c r="BS297">
        <v>2.3669999999999999E-5</v>
      </c>
      <c r="BT297">
        <v>1.927E-5</v>
      </c>
      <c r="BU297">
        <v>1.5670000000000001E-5</v>
      </c>
      <c r="BV297">
        <v>1.274E-5</v>
      </c>
      <c r="BW297">
        <v>1.0360000000000001E-5</v>
      </c>
      <c r="BX297">
        <v>8.4100000000000008E-6</v>
      </c>
      <c r="BY297">
        <v>6.8299999999999998E-6</v>
      </c>
      <c r="BZ297">
        <v>5.5500000000000002E-6</v>
      </c>
      <c r="CA297">
        <v>4.5000000000000001E-6</v>
      </c>
      <c r="CB297">
        <v>3.6500000000000002E-6</v>
      </c>
      <c r="CC297">
        <v>2.96E-6</v>
      </c>
      <c r="CD297">
        <v>2.3999999999999999E-6</v>
      </c>
      <c r="CE297">
        <v>1.95E-6</v>
      </c>
      <c r="CF297">
        <v>1.5799999999999999E-6</v>
      </c>
      <c r="CG297">
        <v>1.2699999999999999E-6</v>
      </c>
      <c r="CH297">
        <v>1.0300000000000001E-6</v>
      </c>
      <c r="CI297">
        <v>8.2999999999999999E-7</v>
      </c>
      <c r="CJ297">
        <v>6.7000000000000004E-7</v>
      </c>
      <c r="CK297">
        <v>5.4000000000000002E-7</v>
      </c>
      <c r="CL297">
        <v>4.4000000000000002E-7</v>
      </c>
      <c r="CM297">
        <v>3.5999999999999999E-7</v>
      </c>
      <c r="CN297">
        <v>2.8999999999999998E-7</v>
      </c>
      <c r="CO297">
        <v>2.2999999999999999E-7</v>
      </c>
      <c r="CP297">
        <v>1.9000000000000001E-7</v>
      </c>
      <c r="CQ297">
        <v>1.4999999999999999E-7</v>
      </c>
      <c r="CR297">
        <v>1.1999999999999999E-7</v>
      </c>
      <c r="CS297">
        <v>9.9999999999999995E-8</v>
      </c>
      <c r="CT297">
        <v>8.0000000000000002E-8</v>
      </c>
      <c r="CU297">
        <v>7.0000000000000005E-8</v>
      </c>
      <c r="CV297">
        <v>4.9999999999999998E-8</v>
      </c>
      <c r="CW297">
        <v>4.0000000000000001E-8</v>
      </c>
      <c r="CX297">
        <v>4.0000000000000001E-8</v>
      </c>
      <c r="CY297">
        <v>2.9999999999999997E-8</v>
      </c>
    </row>
    <row r="298" spans="1:103" x14ac:dyDescent="0.25">
      <c r="A298" s="52" t="s">
        <v>436</v>
      </c>
      <c r="B298" t="s">
        <v>549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0.70300726000000002</v>
      </c>
      <c r="T298">
        <v>0.59785319000000003</v>
      </c>
      <c r="U298">
        <v>0.45450698</v>
      </c>
      <c r="V298">
        <v>0.35124608000000002</v>
      </c>
      <c r="W298">
        <v>0.27121342999999998</v>
      </c>
      <c r="X298">
        <v>0.20571069</v>
      </c>
      <c r="Y298">
        <v>0.15518629</v>
      </c>
      <c r="Z298">
        <v>0.11743654000000001</v>
      </c>
      <c r="AA298">
        <v>8.9512190000000005E-2</v>
      </c>
      <c r="AB298">
        <v>6.8846370000000004E-2</v>
      </c>
      <c r="AC298">
        <v>5.3473470000000002E-2</v>
      </c>
      <c r="AD298">
        <v>4.1955230000000003E-2</v>
      </c>
      <c r="AE298">
        <v>3.3255319999999998E-2</v>
      </c>
      <c r="AF298" s="9">
        <v>2.6628990000000002E-2</v>
      </c>
      <c r="AG298">
        <v>2.153946E-2</v>
      </c>
      <c r="AH298">
        <v>1.7608499999999999E-2</v>
      </c>
      <c r="AI298">
        <v>1.4517739999999999E-2</v>
      </c>
      <c r="AJ298">
        <v>1.206729E-2</v>
      </c>
      <c r="AK298">
        <v>1.010869E-2</v>
      </c>
      <c r="AL298">
        <v>8.5308099999999998E-3</v>
      </c>
      <c r="AM298">
        <v>7.2497999999999998E-3</v>
      </c>
      <c r="AN298">
        <v>6.2019700000000002E-3</v>
      </c>
      <c r="AO298">
        <v>5.33856E-3</v>
      </c>
      <c r="AP298">
        <v>4.6220200000000001E-3</v>
      </c>
      <c r="AQ298">
        <v>4.0158099999999999E-3</v>
      </c>
      <c r="AR298">
        <v>3.4772700000000002E-3</v>
      </c>
      <c r="AS298">
        <v>3.00205E-3</v>
      </c>
      <c r="AT298">
        <v>2.5850700000000001E-3</v>
      </c>
      <c r="AU298">
        <v>2.22098E-3</v>
      </c>
      <c r="AV298">
        <v>1.9044000000000001E-3</v>
      </c>
      <c r="AW298">
        <v>1.6301E-3</v>
      </c>
      <c r="AX298">
        <v>1.3931799999999999E-3</v>
      </c>
      <c r="AY298">
        <v>1.1891E-3</v>
      </c>
      <c r="AZ298">
        <v>1.0137200000000001E-3</v>
      </c>
      <c r="BA298">
        <v>8.6134000000000004E-4</v>
      </c>
      <c r="BB298">
        <v>7.2751999999999995E-4</v>
      </c>
      <c r="BC298">
        <v>6.1138000000000002E-4</v>
      </c>
      <c r="BD298">
        <v>5.1155999999999999E-4</v>
      </c>
      <c r="BE298">
        <v>4.2642999999999999E-4</v>
      </c>
      <c r="BF298">
        <v>3.5429999999999999E-4</v>
      </c>
      <c r="BG298">
        <v>2.9354000000000001E-4</v>
      </c>
      <c r="BH298">
        <v>2.4258E-4</v>
      </c>
      <c r="BI298">
        <v>2.0002999999999999E-4</v>
      </c>
      <c r="BJ298">
        <v>1.6462000000000001E-4</v>
      </c>
      <c r="BK298">
        <v>1.3524000000000001E-4</v>
      </c>
      <c r="BL298">
        <v>1.1093E-4</v>
      </c>
      <c r="BM298">
        <v>9.0870000000000002E-5</v>
      </c>
      <c r="BN298">
        <v>7.4339999999999996E-5</v>
      </c>
      <c r="BO298">
        <v>6.0749999999999999E-5</v>
      </c>
      <c r="BP298">
        <v>4.9599999999999999E-5</v>
      </c>
      <c r="BQ298">
        <v>4.0460000000000002E-5</v>
      </c>
      <c r="BR298">
        <v>3.2969999999999998E-5</v>
      </c>
      <c r="BS298">
        <v>2.686E-5</v>
      </c>
      <c r="BT298">
        <v>2.1860000000000001E-5</v>
      </c>
      <c r="BU298">
        <v>1.7790000000000001E-5</v>
      </c>
      <c r="BV298">
        <v>1.446E-5</v>
      </c>
      <c r="BW298">
        <v>1.1759999999999999E-5</v>
      </c>
      <c r="BX298">
        <v>9.55E-6</v>
      </c>
      <c r="BY298">
        <v>7.7600000000000002E-6</v>
      </c>
      <c r="BZ298">
        <v>6.2999999999999998E-6</v>
      </c>
      <c r="CA298">
        <v>5.1100000000000002E-6</v>
      </c>
      <c r="CB298">
        <v>4.1500000000000001E-6</v>
      </c>
      <c r="CC298">
        <v>3.3699999999999999E-6</v>
      </c>
      <c r="CD298">
        <v>2.7300000000000001E-6</v>
      </c>
      <c r="CE298">
        <v>2.2199999999999999E-6</v>
      </c>
      <c r="CF298">
        <v>1.79E-6</v>
      </c>
      <c r="CG298">
        <v>1.4500000000000001E-6</v>
      </c>
      <c r="CH298">
        <v>1.17E-6</v>
      </c>
      <c r="CI298">
        <v>9.5000000000000001E-7</v>
      </c>
      <c r="CJ298">
        <v>7.7000000000000004E-7</v>
      </c>
      <c r="CK298">
        <v>6.1999999999999999E-7</v>
      </c>
      <c r="CL298">
        <v>4.9999999999999998E-7</v>
      </c>
      <c r="CM298">
        <v>4.0999999999999999E-7</v>
      </c>
      <c r="CN298">
        <v>3.3000000000000002E-7</v>
      </c>
      <c r="CO298">
        <v>2.7000000000000001E-7</v>
      </c>
      <c r="CP298">
        <v>2.2000000000000001E-7</v>
      </c>
      <c r="CQ298">
        <v>1.6999999999999999E-7</v>
      </c>
      <c r="CR298">
        <v>1.4000000000000001E-7</v>
      </c>
      <c r="CS298">
        <v>1.1000000000000001E-7</v>
      </c>
      <c r="CT298">
        <v>8.9999999999999999E-8</v>
      </c>
      <c r="CU298">
        <v>8.0000000000000002E-8</v>
      </c>
      <c r="CV298">
        <v>5.9999999999999995E-8</v>
      </c>
      <c r="CW298">
        <v>4.9999999999999998E-8</v>
      </c>
      <c r="CX298">
        <v>4.0000000000000001E-8</v>
      </c>
      <c r="CY298">
        <v>2.9999999999999997E-8</v>
      </c>
    </row>
    <row r="299" spans="1:103" x14ac:dyDescent="0.25">
      <c r="A299" s="52" t="s">
        <v>436</v>
      </c>
      <c r="B299" t="s">
        <v>550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0.45127939</v>
      </c>
      <c r="T299">
        <v>0.53813546000000001</v>
      </c>
      <c r="U299">
        <v>0.48726750000000002</v>
      </c>
      <c r="V299">
        <v>0.40519864</v>
      </c>
      <c r="W299">
        <v>0.33103385000000002</v>
      </c>
      <c r="X299">
        <v>0.27440239</v>
      </c>
      <c r="Y299">
        <v>0.23411583999999999</v>
      </c>
      <c r="Z299">
        <v>0.20582882</v>
      </c>
      <c r="AA299">
        <v>0.18453695000000001</v>
      </c>
      <c r="AB299">
        <v>0.16545171</v>
      </c>
      <c r="AC299">
        <v>0.14550653</v>
      </c>
      <c r="AD299">
        <v>0.12452966</v>
      </c>
      <c r="AE299">
        <v>0.10399076</v>
      </c>
      <c r="AF299" s="9">
        <v>8.5287920000000003E-2</v>
      </c>
      <c r="AG299">
        <v>6.9149230000000006E-2</v>
      </c>
      <c r="AH299">
        <v>5.5788509999999999E-2</v>
      </c>
      <c r="AI299">
        <v>4.48917E-2</v>
      </c>
      <c r="AJ299">
        <v>3.6135939999999998E-2</v>
      </c>
      <c r="AK299">
        <v>2.9161260000000001E-2</v>
      </c>
      <c r="AL299">
        <v>2.362918E-2</v>
      </c>
      <c r="AM299">
        <v>1.9246490000000002E-2</v>
      </c>
      <c r="AN299">
        <v>1.577069E-2</v>
      </c>
      <c r="AO299">
        <v>1.300663E-2</v>
      </c>
      <c r="AP299">
        <v>1.0799919999999999E-2</v>
      </c>
      <c r="AQ299">
        <v>9.0336199999999992E-3</v>
      </c>
      <c r="AR299">
        <v>7.5631500000000003E-3</v>
      </c>
      <c r="AS299">
        <v>6.3374199999999999E-3</v>
      </c>
      <c r="AT299">
        <v>5.3144300000000002E-3</v>
      </c>
      <c r="AU299">
        <v>4.45963E-3</v>
      </c>
      <c r="AV299">
        <v>3.7445999999999998E-3</v>
      </c>
      <c r="AW299">
        <v>3.1459000000000001E-3</v>
      </c>
      <c r="AX299">
        <v>2.6441799999999999E-3</v>
      </c>
      <c r="AY299">
        <v>2.2234199999999998E-3</v>
      </c>
      <c r="AZ299">
        <v>1.87031E-3</v>
      </c>
      <c r="BA299">
        <v>1.57113E-3</v>
      </c>
      <c r="BB299">
        <v>1.31452E-3</v>
      </c>
      <c r="BC299">
        <v>1.09599E-3</v>
      </c>
      <c r="BD299">
        <v>9.1102000000000002E-4</v>
      </c>
      <c r="BE299">
        <v>7.5524999999999995E-4</v>
      </c>
      <c r="BF299">
        <v>6.2465000000000003E-4</v>
      </c>
      <c r="BG299">
        <v>5.1557000000000003E-4</v>
      </c>
      <c r="BH299">
        <v>4.2475999999999999E-4</v>
      </c>
      <c r="BI299">
        <v>3.4937999999999999E-4</v>
      </c>
      <c r="BJ299">
        <v>2.8697E-4</v>
      </c>
      <c r="BK299">
        <v>2.3541E-4</v>
      </c>
      <c r="BL299">
        <v>1.9289E-4</v>
      </c>
      <c r="BM299">
        <v>1.5789999999999999E-4</v>
      </c>
      <c r="BN299">
        <v>1.2914E-4</v>
      </c>
      <c r="BO299">
        <v>1.0554E-4</v>
      </c>
      <c r="BP299">
        <v>8.619E-5</v>
      </c>
      <c r="BQ299">
        <v>7.0350000000000002E-5</v>
      </c>
      <c r="BR299">
        <v>5.7389999999999998E-5</v>
      </c>
      <c r="BS299">
        <v>4.6789999999999998E-5</v>
      </c>
      <c r="BT299">
        <v>3.8139999999999997E-5</v>
      </c>
      <c r="BU299">
        <v>3.1080000000000001E-5</v>
      </c>
      <c r="BV299">
        <v>2.531E-5</v>
      </c>
      <c r="BW299">
        <v>2.0619999999999999E-5</v>
      </c>
      <c r="BX299">
        <v>1.679E-5</v>
      </c>
      <c r="BY299">
        <v>1.367E-5</v>
      </c>
      <c r="BZ299">
        <v>1.113E-5</v>
      </c>
      <c r="CA299">
        <v>9.0599999999999997E-6</v>
      </c>
      <c r="CB299">
        <v>7.3699999999999997E-6</v>
      </c>
      <c r="CC299">
        <v>6.0000000000000002E-6</v>
      </c>
      <c r="CD299">
        <v>4.8899999999999998E-6</v>
      </c>
      <c r="CE299">
        <v>3.98E-6</v>
      </c>
      <c r="CF299">
        <v>3.23E-6</v>
      </c>
      <c r="CG299">
        <v>2.6199999999999999E-6</v>
      </c>
      <c r="CH299">
        <v>2.1299999999999999E-6</v>
      </c>
      <c r="CI299">
        <v>1.73E-6</v>
      </c>
      <c r="CJ299">
        <v>1.3999999999999999E-6</v>
      </c>
      <c r="CK299">
        <v>1.1400000000000001E-6</v>
      </c>
      <c r="CL299">
        <v>9.2999999999999999E-7</v>
      </c>
      <c r="CM299">
        <v>7.5000000000000002E-7</v>
      </c>
      <c r="CN299">
        <v>6.0999999999999998E-7</v>
      </c>
      <c r="CO299">
        <v>4.9999999999999998E-7</v>
      </c>
      <c r="CP299">
        <v>4.0999999999999999E-7</v>
      </c>
      <c r="CQ299">
        <v>3.3000000000000002E-7</v>
      </c>
      <c r="CR299">
        <v>2.7000000000000001E-7</v>
      </c>
      <c r="CS299">
        <v>2.2000000000000001E-7</v>
      </c>
      <c r="CT299">
        <v>1.8E-7</v>
      </c>
      <c r="CU299">
        <v>1.4999999999999999E-7</v>
      </c>
      <c r="CV299">
        <v>1.1999999999999999E-7</v>
      </c>
      <c r="CW299">
        <v>9.9999999999999995E-8</v>
      </c>
      <c r="CX299">
        <v>8.0000000000000002E-8</v>
      </c>
      <c r="CY299">
        <v>7.0000000000000005E-8</v>
      </c>
    </row>
    <row r="300" spans="1:103" x14ac:dyDescent="0.25">
      <c r="A300" s="52" t="s">
        <v>436</v>
      </c>
      <c r="B300" t="s">
        <v>320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0.36771293999999999</v>
      </c>
      <c r="T300">
        <v>0.47866504999999998</v>
      </c>
      <c r="U300">
        <v>0.46627503999999997</v>
      </c>
      <c r="V300">
        <v>0.40928560000000003</v>
      </c>
      <c r="W300">
        <v>0.34569749999999999</v>
      </c>
      <c r="X300">
        <v>0.29060896000000003</v>
      </c>
      <c r="Y300">
        <v>0.24792126</v>
      </c>
      <c r="Z300">
        <v>0.21679121000000001</v>
      </c>
      <c r="AA300">
        <v>0.19478303</v>
      </c>
      <c r="AB300">
        <v>0.17918553000000001</v>
      </c>
      <c r="AC300">
        <v>0.16740474</v>
      </c>
      <c r="AD300">
        <v>0.15702000999999999</v>
      </c>
      <c r="AE300">
        <v>0.14597461</v>
      </c>
      <c r="AF300" s="9">
        <v>0.13309425</v>
      </c>
      <c r="AG300">
        <v>0.11843808</v>
      </c>
      <c r="AH300">
        <v>0.10307745</v>
      </c>
      <c r="AI300">
        <v>8.7922349999999996E-2</v>
      </c>
      <c r="AJ300">
        <v>7.3841909999999997E-2</v>
      </c>
      <c r="AK300">
        <v>6.1328380000000002E-2</v>
      </c>
      <c r="AL300">
        <v>5.0557030000000003E-2</v>
      </c>
      <c r="AM300">
        <v>4.1492790000000002E-2</v>
      </c>
      <c r="AN300">
        <v>3.3984689999999998E-2</v>
      </c>
      <c r="AO300">
        <v>2.7832119999999998E-2</v>
      </c>
      <c r="AP300">
        <v>2.2825519999999998E-2</v>
      </c>
      <c r="AQ300">
        <v>1.8806799999999999E-2</v>
      </c>
      <c r="AR300">
        <v>1.549035E-2</v>
      </c>
      <c r="AS300">
        <v>1.2761410000000001E-2</v>
      </c>
      <c r="AT300">
        <v>1.0519489999999999E-2</v>
      </c>
      <c r="AU300">
        <v>8.67886E-3</v>
      </c>
      <c r="AV300">
        <v>7.1676500000000002E-3</v>
      </c>
      <c r="AW300">
        <v>5.9262500000000001E-3</v>
      </c>
      <c r="AX300">
        <v>4.9056400000000002E-3</v>
      </c>
      <c r="AY300">
        <v>4.0656599999999996E-3</v>
      </c>
      <c r="AZ300">
        <v>3.3735200000000001E-3</v>
      </c>
      <c r="BA300">
        <v>2.7995199999999998E-3</v>
      </c>
      <c r="BB300">
        <v>2.3180200000000001E-3</v>
      </c>
      <c r="BC300">
        <v>1.91559E-3</v>
      </c>
      <c r="BD300">
        <v>1.58034E-3</v>
      </c>
      <c r="BE300">
        <v>1.30182E-3</v>
      </c>
      <c r="BF300">
        <v>1.07098E-3</v>
      </c>
      <c r="BG300">
        <v>8.8006E-4</v>
      </c>
      <c r="BH300">
        <v>7.2245000000000002E-4</v>
      </c>
      <c r="BI300">
        <v>5.9254999999999996E-4</v>
      </c>
      <c r="BJ300">
        <v>4.8563000000000002E-4</v>
      </c>
      <c r="BK300">
        <v>3.9774999999999999E-4</v>
      </c>
      <c r="BL300">
        <v>3.2558000000000001E-4</v>
      </c>
      <c r="BM300">
        <v>2.6638999999999998E-4</v>
      </c>
      <c r="BN300">
        <v>2.1787E-4</v>
      </c>
      <c r="BO300">
        <v>1.7813E-4</v>
      </c>
      <c r="BP300">
        <v>1.4561000000000001E-4</v>
      </c>
      <c r="BQ300">
        <v>1.1900000000000001E-4</v>
      </c>
      <c r="BR300">
        <v>9.7239999999999997E-5</v>
      </c>
      <c r="BS300">
        <v>7.9460000000000002E-5</v>
      </c>
      <c r="BT300">
        <v>6.4930000000000003E-5</v>
      </c>
      <c r="BU300">
        <v>5.3059999999999997E-5</v>
      </c>
      <c r="BV300">
        <v>4.3359999999999998E-5</v>
      </c>
      <c r="BW300">
        <v>3.5439999999999999E-5</v>
      </c>
      <c r="BX300">
        <v>2.898E-5</v>
      </c>
      <c r="BY300">
        <v>2.37E-5</v>
      </c>
      <c r="BZ300">
        <v>1.9380000000000001E-5</v>
      </c>
      <c r="CA300">
        <v>1.5860000000000001E-5</v>
      </c>
      <c r="CB300">
        <v>1.2979999999999999E-5</v>
      </c>
      <c r="CC300">
        <v>1.063E-5</v>
      </c>
      <c r="CD300">
        <v>8.7099999999999996E-6</v>
      </c>
      <c r="CE300">
        <v>7.1400000000000002E-6</v>
      </c>
      <c r="CF300">
        <v>5.84E-6</v>
      </c>
      <c r="CG300">
        <v>4.78E-6</v>
      </c>
      <c r="CH300">
        <v>3.9099999999999998E-6</v>
      </c>
      <c r="CI300">
        <v>3.2100000000000002E-6</v>
      </c>
      <c r="CJ300">
        <v>2.6299999999999998E-6</v>
      </c>
      <c r="CK300">
        <v>2.1600000000000001E-6</v>
      </c>
      <c r="CL300">
        <v>1.7799999999999999E-6</v>
      </c>
      <c r="CM300">
        <v>1.46E-6</v>
      </c>
      <c r="CN300">
        <v>1.1999999999999999E-6</v>
      </c>
      <c r="CO300">
        <v>9.9000000000000005E-7</v>
      </c>
      <c r="CP300">
        <v>8.1999999999999998E-7</v>
      </c>
      <c r="CQ300">
        <v>6.7999999999999995E-7</v>
      </c>
      <c r="CR300">
        <v>5.6000000000000004E-7</v>
      </c>
      <c r="CS300">
        <v>4.7E-7</v>
      </c>
      <c r="CT300">
        <v>3.9000000000000002E-7</v>
      </c>
      <c r="CU300">
        <v>3.2000000000000001E-7</v>
      </c>
      <c r="CV300">
        <v>2.7000000000000001E-7</v>
      </c>
      <c r="CW300">
        <v>2.2000000000000001E-7</v>
      </c>
      <c r="CX300">
        <v>1.9000000000000001E-7</v>
      </c>
      <c r="CY300">
        <v>1.6E-7</v>
      </c>
    </row>
    <row r="301" spans="1:103" x14ac:dyDescent="0.25">
      <c r="A301" t="s">
        <v>436</v>
      </c>
      <c r="B301" t="s">
        <v>551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0.60285021000000005</v>
      </c>
      <c r="T301">
        <v>0.59732202999999995</v>
      </c>
      <c r="U301">
        <v>0.47987646</v>
      </c>
      <c r="V301">
        <v>0.37566726</v>
      </c>
      <c r="W301">
        <v>0.30113912999999998</v>
      </c>
      <c r="X301">
        <v>0.24756724999999999</v>
      </c>
      <c r="Y301">
        <v>0.20238518</v>
      </c>
      <c r="Z301">
        <v>0.16149574999999999</v>
      </c>
      <c r="AA301">
        <v>0.12658315000000001</v>
      </c>
      <c r="AB301">
        <v>9.8423259999999999E-2</v>
      </c>
      <c r="AC301">
        <v>7.6458020000000002E-2</v>
      </c>
      <c r="AD301">
        <v>5.96065E-2</v>
      </c>
      <c r="AE301">
        <v>4.6761079999999997E-2</v>
      </c>
      <c r="AF301" s="9">
        <v>3.6974489999999999E-2</v>
      </c>
      <c r="AG301">
        <v>2.9496350000000001E-2</v>
      </c>
      <c r="AH301">
        <v>2.3773030000000001E-2</v>
      </c>
      <c r="AI301">
        <v>1.9325350000000002E-2</v>
      </c>
      <c r="AJ301">
        <v>1.5843960000000001E-2</v>
      </c>
      <c r="AK301">
        <v>1.3098200000000001E-2</v>
      </c>
      <c r="AL301">
        <v>1.091581E-2</v>
      </c>
      <c r="AM301">
        <v>9.1676199999999996E-3</v>
      </c>
      <c r="AN301">
        <v>7.7563399999999996E-3</v>
      </c>
      <c r="AO301">
        <v>6.6082399999999996E-3</v>
      </c>
      <c r="AP301">
        <v>5.66717E-3</v>
      </c>
      <c r="AQ301">
        <v>4.8837500000000001E-3</v>
      </c>
      <c r="AR301">
        <v>4.1994700000000003E-3</v>
      </c>
      <c r="AS301">
        <v>3.6039900000000001E-3</v>
      </c>
      <c r="AT301">
        <v>3.08749E-3</v>
      </c>
      <c r="AU301">
        <v>2.6408400000000002E-3</v>
      </c>
      <c r="AV301">
        <v>2.2556299999999998E-3</v>
      </c>
      <c r="AW301">
        <v>1.9242E-3</v>
      </c>
      <c r="AX301">
        <v>1.6396399999999999E-3</v>
      </c>
      <c r="AY301">
        <v>1.3957799999999999E-3</v>
      </c>
      <c r="AZ301">
        <v>1.1871500000000001E-3</v>
      </c>
      <c r="BA301">
        <v>1.0067399999999999E-3</v>
      </c>
      <c r="BB301">
        <v>8.4898000000000005E-4</v>
      </c>
      <c r="BC301">
        <v>7.1252999999999996E-4</v>
      </c>
      <c r="BD301">
        <v>5.9555999999999997E-4</v>
      </c>
      <c r="BE301">
        <v>4.9602000000000001E-4</v>
      </c>
      <c r="BF301">
        <v>4.1184000000000001E-4</v>
      </c>
      <c r="BG301">
        <v>3.4101999999999998E-4</v>
      </c>
      <c r="BH301">
        <v>2.8170000000000002E-4</v>
      </c>
      <c r="BI301">
        <v>2.3221E-4</v>
      </c>
      <c r="BJ301">
        <v>1.9106E-4</v>
      </c>
      <c r="BK301">
        <v>1.5694E-4</v>
      </c>
      <c r="BL301">
        <v>1.2872E-4</v>
      </c>
      <c r="BM301">
        <v>1.0543999999999999E-4</v>
      </c>
      <c r="BN301">
        <v>8.6269999999999999E-5</v>
      </c>
      <c r="BO301">
        <v>7.0510000000000001E-5</v>
      </c>
      <c r="BP301">
        <v>5.7580000000000001E-5</v>
      </c>
      <c r="BQ301">
        <v>4.6980000000000001E-5</v>
      </c>
      <c r="BR301">
        <v>3.8300000000000003E-5</v>
      </c>
      <c r="BS301">
        <v>3.1210000000000001E-5</v>
      </c>
      <c r="BT301">
        <v>2.5409999999999999E-5</v>
      </c>
      <c r="BU301">
        <v>2.0679999999999999E-5</v>
      </c>
      <c r="BV301">
        <v>1.683E-5</v>
      </c>
      <c r="BW301">
        <v>1.3679999999999999E-5</v>
      </c>
      <c r="BX301">
        <v>1.112E-5</v>
      </c>
      <c r="BY301">
        <v>9.0399999999999998E-6</v>
      </c>
      <c r="BZ301">
        <v>7.3499999999999999E-6</v>
      </c>
      <c r="CA301">
        <v>5.9699999999999996E-6</v>
      </c>
      <c r="CB301">
        <v>4.8500000000000002E-6</v>
      </c>
      <c r="CC301">
        <v>3.9400000000000004E-6</v>
      </c>
      <c r="CD301">
        <v>3.1999999999999999E-6</v>
      </c>
      <c r="CE301">
        <v>2.6000000000000001E-6</v>
      </c>
      <c r="CF301">
        <v>2.0999999999999998E-6</v>
      </c>
      <c r="CG301">
        <v>1.7E-6</v>
      </c>
      <c r="CH301">
        <v>1.3799999999999999E-6</v>
      </c>
      <c r="CI301">
        <v>1.11E-6</v>
      </c>
      <c r="CJ301">
        <v>8.9999999999999996E-7</v>
      </c>
      <c r="CK301">
        <v>7.3E-7</v>
      </c>
      <c r="CL301">
        <v>5.8999999999999996E-7</v>
      </c>
      <c r="CM301">
        <v>4.7999999999999996E-7</v>
      </c>
      <c r="CN301">
        <v>3.9000000000000002E-7</v>
      </c>
      <c r="CO301">
        <v>3.1E-7</v>
      </c>
      <c r="CP301">
        <v>2.4999999999999999E-7</v>
      </c>
      <c r="CQ301">
        <v>2.1E-7</v>
      </c>
      <c r="CR301">
        <v>1.6999999999999999E-7</v>
      </c>
      <c r="CS301">
        <v>1.4000000000000001E-7</v>
      </c>
      <c r="CT301">
        <v>1.1000000000000001E-7</v>
      </c>
      <c r="CU301">
        <v>8.9999999999999999E-8</v>
      </c>
      <c r="CV301">
        <v>7.0000000000000005E-8</v>
      </c>
      <c r="CW301">
        <v>5.9999999999999995E-8</v>
      </c>
      <c r="CX301">
        <v>4.9999999999999998E-8</v>
      </c>
      <c r="CY301">
        <v>4.0000000000000001E-8</v>
      </c>
    </row>
    <row r="302" spans="1:103" x14ac:dyDescent="0.25">
      <c r="A302" s="52" t="s">
        <v>436</v>
      </c>
      <c r="B302" t="s">
        <v>552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0.39632019000000002</v>
      </c>
      <c r="T302">
        <v>0.50111452999999995</v>
      </c>
      <c r="U302">
        <v>0.47597496</v>
      </c>
      <c r="V302">
        <v>0.40960802000000002</v>
      </c>
      <c r="W302">
        <v>0.34137205999999998</v>
      </c>
      <c r="X302">
        <v>0.28501352000000002</v>
      </c>
      <c r="Y302">
        <v>0.24282411000000001</v>
      </c>
      <c r="Z302">
        <v>0.21277823000000001</v>
      </c>
      <c r="AA302">
        <v>0.19165498</v>
      </c>
      <c r="AB302">
        <v>0.17612001999999999</v>
      </c>
      <c r="AC302">
        <v>0.16298071</v>
      </c>
      <c r="AD302">
        <v>0.14952118</v>
      </c>
      <c r="AE302">
        <v>0.13430049999999999</v>
      </c>
      <c r="AF302" s="9">
        <v>0.11754865</v>
      </c>
      <c r="AG302">
        <v>0.1004597</v>
      </c>
      <c r="AH302">
        <v>8.4357619999999994E-2</v>
      </c>
      <c r="AI302">
        <v>6.9856089999999996E-2</v>
      </c>
      <c r="AJ302">
        <v>5.7313820000000001E-2</v>
      </c>
      <c r="AK302">
        <v>4.6766629999999997E-2</v>
      </c>
      <c r="AL302">
        <v>3.8065370000000001E-2</v>
      </c>
      <c r="AM302">
        <v>3.0977609999999999E-2</v>
      </c>
      <c r="AN302">
        <v>2.5250310000000002E-2</v>
      </c>
      <c r="AO302">
        <v>2.0643470000000001E-2</v>
      </c>
      <c r="AP302">
        <v>1.694528E-2</v>
      </c>
      <c r="AQ302">
        <v>1.399714E-2</v>
      </c>
      <c r="AR302">
        <v>1.157028E-2</v>
      </c>
      <c r="AS302">
        <v>9.5734500000000007E-3</v>
      </c>
      <c r="AT302">
        <v>7.9299899999999996E-3</v>
      </c>
      <c r="AU302">
        <v>6.5763599999999998E-3</v>
      </c>
      <c r="AV302">
        <v>5.4602499999999998E-3</v>
      </c>
      <c r="AW302">
        <v>4.5388700000000004E-3</v>
      </c>
      <c r="AX302">
        <v>3.7772299999999999E-3</v>
      </c>
      <c r="AY302">
        <v>3.1467999999999999E-3</v>
      </c>
      <c r="AZ302">
        <v>2.6242599999999998E-3</v>
      </c>
      <c r="BA302">
        <v>2.1877099999999998E-3</v>
      </c>
      <c r="BB302">
        <v>1.8185499999999999E-3</v>
      </c>
      <c r="BC302">
        <v>1.5079E-3</v>
      </c>
      <c r="BD302">
        <v>1.2475699999999999E-3</v>
      </c>
      <c r="BE302">
        <v>1.0301799999999999E-3</v>
      </c>
      <c r="BF302">
        <v>8.4920999999999998E-4</v>
      </c>
      <c r="BG302">
        <v>6.9897999999999998E-4</v>
      </c>
      <c r="BH302">
        <v>5.7456E-4</v>
      </c>
      <c r="BI302">
        <v>4.7173000000000001E-4</v>
      </c>
      <c r="BJ302">
        <v>3.8690000000000003E-4</v>
      </c>
      <c r="BK302">
        <v>3.1702999999999999E-4</v>
      </c>
      <c r="BL302">
        <v>2.5957999999999998E-4</v>
      </c>
      <c r="BM302">
        <v>2.1238999999999999E-4</v>
      </c>
      <c r="BN302">
        <v>1.7367000000000001E-4</v>
      </c>
      <c r="BO302">
        <v>1.4194000000000001E-4</v>
      </c>
      <c r="BP302">
        <v>1.1595999999999999E-4</v>
      </c>
      <c r="BQ302">
        <v>9.4690000000000003E-5</v>
      </c>
      <c r="BR302">
        <v>7.7310000000000004E-5</v>
      </c>
      <c r="BS302">
        <v>6.3100000000000002E-5</v>
      </c>
      <c r="BT302">
        <v>5.1490000000000003E-5</v>
      </c>
      <c r="BU302">
        <v>4.2009999999999999E-5</v>
      </c>
      <c r="BV302">
        <v>3.4279999999999997E-5</v>
      </c>
      <c r="BW302">
        <v>2.7970000000000002E-5</v>
      </c>
      <c r="BX302">
        <v>2.2819999999999998E-5</v>
      </c>
      <c r="BY302">
        <v>1.8620000000000001E-5</v>
      </c>
      <c r="BZ302">
        <v>1.519E-5</v>
      </c>
      <c r="CA302">
        <v>1.24E-5</v>
      </c>
      <c r="CB302">
        <v>1.012E-5</v>
      </c>
      <c r="CC302">
        <v>8.2600000000000005E-6</v>
      </c>
      <c r="CD302">
        <v>6.7499999999999997E-6</v>
      </c>
      <c r="CE302">
        <v>5.5099999999999998E-6</v>
      </c>
      <c r="CF302">
        <v>4.4900000000000002E-6</v>
      </c>
      <c r="CG302">
        <v>3.6600000000000001E-6</v>
      </c>
      <c r="CH302">
        <v>2.9799999999999998E-6</v>
      </c>
      <c r="CI302">
        <v>2.43E-6</v>
      </c>
      <c r="CJ302">
        <v>1.99E-6</v>
      </c>
      <c r="CK302">
        <v>1.6199999999999999E-6</v>
      </c>
      <c r="CL302">
        <v>1.33E-6</v>
      </c>
      <c r="CM302">
        <v>1.0899999999999999E-6</v>
      </c>
      <c r="CN302">
        <v>8.8999999999999995E-7</v>
      </c>
      <c r="CO302">
        <v>7.3E-7</v>
      </c>
      <c r="CP302">
        <v>5.9999999999999997E-7</v>
      </c>
      <c r="CQ302">
        <v>4.8999999999999997E-7</v>
      </c>
      <c r="CR302">
        <v>3.9999999999999998E-7</v>
      </c>
      <c r="CS302">
        <v>3.3000000000000002E-7</v>
      </c>
      <c r="CT302">
        <v>2.7000000000000001E-7</v>
      </c>
      <c r="CU302">
        <v>2.2999999999999999E-7</v>
      </c>
      <c r="CV302">
        <v>1.9000000000000001E-7</v>
      </c>
      <c r="CW302">
        <v>1.4999999999999999E-7</v>
      </c>
      <c r="CX302">
        <v>1.3E-7</v>
      </c>
      <c r="CY302">
        <v>1.1000000000000001E-7</v>
      </c>
    </row>
    <row r="303" spans="1:103" x14ac:dyDescent="0.25">
      <c r="A303" s="52" t="s">
        <v>436</v>
      </c>
      <c r="B303" t="s">
        <v>316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0.56402280000000005</v>
      </c>
      <c r="T303">
        <v>0.58836518999999998</v>
      </c>
      <c r="U303">
        <v>0.48605445000000003</v>
      </c>
      <c r="V303">
        <v>0.38433225999999998</v>
      </c>
      <c r="W303">
        <v>0.30845450000000002</v>
      </c>
      <c r="X303">
        <v>0.25535017999999998</v>
      </c>
      <c r="Y303">
        <v>0.21516985</v>
      </c>
      <c r="Z303">
        <v>0.17898293000000001</v>
      </c>
      <c r="AA303">
        <v>0.14508937999999999</v>
      </c>
      <c r="AB303">
        <v>0.11532211000000001</v>
      </c>
      <c r="AC303">
        <v>9.070607E-2</v>
      </c>
      <c r="AD303">
        <v>7.1107169999999997E-2</v>
      </c>
      <c r="AE303">
        <v>5.5827179999999997E-2</v>
      </c>
      <c r="AF303" s="9">
        <v>4.4035520000000002E-2</v>
      </c>
      <c r="AG303">
        <v>3.4968020000000002E-2</v>
      </c>
      <c r="AH303">
        <v>2.8016650000000001E-2</v>
      </c>
      <c r="AI303">
        <v>2.262318E-2</v>
      </c>
      <c r="AJ303">
        <v>1.8416809999999999E-2</v>
      </c>
      <c r="AK303">
        <v>1.511583E-2</v>
      </c>
      <c r="AL303">
        <v>1.2507580000000001E-2</v>
      </c>
      <c r="AM303">
        <v>1.043172E-2</v>
      </c>
      <c r="AN303">
        <v>8.7672400000000008E-3</v>
      </c>
      <c r="AO303">
        <v>7.4225000000000003E-3</v>
      </c>
      <c r="AP303">
        <v>6.3278600000000003E-3</v>
      </c>
      <c r="AQ303">
        <v>5.4247799999999997E-3</v>
      </c>
      <c r="AR303">
        <v>4.6438E-3</v>
      </c>
      <c r="AS303">
        <v>3.9698600000000004E-3</v>
      </c>
      <c r="AT303">
        <v>3.3894699999999999E-3</v>
      </c>
      <c r="AU303">
        <v>2.89062E-3</v>
      </c>
      <c r="AV303">
        <v>2.4626100000000001E-3</v>
      </c>
      <c r="AW303">
        <v>2.0960100000000001E-3</v>
      </c>
      <c r="AX303">
        <v>1.78247E-3</v>
      </c>
      <c r="AY303">
        <v>1.51469E-3</v>
      </c>
      <c r="AZ303">
        <v>1.28626E-3</v>
      </c>
      <c r="BA303">
        <v>1.08935E-3</v>
      </c>
      <c r="BB303">
        <v>9.1763999999999995E-4</v>
      </c>
      <c r="BC303">
        <v>7.6944999999999997E-4</v>
      </c>
      <c r="BD303">
        <v>6.4265000000000004E-4</v>
      </c>
      <c r="BE303">
        <v>5.3490999999999999E-4</v>
      </c>
      <c r="BF303">
        <v>4.439E-4</v>
      </c>
      <c r="BG303">
        <v>3.6740999999999998E-4</v>
      </c>
      <c r="BH303">
        <v>3.0339000000000001E-4</v>
      </c>
      <c r="BI303">
        <v>2.5001999999999999E-4</v>
      </c>
      <c r="BJ303">
        <v>2.0567E-4</v>
      </c>
      <c r="BK303">
        <v>1.6891000000000001E-4</v>
      </c>
      <c r="BL303">
        <v>1.3852999999999999E-4</v>
      </c>
      <c r="BM303">
        <v>1.1347E-4</v>
      </c>
      <c r="BN303">
        <v>9.2830000000000004E-5</v>
      </c>
      <c r="BO303">
        <v>7.5879999999999999E-5</v>
      </c>
      <c r="BP303">
        <v>6.1959999999999996E-5</v>
      </c>
      <c r="BQ303">
        <v>5.0559999999999997E-5</v>
      </c>
      <c r="BR303">
        <v>4.1220000000000002E-5</v>
      </c>
      <c r="BS303">
        <v>3.3590000000000002E-5</v>
      </c>
      <c r="BT303">
        <v>2.7359999999999999E-5</v>
      </c>
      <c r="BU303">
        <v>2.2269999999999999E-5</v>
      </c>
      <c r="BV303">
        <v>1.8119999999999999E-5</v>
      </c>
      <c r="BW303">
        <v>1.4739999999999999E-5</v>
      </c>
      <c r="BX303">
        <v>1.199E-5</v>
      </c>
      <c r="BY303">
        <v>9.7399999999999999E-6</v>
      </c>
      <c r="BZ303">
        <v>7.9200000000000004E-6</v>
      </c>
      <c r="CA303">
        <v>6.4400000000000002E-6</v>
      </c>
      <c r="CB303">
        <v>5.2299999999999999E-6</v>
      </c>
      <c r="CC303">
        <v>4.25E-6</v>
      </c>
      <c r="CD303">
        <v>3.45E-6</v>
      </c>
      <c r="CE303">
        <v>2.7999999999999999E-6</v>
      </c>
      <c r="CF303">
        <v>2.2699999999999999E-6</v>
      </c>
      <c r="CG303">
        <v>1.84E-6</v>
      </c>
      <c r="CH303">
        <v>1.4899999999999999E-6</v>
      </c>
      <c r="CI303">
        <v>1.1999999999999999E-6</v>
      </c>
      <c r="CJ303">
        <v>9.7000000000000003E-7</v>
      </c>
      <c r="CK303">
        <v>7.8999999999999995E-7</v>
      </c>
      <c r="CL303">
        <v>6.4000000000000001E-7</v>
      </c>
      <c r="CM303">
        <v>5.2E-7</v>
      </c>
      <c r="CN303">
        <v>4.2E-7</v>
      </c>
      <c r="CO303">
        <v>3.3999999999999997E-7</v>
      </c>
      <c r="CP303">
        <v>2.8000000000000002E-7</v>
      </c>
      <c r="CQ303">
        <v>2.2000000000000001E-7</v>
      </c>
      <c r="CR303">
        <v>1.8E-7</v>
      </c>
      <c r="CS303">
        <v>1.4999999999999999E-7</v>
      </c>
      <c r="CT303">
        <v>1.1999999999999999E-7</v>
      </c>
      <c r="CU303">
        <v>9.9999999999999995E-8</v>
      </c>
      <c r="CV303">
        <v>8.0000000000000002E-8</v>
      </c>
      <c r="CW303">
        <v>5.9999999999999995E-8</v>
      </c>
      <c r="CX303">
        <v>4.9999999999999998E-8</v>
      </c>
      <c r="CY303">
        <v>4.0000000000000001E-8</v>
      </c>
    </row>
    <row r="304" spans="1:103" x14ac:dyDescent="0.25">
      <c r="A304" s="53" t="s">
        <v>517</v>
      </c>
      <c r="B304" t="s">
        <v>553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0.38133477999999998</v>
      </c>
      <c r="T304">
        <v>0.45755465000000001</v>
      </c>
      <c r="U304">
        <v>0.41556836000000003</v>
      </c>
      <c r="V304">
        <v>0.34884862999999999</v>
      </c>
      <c r="W304">
        <v>0.28606436000000002</v>
      </c>
      <c r="X304">
        <v>0.23405954000000001</v>
      </c>
      <c r="Y304">
        <v>0.19295264000000001</v>
      </c>
      <c r="Z304">
        <v>0.16104078999999999</v>
      </c>
      <c r="AA304">
        <v>0.13638822</v>
      </c>
      <c r="AB304">
        <v>0.11730264999999999</v>
      </c>
      <c r="AC304">
        <v>0.10243228</v>
      </c>
      <c r="AD304">
        <v>9.0739630000000002E-2</v>
      </c>
      <c r="AE304">
        <v>8.1443550000000003E-2</v>
      </c>
      <c r="AF304" s="9">
        <v>7.3960960000000006E-2</v>
      </c>
      <c r="AG304">
        <v>6.785795E-2</v>
      </c>
      <c r="AH304">
        <v>6.2877260000000004E-2</v>
      </c>
      <c r="AI304">
        <v>5.8681160000000003E-2</v>
      </c>
      <c r="AJ304">
        <v>5.509787E-2</v>
      </c>
      <c r="AK304">
        <v>5.1997870000000002E-2</v>
      </c>
      <c r="AL304">
        <v>4.9282899999999998E-2</v>
      </c>
      <c r="AM304">
        <v>4.6877950000000002E-2</v>
      </c>
      <c r="AN304">
        <v>4.4725380000000002E-2</v>
      </c>
      <c r="AO304">
        <v>4.2780569999999997E-2</v>
      </c>
      <c r="AP304">
        <v>4.1008749999999997E-2</v>
      </c>
      <c r="AQ304">
        <v>3.9473380000000002E-2</v>
      </c>
      <c r="AR304">
        <v>3.8001529999999999E-2</v>
      </c>
      <c r="AS304">
        <v>3.6597419999999999E-2</v>
      </c>
      <c r="AT304">
        <v>3.5262439999999999E-2</v>
      </c>
      <c r="AU304">
        <v>3.3995989999999997E-2</v>
      </c>
      <c r="AV304">
        <v>3.2796180000000001E-2</v>
      </c>
      <c r="AW304">
        <v>3.1660250000000001E-2</v>
      </c>
      <c r="AX304">
        <v>3.058495E-2</v>
      </c>
      <c r="AY304">
        <v>2.9566789999999999E-2</v>
      </c>
      <c r="AZ304">
        <v>2.8602200000000001E-2</v>
      </c>
      <c r="BA304">
        <v>2.770017E-2</v>
      </c>
      <c r="BB304">
        <v>2.683143E-2</v>
      </c>
      <c r="BC304">
        <v>2.5998770000000001E-2</v>
      </c>
      <c r="BD304">
        <v>2.5203059999999999E-2</v>
      </c>
      <c r="BE304">
        <v>2.4443980000000001E-2</v>
      </c>
      <c r="BF304">
        <v>2.3720390000000001E-2</v>
      </c>
      <c r="BG304">
        <v>2.3030729999999999E-2</v>
      </c>
      <c r="BH304">
        <v>2.2373199999999999E-2</v>
      </c>
      <c r="BI304">
        <v>2.174589E-2</v>
      </c>
      <c r="BJ304">
        <v>2.1146910000000001E-2</v>
      </c>
      <c r="BK304">
        <v>2.0574450000000001E-2</v>
      </c>
      <c r="BL304">
        <v>2.0026769999999999E-2</v>
      </c>
      <c r="BM304">
        <v>1.950226E-2</v>
      </c>
      <c r="BN304">
        <v>1.8999439999999999E-2</v>
      </c>
      <c r="BO304">
        <v>1.8516930000000001E-2</v>
      </c>
      <c r="BP304">
        <v>1.8053489999999998E-2</v>
      </c>
      <c r="BQ304">
        <v>1.7607979999999999E-2</v>
      </c>
      <c r="BR304">
        <v>1.7179349999999999E-2</v>
      </c>
      <c r="BS304">
        <v>1.6766639999999999E-2</v>
      </c>
      <c r="BT304">
        <v>1.636899E-2</v>
      </c>
      <c r="BU304">
        <v>1.5985590000000001E-2</v>
      </c>
      <c r="BV304">
        <v>1.56157E-2</v>
      </c>
      <c r="BW304">
        <v>1.525866E-2</v>
      </c>
      <c r="BX304">
        <v>1.4913829999999999E-2</v>
      </c>
      <c r="BY304">
        <v>1.4580630000000001E-2</v>
      </c>
      <c r="BZ304">
        <v>1.425852E-2</v>
      </c>
      <c r="CA304">
        <v>1.3947009999999999E-2</v>
      </c>
      <c r="CB304">
        <v>1.3645620000000001E-2</v>
      </c>
      <c r="CC304">
        <v>1.335391E-2</v>
      </c>
      <c r="CD304">
        <v>1.307145E-2</v>
      </c>
      <c r="CE304">
        <v>1.2797869999999999E-2</v>
      </c>
      <c r="CF304">
        <v>1.2530380000000001E-2</v>
      </c>
      <c r="CG304">
        <v>1.227203E-2</v>
      </c>
      <c r="CH304">
        <v>1.202218E-2</v>
      </c>
      <c r="CI304">
        <v>1.178032E-2</v>
      </c>
      <c r="CJ304">
        <v>1.1546020000000001E-2</v>
      </c>
      <c r="CK304">
        <v>1.131888E-2</v>
      </c>
      <c r="CL304">
        <v>1.109858E-2</v>
      </c>
      <c r="CM304">
        <v>1.088482E-2</v>
      </c>
      <c r="CN304">
        <v>1.0677310000000001E-2</v>
      </c>
      <c r="CO304">
        <v>1.047581E-2</v>
      </c>
      <c r="CP304">
        <v>1.028008E-2</v>
      </c>
      <c r="CQ304">
        <v>1.0089900000000001E-2</v>
      </c>
      <c r="CR304">
        <v>9.9050600000000003E-3</v>
      </c>
      <c r="CS304">
        <v>9.7253500000000007E-3</v>
      </c>
      <c r="CT304">
        <v>9.5505999999999994E-3</v>
      </c>
      <c r="CU304">
        <v>9.3806299999999992E-3</v>
      </c>
      <c r="CV304">
        <v>9.2152599999999994E-3</v>
      </c>
      <c r="CW304">
        <v>9.0543399999999993E-3</v>
      </c>
      <c r="CX304">
        <v>8.8976999999999997E-3</v>
      </c>
      <c r="CY304">
        <v>8.7452099999999998E-3</v>
      </c>
    </row>
    <row r="305" spans="1:103" x14ac:dyDescent="0.25">
      <c r="A305" s="53" t="s">
        <v>517</v>
      </c>
      <c r="B305" t="s">
        <v>340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0.49976085999999997</v>
      </c>
      <c r="T305">
        <v>0.52018359000000003</v>
      </c>
      <c r="U305">
        <v>0.43044704</v>
      </c>
      <c r="V305">
        <v>0.33900998999999998</v>
      </c>
      <c r="W305">
        <v>0.26469878000000002</v>
      </c>
      <c r="X305">
        <v>0.20761445000000001</v>
      </c>
      <c r="Y305">
        <v>0.16443421</v>
      </c>
      <c r="Z305">
        <v>0.13180121</v>
      </c>
      <c r="AA305">
        <v>0.10700598</v>
      </c>
      <c r="AB305">
        <v>8.8006249999999994E-2</v>
      </c>
      <c r="AC305">
        <v>7.3301119999999997E-2</v>
      </c>
      <c r="AD305">
        <v>6.1796799999999999E-2</v>
      </c>
      <c r="AE305">
        <v>5.2696519999999997E-2</v>
      </c>
      <c r="AF305" s="9">
        <v>4.5417680000000002E-2</v>
      </c>
      <c r="AG305">
        <v>3.9531660000000003E-2</v>
      </c>
      <c r="AH305">
        <v>3.4751200000000003E-2</v>
      </c>
      <c r="AI305">
        <v>3.0781900000000001E-2</v>
      </c>
      <c r="AJ305">
        <v>2.745384E-2</v>
      </c>
      <c r="AK305">
        <v>2.4637610000000001E-2</v>
      </c>
      <c r="AL305">
        <v>2.2233739999999998E-2</v>
      </c>
      <c r="AM305">
        <v>2.0165140000000002E-2</v>
      </c>
      <c r="AN305">
        <v>1.8371499999999999E-2</v>
      </c>
      <c r="AO305">
        <v>1.680531E-2</v>
      </c>
      <c r="AP305">
        <v>1.542878E-2</v>
      </c>
      <c r="AQ305">
        <v>1.4226849999999999E-2</v>
      </c>
      <c r="AR305">
        <v>1.312225E-2</v>
      </c>
      <c r="AS305">
        <v>1.211141E-2</v>
      </c>
      <c r="AT305">
        <v>1.1189279999999999E-2</v>
      </c>
      <c r="AU305">
        <v>1.034991E-2</v>
      </c>
      <c r="AV305">
        <v>9.5869500000000003E-3</v>
      </c>
      <c r="AW305">
        <v>8.8940000000000009E-3</v>
      </c>
      <c r="AX305">
        <v>8.2647699999999994E-3</v>
      </c>
      <c r="AY305">
        <v>7.6933000000000001E-3</v>
      </c>
      <c r="AZ305">
        <v>7.1739600000000001E-3</v>
      </c>
      <c r="BA305">
        <v>6.7010100000000003E-3</v>
      </c>
      <c r="BB305">
        <v>6.2649999999999997E-3</v>
      </c>
      <c r="BC305">
        <v>5.8646899999999997E-3</v>
      </c>
      <c r="BD305">
        <v>5.49804E-3</v>
      </c>
      <c r="BE305">
        <v>5.1626199999999997E-3</v>
      </c>
      <c r="BF305">
        <v>4.8558400000000002E-3</v>
      </c>
      <c r="BG305">
        <v>4.5751200000000002E-3</v>
      </c>
      <c r="BH305">
        <v>4.31796E-3</v>
      </c>
      <c r="BI305">
        <v>4.0820300000000004E-3</v>
      </c>
      <c r="BJ305">
        <v>3.8652000000000001E-3</v>
      </c>
      <c r="BK305">
        <v>3.6655199999999998E-3</v>
      </c>
      <c r="BL305">
        <v>3.4812300000000001E-3</v>
      </c>
      <c r="BM305">
        <v>3.3107900000000001E-3</v>
      </c>
      <c r="BN305">
        <v>3.1527899999999999E-3</v>
      </c>
      <c r="BO305">
        <v>3.0060099999999999E-3</v>
      </c>
      <c r="BP305">
        <v>2.8693600000000001E-3</v>
      </c>
      <c r="BQ305">
        <v>2.7418799999999999E-3</v>
      </c>
      <c r="BR305">
        <v>2.6227199999999998E-3</v>
      </c>
      <c r="BS305">
        <v>2.5111199999999999E-3</v>
      </c>
      <c r="BT305">
        <v>2.4064199999999998E-3</v>
      </c>
      <c r="BU305">
        <v>2.30803E-3</v>
      </c>
      <c r="BV305">
        <v>2.2154100000000001E-3</v>
      </c>
      <c r="BW305">
        <v>2.1281099999999999E-3</v>
      </c>
      <c r="BX305">
        <v>2.0457100000000001E-3</v>
      </c>
      <c r="BY305">
        <v>1.9678199999999999E-3</v>
      </c>
      <c r="BZ305">
        <v>1.89412E-3</v>
      </c>
      <c r="CA305">
        <v>1.8243000000000001E-3</v>
      </c>
      <c r="CB305">
        <v>1.75808E-3</v>
      </c>
      <c r="CC305">
        <v>1.6952200000000001E-3</v>
      </c>
      <c r="CD305">
        <v>1.6354900000000001E-3</v>
      </c>
      <c r="CE305">
        <v>1.5786800000000001E-3</v>
      </c>
      <c r="CF305">
        <v>1.5238999999999999E-3</v>
      </c>
      <c r="CG305">
        <v>1.47196E-3</v>
      </c>
      <c r="CH305">
        <v>1.4226E-3</v>
      </c>
      <c r="CI305">
        <v>1.37564E-3</v>
      </c>
      <c r="CJ305">
        <v>1.3308899999999999E-3</v>
      </c>
      <c r="CK305">
        <v>1.2882099999999999E-3</v>
      </c>
      <c r="CL305">
        <v>1.2474599999999999E-3</v>
      </c>
      <c r="CM305">
        <v>1.20852E-3</v>
      </c>
      <c r="CN305">
        <v>1.17129E-3</v>
      </c>
      <c r="CO305">
        <v>1.1356599999999999E-3</v>
      </c>
      <c r="CP305">
        <v>1.10155E-3</v>
      </c>
      <c r="CQ305">
        <v>1.06886E-3</v>
      </c>
      <c r="CR305">
        <v>1.03753E-3</v>
      </c>
      <c r="CS305">
        <v>1.0074699999999999E-3</v>
      </c>
      <c r="CT305">
        <v>9.7863000000000008E-4</v>
      </c>
      <c r="CU305">
        <v>9.5093E-4</v>
      </c>
      <c r="CV305">
        <v>9.2433000000000001E-4</v>
      </c>
      <c r="CW305">
        <v>8.9875999999999997E-4</v>
      </c>
      <c r="CX305">
        <v>8.7418000000000001E-4</v>
      </c>
      <c r="CY305">
        <v>8.5054E-4</v>
      </c>
    </row>
    <row r="306" spans="1:103" x14ac:dyDescent="0.25">
      <c r="A306" s="53" t="s">
        <v>517</v>
      </c>
      <c r="B306" t="s">
        <v>554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0.61955238999999995</v>
      </c>
      <c r="T306">
        <v>0.56281256999999996</v>
      </c>
      <c r="U306">
        <v>0.43284365000000002</v>
      </c>
      <c r="V306">
        <v>0.32559416000000002</v>
      </c>
      <c r="W306">
        <v>0.24525190999999999</v>
      </c>
      <c r="X306">
        <v>0.18610230999999999</v>
      </c>
      <c r="Y306">
        <v>0.14254268</v>
      </c>
      <c r="Z306">
        <v>0.11027481</v>
      </c>
      <c r="AA306">
        <v>8.6180430000000002E-2</v>
      </c>
      <c r="AB306">
        <v>6.803128E-2</v>
      </c>
      <c r="AC306">
        <v>5.4237720000000003E-2</v>
      </c>
      <c r="AD306">
        <v>4.3661159999999997E-2</v>
      </c>
      <c r="AE306">
        <v>3.5480810000000002E-2</v>
      </c>
      <c r="AF306" s="9">
        <v>2.9100379999999999E-2</v>
      </c>
      <c r="AG306">
        <v>2.408306E-2</v>
      </c>
      <c r="AH306">
        <v>2.0119620000000001E-2</v>
      </c>
      <c r="AI306">
        <v>1.6933400000000001E-2</v>
      </c>
      <c r="AJ306">
        <v>1.4352510000000001E-2</v>
      </c>
      <c r="AK306">
        <v>1.224656E-2</v>
      </c>
      <c r="AL306">
        <v>1.05159E-2</v>
      </c>
      <c r="AM306">
        <v>9.0838099999999995E-3</v>
      </c>
      <c r="AN306">
        <v>7.8908099999999998E-3</v>
      </c>
      <c r="AO306">
        <v>6.8905099999999999E-3</v>
      </c>
      <c r="AP306">
        <v>6.0464899999999999E-3</v>
      </c>
      <c r="AQ306">
        <v>5.3253399999999996E-3</v>
      </c>
      <c r="AR306">
        <v>4.6807300000000001E-3</v>
      </c>
      <c r="AS306">
        <v>4.1080300000000004E-3</v>
      </c>
      <c r="AT306">
        <v>3.6017100000000002E-3</v>
      </c>
      <c r="AU306">
        <v>3.1559100000000001E-3</v>
      </c>
      <c r="AV306">
        <v>2.7646599999999999E-3</v>
      </c>
      <c r="AW306">
        <v>2.4222100000000002E-3</v>
      </c>
      <c r="AX306">
        <v>2.1231100000000001E-3</v>
      </c>
      <c r="AY306">
        <v>1.86228E-3</v>
      </c>
      <c r="AZ306">
        <v>1.6351200000000001E-3</v>
      </c>
      <c r="BA306">
        <v>1.43559E-3</v>
      </c>
      <c r="BB306">
        <v>1.25858E-3</v>
      </c>
      <c r="BC306">
        <v>1.1028800000000001E-3</v>
      </c>
      <c r="BD306">
        <v>9.6683000000000001E-4</v>
      </c>
      <c r="BE306">
        <v>8.4851999999999996E-4</v>
      </c>
      <c r="BF306">
        <v>7.4600999999999997E-4</v>
      </c>
      <c r="BG306">
        <v>6.5738999999999999E-4</v>
      </c>
      <c r="BH306">
        <v>5.8089000000000003E-4</v>
      </c>
      <c r="BI306">
        <v>5.1489999999999999E-4</v>
      </c>
      <c r="BJ306">
        <v>4.5796999999999998E-4</v>
      </c>
      <c r="BK306">
        <v>4.0883E-4</v>
      </c>
      <c r="BL306">
        <v>3.6633999999999999E-4</v>
      </c>
      <c r="BM306">
        <v>3.2955000000000001E-4</v>
      </c>
      <c r="BN306">
        <v>2.9762000000000001E-4</v>
      </c>
      <c r="BO306">
        <v>2.6982999999999998E-4</v>
      </c>
      <c r="BP306">
        <v>2.4557000000000002E-4</v>
      </c>
      <c r="BQ306">
        <v>2.2432999999999999E-4</v>
      </c>
      <c r="BR306">
        <v>2.0566000000000001E-4</v>
      </c>
      <c r="BS306">
        <v>1.8919E-4</v>
      </c>
      <c r="BT306">
        <v>1.7459999999999999E-4</v>
      </c>
      <c r="BU306">
        <v>1.6164E-4</v>
      </c>
      <c r="BV306">
        <v>1.5007E-4</v>
      </c>
      <c r="BW306">
        <v>1.3970000000000001E-4</v>
      </c>
      <c r="BX306">
        <v>1.3036999999999999E-4</v>
      </c>
      <c r="BY306">
        <v>1.2195E-4</v>
      </c>
      <c r="BZ306">
        <v>1.1432E-4</v>
      </c>
      <c r="CA306">
        <v>1.0737E-4</v>
      </c>
      <c r="CB306">
        <v>1.0103999999999999E-4</v>
      </c>
      <c r="CC306">
        <v>9.5240000000000003E-5</v>
      </c>
      <c r="CD306">
        <v>8.9909999999999998E-5</v>
      </c>
      <c r="CE306">
        <v>8.5000000000000006E-5</v>
      </c>
      <c r="CF306">
        <v>8.0409999999999998E-5</v>
      </c>
      <c r="CG306">
        <v>7.6180000000000006E-5</v>
      </c>
      <c r="CH306">
        <v>7.2269999999999998E-5</v>
      </c>
      <c r="CI306">
        <v>6.8639999999999993E-5</v>
      </c>
      <c r="CJ306">
        <v>6.5259999999999995E-5</v>
      </c>
      <c r="CK306">
        <v>6.2119999999999995E-5</v>
      </c>
      <c r="CL306">
        <v>5.9179999999999999E-5</v>
      </c>
      <c r="CM306">
        <v>5.643E-5</v>
      </c>
      <c r="CN306">
        <v>5.3860000000000003E-5</v>
      </c>
      <c r="CO306">
        <v>5.1440000000000002E-5</v>
      </c>
      <c r="CP306">
        <v>4.9169999999999998E-5</v>
      </c>
      <c r="CQ306">
        <v>4.7030000000000002E-5</v>
      </c>
      <c r="CR306">
        <v>4.5019999999999999E-5</v>
      </c>
      <c r="CS306">
        <v>4.3120000000000001E-5</v>
      </c>
      <c r="CT306">
        <v>4.1319999999999997E-5</v>
      </c>
      <c r="CU306">
        <v>3.9619999999999997E-5</v>
      </c>
      <c r="CV306">
        <v>3.8019999999999999E-5</v>
      </c>
      <c r="CW306">
        <v>3.65E-5</v>
      </c>
      <c r="CX306">
        <v>3.5049999999999998E-5</v>
      </c>
      <c r="CY306">
        <v>3.3689999999999998E-5</v>
      </c>
    </row>
    <row r="307" spans="1:103" x14ac:dyDescent="0.25">
      <c r="A307" s="46" t="s">
        <v>517</v>
      </c>
      <c r="B307" t="s">
        <v>403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0.69865809000000001</v>
      </c>
      <c r="T307">
        <v>0.59731557999999996</v>
      </c>
      <c r="U307">
        <v>0.45427002</v>
      </c>
      <c r="V307">
        <v>0.35100471</v>
      </c>
      <c r="W307">
        <v>0.27184689000000001</v>
      </c>
      <c r="X307">
        <v>0.20662596</v>
      </c>
      <c r="Y307">
        <v>0.15597725000000001</v>
      </c>
      <c r="Z307">
        <v>0.11800699000000001</v>
      </c>
      <c r="AA307">
        <v>8.9883989999999997E-2</v>
      </c>
      <c r="AB307">
        <v>6.9068190000000002E-2</v>
      </c>
      <c r="AC307">
        <v>5.3590939999999997E-2</v>
      </c>
      <c r="AD307">
        <v>4.2004149999999997E-2</v>
      </c>
      <c r="AE307">
        <v>3.3261890000000002E-2</v>
      </c>
      <c r="AF307" s="9">
        <v>2.661175E-2</v>
      </c>
      <c r="AG307">
        <v>2.151117E-2</v>
      </c>
      <c r="AH307">
        <v>1.7578409999999999E-2</v>
      </c>
      <c r="AI307">
        <v>1.4490340000000001E-2</v>
      </c>
      <c r="AJ307">
        <v>1.204529E-2</v>
      </c>
      <c r="AK307">
        <v>1.009351E-2</v>
      </c>
      <c r="AL307">
        <v>8.5230199999999992E-3</v>
      </c>
      <c r="AM307">
        <v>7.2493799999999997E-3</v>
      </c>
      <c r="AN307">
        <v>6.2084799999999997E-3</v>
      </c>
      <c r="AO307">
        <v>5.3513399999999996E-3</v>
      </c>
      <c r="AP307">
        <v>4.6402800000000001E-3</v>
      </c>
      <c r="AQ307">
        <v>4.0383700000000003E-3</v>
      </c>
      <c r="AR307">
        <v>3.5017099999999999E-3</v>
      </c>
      <c r="AS307">
        <v>3.02674E-3</v>
      </c>
      <c r="AT307">
        <v>2.60897E-3</v>
      </c>
      <c r="AU307">
        <v>2.2434500000000001E-3</v>
      </c>
      <c r="AV307">
        <v>1.92508E-3</v>
      </c>
      <c r="AW307">
        <v>1.6488399999999999E-3</v>
      </c>
      <c r="AX307">
        <v>1.4099500000000001E-3</v>
      </c>
      <c r="AY307">
        <v>1.20396E-3</v>
      </c>
      <c r="AZ307">
        <v>1.0267799999999999E-3</v>
      </c>
      <c r="BA307">
        <v>8.7268000000000003E-4</v>
      </c>
      <c r="BB307">
        <v>7.3713999999999995E-4</v>
      </c>
      <c r="BC307">
        <v>6.1941000000000003E-4</v>
      </c>
      <c r="BD307">
        <v>5.1814999999999999E-4</v>
      </c>
      <c r="BE307">
        <v>4.3176999999999999E-4</v>
      </c>
      <c r="BF307">
        <v>3.5857E-4</v>
      </c>
      <c r="BG307">
        <v>2.9691E-4</v>
      </c>
      <c r="BH307">
        <v>2.4521999999999999E-4</v>
      </c>
      <c r="BI307">
        <v>2.0206E-4</v>
      </c>
      <c r="BJ307">
        <v>1.6615E-4</v>
      </c>
      <c r="BK307">
        <v>1.3637999999999999E-4</v>
      </c>
      <c r="BL307">
        <v>1.1177E-4</v>
      </c>
      <c r="BM307">
        <v>9.1459999999999995E-5</v>
      </c>
      <c r="BN307">
        <v>7.4750000000000001E-5</v>
      </c>
      <c r="BO307">
        <v>6.1020000000000002E-5</v>
      </c>
      <c r="BP307">
        <v>4.9759999999999998E-5</v>
      </c>
      <c r="BQ307">
        <v>4.0540000000000001E-5</v>
      </c>
      <c r="BR307">
        <v>3.3000000000000003E-5</v>
      </c>
      <c r="BS307">
        <v>2.6849999999999999E-5</v>
      </c>
      <c r="BT307">
        <v>2.1820000000000001E-5</v>
      </c>
      <c r="BU307">
        <v>1.7730000000000001E-5</v>
      </c>
      <c r="BV307">
        <v>1.4399999999999999E-5</v>
      </c>
      <c r="BW307">
        <v>1.168E-5</v>
      </c>
      <c r="BX307">
        <v>9.4800000000000007E-6</v>
      </c>
      <c r="BY307">
        <v>7.6899999999999992E-6</v>
      </c>
      <c r="BZ307">
        <v>6.2299999999999996E-6</v>
      </c>
      <c r="CA307">
        <v>5.0499999999999999E-6</v>
      </c>
      <c r="CB307">
        <v>4.0899999999999998E-6</v>
      </c>
      <c r="CC307">
        <v>3.32E-6</v>
      </c>
      <c r="CD307">
        <v>2.6800000000000002E-6</v>
      </c>
      <c r="CE307">
        <v>2.17E-6</v>
      </c>
      <c r="CF307">
        <v>1.75E-6</v>
      </c>
      <c r="CG307">
        <v>1.42E-6</v>
      </c>
      <c r="CH307">
        <v>1.1400000000000001E-6</v>
      </c>
      <c r="CI307">
        <v>9.1999999999999998E-7</v>
      </c>
      <c r="CJ307">
        <v>7.4000000000000001E-7</v>
      </c>
      <c r="CK307">
        <v>5.9999999999999997E-7</v>
      </c>
      <c r="CL307">
        <v>4.7999999999999996E-7</v>
      </c>
      <c r="CM307">
        <v>3.9000000000000002E-7</v>
      </c>
      <c r="CN307">
        <v>3.2000000000000001E-7</v>
      </c>
      <c r="CO307">
        <v>2.6E-7</v>
      </c>
      <c r="CP307">
        <v>2.1E-7</v>
      </c>
      <c r="CQ307">
        <v>1.6999999999999999E-7</v>
      </c>
      <c r="CR307">
        <v>1.3E-7</v>
      </c>
      <c r="CS307">
        <v>1.1000000000000001E-7</v>
      </c>
      <c r="CT307">
        <v>8.9999999999999999E-8</v>
      </c>
      <c r="CU307">
        <v>7.0000000000000005E-8</v>
      </c>
      <c r="CV307">
        <v>5.9999999999999995E-8</v>
      </c>
      <c r="CW307">
        <v>4.9999999999999998E-8</v>
      </c>
      <c r="CX307">
        <v>4.0000000000000001E-8</v>
      </c>
      <c r="CY307">
        <v>2.9999999999999997E-8</v>
      </c>
    </row>
    <row r="308" spans="1:103" x14ac:dyDescent="0.25">
      <c r="A308" s="53" t="s">
        <v>517</v>
      </c>
      <c r="B308" t="s">
        <v>555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0.75733514000000002</v>
      </c>
      <c r="T308">
        <v>0.54891270000000003</v>
      </c>
      <c r="U308">
        <v>0.39422757000000003</v>
      </c>
      <c r="V308">
        <v>0.28565164999999998</v>
      </c>
      <c r="W308">
        <v>0.20935034</v>
      </c>
      <c r="X308">
        <v>0.15522917</v>
      </c>
      <c r="Y308">
        <v>0.11643108000000001</v>
      </c>
      <c r="Z308">
        <v>8.8318540000000001E-2</v>
      </c>
      <c r="AA308">
        <v>6.7734240000000001E-2</v>
      </c>
      <c r="AB308">
        <v>5.2508930000000002E-2</v>
      </c>
      <c r="AC308">
        <v>4.11375E-2</v>
      </c>
      <c r="AD308">
        <v>3.2565040000000003E-2</v>
      </c>
      <c r="AE308">
        <v>2.6044729999999999E-2</v>
      </c>
      <c r="AF308" s="9">
        <v>2.1042580000000002E-2</v>
      </c>
      <c r="AG308">
        <v>1.7173089999999998E-2</v>
      </c>
      <c r="AH308">
        <v>1.4162279999999999E-2</v>
      </c>
      <c r="AI308">
        <v>1.1776480000000001E-2</v>
      </c>
      <c r="AJ308">
        <v>9.87063E-3</v>
      </c>
      <c r="AK308">
        <v>8.3361200000000007E-3</v>
      </c>
      <c r="AL308">
        <v>7.09101E-3</v>
      </c>
      <c r="AM308">
        <v>6.0730200000000002E-3</v>
      </c>
      <c r="AN308">
        <v>5.2344699999999997E-3</v>
      </c>
      <c r="AO308">
        <v>4.5386699999999999E-3</v>
      </c>
      <c r="AP308">
        <v>3.9571600000000004E-3</v>
      </c>
      <c r="AQ308">
        <v>3.4597199999999999E-3</v>
      </c>
      <c r="AR308">
        <v>3.01162E-3</v>
      </c>
      <c r="AS308">
        <v>2.61174E-3</v>
      </c>
      <c r="AT308">
        <v>2.2576499999999999E-3</v>
      </c>
      <c r="AU308">
        <v>1.94611E-3</v>
      </c>
      <c r="AV308">
        <v>1.6734899999999999E-3</v>
      </c>
      <c r="AW308">
        <v>1.43603E-3</v>
      </c>
      <c r="AX308">
        <v>1.2299800000000001E-3</v>
      </c>
      <c r="AY308">
        <v>1.0518000000000001E-3</v>
      </c>
      <c r="AZ308">
        <v>8.9815999999999995E-4</v>
      </c>
      <c r="BA308">
        <v>7.6415999999999995E-4</v>
      </c>
      <c r="BB308">
        <v>6.4603000000000002E-4</v>
      </c>
      <c r="BC308">
        <v>5.4323000000000001E-4</v>
      </c>
      <c r="BD308">
        <v>4.5468E-4</v>
      </c>
      <c r="BE308">
        <v>3.7905000000000002E-4</v>
      </c>
      <c r="BF308">
        <v>3.1491000000000001E-4</v>
      </c>
      <c r="BG308">
        <v>2.6082999999999998E-4</v>
      </c>
      <c r="BH308">
        <v>2.1547E-4</v>
      </c>
      <c r="BI308">
        <v>1.7757E-4</v>
      </c>
      <c r="BJ308">
        <v>1.4604E-4</v>
      </c>
      <c r="BK308">
        <v>1.1988E-4</v>
      </c>
      <c r="BL308">
        <v>9.8250000000000003E-5</v>
      </c>
      <c r="BM308">
        <v>8.0400000000000003E-5</v>
      </c>
      <c r="BN308">
        <v>6.5699999999999998E-5</v>
      </c>
      <c r="BO308">
        <v>5.363E-5</v>
      </c>
      <c r="BP308">
        <v>4.3730000000000003E-5</v>
      </c>
      <c r="BQ308">
        <v>3.5620000000000001E-5</v>
      </c>
      <c r="BR308">
        <v>2.8989999999999999E-5</v>
      </c>
      <c r="BS308">
        <v>2.3580000000000001E-5</v>
      </c>
      <c r="BT308">
        <v>1.916E-5</v>
      </c>
      <c r="BU308">
        <v>1.556E-5</v>
      </c>
      <c r="BV308">
        <v>1.2629999999999999E-5</v>
      </c>
      <c r="BW308">
        <v>1.025E-5</v>
      </c>
      <c r="BX308">
        <v>8.3100000000000001E-6</v>
      </c>
      <c r="BY308">
        <v>6.7399999999999998E-6</v>
      </c>
      <c r="BZ308">
        <v>5.4600000000000002E-6</v>
      </c>
      <c r="CA308">
        <v>4.4299999999999999E-6</v>
      </c>
      <c r="CB308">
        <v>3.58E-6</v>
      </c>
      <c r="CC308">
        <v>2.9000000000000002E-6</v>
      </c>
      <c r="CD308">
        <v>2.3499999999999999E-6</v>
      </c>
      <c r="CE308">
        <v>1.9E-6</v>
      </c>
      <c r="CF308">
        <v>1.53E-6</v>
      </c>
      <c r="CG308">
        <v>1.24E-6</v>
      </c>
      <c r="CH308">
        <v>9.9999999999999995E-7</v>
      </c>
      <c r="CI308">
        <v>8.0999999999999997E-7</v>
      </c>
      <c r="CJ308">
        <v>6.5000000000000002E-7</v>
      </c>
      <c r="CK308">
        <v>5.2E-7</v>
      </c>
      <c r="CL308">
        <v>4.2E-7</v>
      </c>
      <c r="CM308">
        <v>3.3999999999999997E-7</v>
      </c>
      <c r="CN308">
        <v>2.8000000000000002E-7</v>
      </c>
      <c r="CO308">
        <v>2.2000000000000001E-7</v>
      </c>
      <c r="CP308">
        <v>1.8E-7</v>
      </c>
      <c r="CQ308">
        <v>1.4000000000000001E-7</v>
      </c>
      <c r="CR308">
        <v>1.1999999999999999E-7</v>
      </c>
      <c r="CS308">
        <v>8.9999999999999999E-8</v>
      </c>
      <c r="CT308">
        <v>8.0000000000000002E-8</v>
      </c>
      <c r="CU308">
        <v>5.9999999999999995E-8</v>
      </c>
      <c r="CV308">
        <v>4.9999999999999998E-8</v>
      </c>
      <c r="CW308">
        <v>4.0000000000000001E-8</v>
      </c>
      <c r="CX308">
        <v>2.9999999999999997E-8</v>
      </c>
      <c r="CY308">
        <v>2.9999999999999997E-8</v>
      </c>
    </row>
    <row r="309" spans="1:103" x14ac:dyDescent="0.25">
      <c r="A309" s="52" t="s">
        <v>285</v>
      </c>
      <c r="B309" t="s">
        <v>556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0.37958903999999999</v>
      </c>
      <c r="T309">
        <v>0.48909892999999999</v>
      </c>
      <c r="U309">
        <v>0.47225196000000003</v>
      </c>
      <c r="V309">
        <v>0.41170578000000002</v>
      </c>
      <c r="W309">
        <v>0.34618622999999998</v>
      </c>
      <c r="X309">
        <v>0.29041847999999998</v>
      </c>
      <c r="Y309">
        <v>0.24775759</v>
      </c>
      <c r="Z309">
        <v>0.21693204999999999</v>
      </c>
      <c r="AA309">
        <v>0.19521427</v>
      </c>
      <c r="AB309">
        <v>0.17966443000000001</v>
      </c>
      <c r="AC309">
        <v>0.16745698000000001</v>
      </c>
      <c r="AD309">
        <v>0.1559844</v>
      </c>
      <c r="AE309">
        <v>0.14327034</v>
      </c>
      <c r="AF309" s="9">
        <v>0.12860930000000001</v>
      </c>
      <c r="AG309">
        <v>0.1125983</v>
      </c>
      <c r="AH309">
        <v>9.6534040000000002E-2</v>
      </c>
      <c r="AI309">
        <v>8.1301990000000005E-2</v>
      </c>
      <c r="AJ309">
        <v>6.7588609999999993E-2</v>
      </c>
      <c r="AK309">
        <v>5.569412E-2</v>
      </c>
      <c r="AL309">
        <v>4.5644659999999997E-2</v>
      </c>
      <c r="AM309">
        <v>3.730725E-2</v>
      </c>
      <c r="AN309">
        <v>3.0474950000000001E-2</v>
      </c>
      <c r="AO309">
        <v>2.492082E-2</v>
      </c>
      <c r="AP309">
        <v>2.042735E-2</v>
      </c>
      <c r="AQ309">
        <v>1.6828269999999999E-2</v>
      </c>
      <c r="AR309">
        <v>1.3867880000000001E-2</v>
      </c>
      <c r="AS309">
        <v>1.1436679999999999E-2</v>
      </c>
      <c r="AT309">
        <v>9.4411200000000008E-3</v>
      </c>
      <c r="AU309">
        <v>7.8028000000000004E-3</v>
      </c>
      <c r="AV309">
        <v>6.4568100000000003E-3</v>
      </c>
      <c r="AW309">
        <v>5.3496500000000001E-3</v>
      </c>
      <c r="AX309">
        <v>4.4380000000000001E-3</v>
      </c>
      <c r="AY309">
        <v>3.6863199999999999E-3</v>
      </c>
      <c r="AZ309">
        <v>3.0656400000000001E-3</v>
      </c>
      <c r="BA309">
        <v>2.54959E-3</v>
      </c>
      <c r="BB309">
        <v>2.1157099999999998E-3</v>
      </c>
      <c r="BC309">
        <v>1.7522600000000001E-3</v>
      </c>
      <c r="BD309">
        <v>1.44878E-3</v>
      </c>
      <c r="BE309">
        <v>1.1960600000000001E-3</v>
      </c>
      <c r="BF309">
        <v>9.8612999999999999E-4</v>
      </c>
      <c r="BG309">
        <v>8.1209999999999995E-4</v>
      </c>
      <c r="BH309">
        <v>6.6810999999999997E-4</v>
      </c>
      <c r="BI309">
        <v>5.4916000000000003E-4</v>
      </c>
      <c r="BJ309">
        <v>4.5103999999999999E-4</v>
      </c>
      <c r="BK309">
        <v>3.702E-4</v>
      </c>
      <c r="BL309">
        <v>3.0367000000000002E-4</v>
      </c>
      <c r="BM309">
        <v>2.4897999999999999E-4</v>
      </c>
      <c r="BN309">
        <v>2.0405E-4</v>
      </c>
      <c r="BO309">
        <v>1.6716999999999999E-4</v>
      </c>
      <c r="BP309">
        <v>1.3692000000000001E-4</v>
      </c>
      <c r="BQ309">
        <v>1.1212E-4</v>
      </c>
      <c r="BR309">
        <v>9.1799999999999995E-5</v>
      </c>
      <c r="BS309">
        <v>7.5149999999999997E-5</v>
      </c>
      <c r="BT309">
        <v>6.1519999999999994E-5</v>
      </c>
      <c r="BU309">
        <v>5.0359999999999999E-5</v>
      </c>
      <c r="BV309">
        <v>4.1230000000000003E-5</v>
      </c>
      <c r="BW309">
        <v>3.375E-5</v>
      </c>
      <c r="BX309">
        <v>2.764E-5</v>
      </c>
      <c r="BY309">
        <v>2.2629999999999998E-5</v>
      </c>
      <c r="BZ309">
        <v>1.8539999999999999E-5</v>
      </c>
      <c r="CA309">
        <v>1.519E-5</v>
      </c>
      <c r="CB309">
        <v>1.2439999999999999E-5</v>
      </c>
      <c r="CC309">
        <v>1.0200000000000001E-5</v>
      </c>
      <c r="CD309">
        <v>8.3599999999999996E-6</v>
      </c>
      <c r="CE309">
        <v>6.8600000000000004E-6</v>
      </c>
      <c r="CF309">
        <v>5.6099999999999997E-6</v>
      </c>
      <c r="CG309">
        <v>4.5900000000000001E-6</v>
      </c>
      <c r="CH309">
        <v>3.76E-6</v>
      </c>
      <c r="CI309">
        <v>3.0800000000000002E-6</v>
      </c>
      <c r="CJ309">
        <v>2.5299999999999999E-6</v>
      </c>
      <c r="CK309">
        <v>2.0700000000000001E-6</v>
      </c>
      <c r="CL309">
        <v>1.7E-6</v>
      </c>
      <c r="CM309">
        <v>1.3999999999999999E-6</v>
      </c>
      <c r="CN309">
        <v>1.15E-6</v>
      </c>
      <c r="CO309">
        <v>9.5000000000000001E-7</v>
      </c>
      <c r="CP309">
        <v>7.8000000000000005E-7</v>
      </c>
      <c r="CQ309">
        <v>6.5000000000000002E-7</v>
      </c>
      <c r="CR309">
        <v>5.3000000000000001E-7</v>
      </c>
      <c r="CS309">
        <v>4.4000000000000002E-7</v>
      </c>
      <c r="CT309">
        <v>3.7E-7</v>
      </c>
      <c r="CU309">
        <v>2.9999999999999999E-7</v>
      </c>
      <c r="CV309">
        <v>2.4999999999999999E-7</v>
      </c>
      <c r="CW309">
        <v>2.1E-7</v>
      </c>
      <c r="CX309">
        <v>1.8E-7</v>
      </c>
      <c r="CY309">
        <v>1.4999999999999999E-7</v>
      </c>
    </row>
    <row r="310" spans="1:103" x14ac:dyDescent="0.25">
      <c r="A310" s="52" t="s">
        <v>285</v>
      </c>
      <c r="B310" s="52" t="s">
        <v>557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0.23259133000000001</v>
      </c>
      <c r="T310">
        <v>0.35077064000000002</v>
      </c>
      <c r="U310">
        <v>0.37668699999999999</v>
      </c>
      <c r="V310">
        <v>0.35708765999999997</v>
      </c>
      <c r="W310">
        <v>0.32058956999999999</v>
      </c>
      <c r="X310">
        <v>0.28136815999999998</v>
      </c>
      <c r="Y310">
        <v>0.24554187</v>
      </c>
      <c r="Z310">
        <v>0.21519253999999999</v>
      </c>
      <c r="AA310">
        <v>0.19052638</v>
      </c>
      <c r="AB310">
        <v>0.17096900000000001</v>
      </c>
      <c r="AC310">
        <v>0.1556959</v>
      </c>
      <c r="AD310">
        <v>0.14387723999999999</v>
      </c>
      <c r="AE310">
        <v>0.13477668000000001</v>
      </c>
      <c r="AF310" s="9">
        <v>0.1277798</v>
      </c>
      <c r="AG310">
        <v>0.12239249000000001</v>
      </c>
      <c r="AH310">
        <v>0.11835459</v>
      </c>
      <c r="AI310">
        <v>0.11520806</v>
      </c>
      <c r="AJ310">
        <v>0.11273159000000001</v>
      </c>
      <c r="AK310">
        <v>0.11075691999999999</v>
      </c>
      <c r="AL310">
        <v>0.10915682</v>
      </c>
      <c r="AM310">
        <v>0.10783568</v>
      </c>
      <c r="AN310">
        <v>0.10672176999999999</v>
      </c>
      <c r="AO310">
        <v>0.10576149999999999</v>
      </c>
      <c r="AP310">
        <v>0.10491506</v>
      </c>
      <c r="AQ310">
        <v>0.10448557999999999</v>
      </c>
      <c r="AR310">
        <v>0.10402291</v>
      </c>
      <c r="AS310">
        <v>0.10353769</v>
      </c>
      <c r="AT310">
        <v>0.10303769</v>
      </c>
      <c r="AU310">
        <v>0.10252844</v>
      </c>
      <c r="AV310">
        <v>0.10201387000000001</v>
      </c>
      <c r="AW310">
        <v>0.10149708</v>
      </c>
      <c r="AX310">
        <v>0.10097944</v>
      </c>
      <c r="AY310">
        <v>0.10046223</v>
      </c>
      <c r="AZ310">
        <v>9.9946409999999999E-2</v>
      </c>
      <c r="BA310">
        <v>9.9544090000000002E-2</v>
      </c>
      <c r="BB310">
        <v>9.9102229999999999E-2</v>
      </c>
      <c r="BC310">
        <v>9.8635249999999994E-2</v>
      </c>
      <c r="BD310">
        <v>9.8153260000000006E-2</v>
      </c>
      <c r="BE310">
        <v>9.7663180000000002E-2</v>
      </c>
      <c r="BF310">
        <v>9.7169710000000006E-2</v>
      </c>
      <c r="BG310">
        <v>9.6676010000000007E-2</v>
      </c>
      <c r="BH310">
        <v>9.6184140000000001E-2</v>
      </c>
      <c r="BI310">
        <v>9.5695420000000003E-2</v>
      </c>
      <c r="BJ310">
        <v>9.5210669999999997E-2</v>
      </c>
      <c r="BK310">
        <v>9.4730380000000003E-2</v>
      </c>
      <c r="BL310">
        <v>9.4254790000000005E-2</v>
      </c>
      <c r="BM310">
        <v>9.3784030000000004E-2</v>
      </c>
      <c r="BN310">
        <v>9.3318129999999999E-2</v>
      </c>
      <c r="BO310">
        <v>9.2857079999999995E-2</v>
      </c>
      <c r="BP310">
        <v>9.2400839999999998E-2</v>
      </c>
      <c r="BQ310">
        <v>9.1949359999999994E-2</v>
      </c>
      <c r="BR310">
        <v>9.1502600000000003E-2</v>
      </c>
      <c r="BS310">
        <v>9.1060520000000006E-2</v>
      </c>
      <c r="BT310">
        <v>9.062307E-2</v>
      </c>
      <c r="BU310">
        <v>9.0190199999999998E-2</v>
      </c>
      <c r="BV310">
        <v>8.9761850000000004E-2</v>
      </c>
      <c r="BW310">
        <v>8.9337990000000006E-2</v>
      </c>
      <c r="BX310">
        <v>8.8918540000000004E-2</v>
      </c>
      <c r="BY310">
        <v>8.8503449999999997E-2</v>
      </c>
      <c r="BZ310">
        <v>8.8092680000000007E-2</v>
      </c>
      <c r="CA310">
        <v>8.7686169999999994E-2</v>
      </c>
      <c r="CB310">
        <v>8.7283879999999994E-2</v>
      </c>
      <c r="CC310">
        <v>8.6885779999999996E-2</v>
      </c>
      <c r="CD310">
        <v>8.649184E-2</v>
      </c>
      <c r="CE310">
        <v>8.6102010000000007E-2</v>
      </c>
      <c r="CF310">
        <v>8.5740479999999994E-2</v>
      </c>
      <c r="CG310">
        <v>8.5365620000000003E-2</v>
      </c>
      <c r="CH310">
        <v>8.4984130000000005E-2</v>
      </c>
      <c r="CI310">
        <v>8.4600410000000001E-2</v>
      </c>
      <c r="CJ310">
        <v>8.4217360000000005E-2</v>
      </c>
      <c r="CK310">
        <v>8.3836859999999999E-2</v>
      </c>
      <c r="CL310">
        <v>8.3460090000000001E-2</v>
      </c>
      <c r="CM310">
        <v>8.3087750000000002E-2</v>
      </c>
      <c r="CN310">
        <v>8.2720249999999995E-2</v>
      </c>
      <c r="CO310">
        <v>8.2357780000000005E-2</v>
      </c>
      <c r="CP310">
        <v>8.2000390000000006E-2</v>
      </c>
      <c r="CQ310">
        <v>8.1648040000000005E-2</v>
      </c>
      <c r="CR310">
        <v>8.1300629999999999E-2</v>
      </c>
      <c r="CS310">
        <v>8.095803E-2</v>
      </c>
      <c r="CT310">
        <v>8.06201E-2</v>
      </c>
      <c r="CU310">
        <v>8.0286689999999994E-2</v>
      </c>
      <c r="CV310">
        <v>7.9957619999999993E-2</v>
      </c>
      <c r="CW310">
        <v>7.9632739999999994E-2</v>
      </c>
      <c r="CX310">
        <v>7.9311909999999999E-2</v>
      </c>
      <c r="CY310">
        <v>7.8994990000000001E-2</v>
      </c>
    </row>
    <row r="311" spans="1:103" x14ac:dyDescent="0.25">
      <c r="A311" t="s">
        <v>285</v>
      </c>
      <c r="B311" s="52" t="s">
        <v>315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0.32261574999999998</v>
      </c>
      <c r="T311">
        <v>0.43958080999999999</v>
      </c>
      <c r="U311">
        <v>0.44634585999999998</v>
      </c>
      <c r="V311">
        <v>0.40567674999999997</v>
      </c>
      <c r="W311">
        <v>0.35174951999999998</v>
      </c>
      <c r="X311">
        <v>0.30063442000000001</v>
      </c>
      <c r="Y311">
        <v>0.25834074000000001</v>
      </c>
      <c r="Z311">
        <v>0.22587247999999999</v>
      </c>
      <c r="AA311">
        <v>0.20208017</v>
      </c>
      <c r="AB311">
        <v>0.18511821000000001</v>
      </c>
      <c r="AC311">
        <v>0.1730903</v>
      </c>
      <c r="AD311">
        <v>0.16425667999999999</v>
      </c>
      <c r="AE311">
        <v>0.15703558000000001</v>
      </c>
      <c r="AF311" s="9">
        <v>0.14997480999999999</v>
      </c>
      <c r="AG311">
        <v>0.14184646000000001</v>
      </c>
      <c r="AH311">
        <v>0.1320713</v>
      </c>
      <c r="AI311">
        <v>0.12039186</v>
      </c>
      <c r="AJ311">
        <v>0.10739237</v>
      </c>
      <c r="AK311">
        <v>9.3934019999999993E-2</v>
      </c>
      <c r="AL311">
        <v>8.0824519999999997E-2</v>
      </c>
      <c r="AM311">
        <v>6.8648000000000001E-2</v>
      </c>
      <c r="AN311">
        <v>5.7738240000000003E-2</v>
      </c>
      <c r="AO311">
        <v>4.8222809999999998E-2</v>
      </c>
      <c r="AP311">
        <v>4.0087079999999997E-2</v>
      </c>
      <c r="AQ311">
        <v>3.3320900000000001E-2</v>
      </c>
      <c r="AR311">
        <v>2.7595640000000001E-2</v>
      </c>
      <c r="AS311">
        <v>2.2797890000000001E-2</v>
      </c>
      <c r="AT311">
        <v>1.880542E-2</v>
      </c>
      <c r="AU311">
        <v>1.5499489999999999E-2</v>
      </c>
      <c r="AV311">
        <v>1.2771370000000001E-2</v>
      </c>
      <c r="AW311">
        <v>1.052486E-2</v>
      </c>
      <c r="AX311">
        <v>8.6775600000000008E-3</v>
      </c>
      <c r="AY311">
        <v>7.1595000000000001E-3</v>
      </c>
      <c r="AZ311">
        <v>5.9121399999999998E-3</v>
      </c>
      <c r="BA311">
        <v>4.8845299999999998E-3</v>
      </c>
      <c r="BB311">
        <v>4.0301599999999996E-3</v>
      </c>
      <c r="BC311">
        <v>3.3215800000000002E-3</v>
      </c>
      <c r="BD311">
        <v>2.7351200000000002E-3</v>
      </c>
      <c r="BE311">
        <v>2.25055E-3</v>
      </c>
      <c r="BF311">
        <v>1.85071E-3</v>
      </c>
      <c r="BG311">
        <v>1.52118E-3</v>
      </c>
      <c r="BH311">
        <v>1.24985E-3</v>
      </c>
      <c r="BI311">
        <v>1.0266299999999999E-3</v>
      </c>
      <c r="BJ311">
        <v>8.4309999999999995E-4</v>
      </c>
      <c r="BK311">
        <v>6.9229000000000003E-4</v>
      </c>
      <c r="BL311">
        <v>5.6842000000000004E-4</v>
      </c>
      <c r="BM311">
        <v>4.6672E-4</v>
      </c>
      <c r="BN311">
        <v>3.8322999999999997E-4</v>
      </c>
      <c r="BO311">
        <v>3.1472E-4</v>
      </c>
      <c r="BP311">
        <v>2.5849999999999999E-4</v>
      </c>
      <c r="BQ311">
        <v>2.1236000000000001E-4</v>
      </c>
      <c r="BR311">
        <v>1.7451000000000001E-4</v>
      </c>
      <c r="BS311">
        <v>1.4344999999999999E-4</v>
      </c>
      <c r="BT311">
        <v>1.1796E-4</v>
      </c>
      <c r="BU311">
        <v>9.7040000000000006E-5</v>
      </c>
      <c r="BV311">
        <v>7.9859999999999998E-5</v>
      </c>
      <c r="BW311">
        <v>6.5759999999999994E-5</v>
      </c>
      <c r="BX311">
        <v>5.418E-5</v>
      </c>
      <c r="BY311">
        <v>4.4660000000000003E-5</v>
      </c>
      <c r="BZ311">
        <v>3.684E-5</v>
      </c>
      <c r="CA311">
        <v>3.0409999999999999E-5</v>
      </c>
      <c r="CB311">
        <v>2.512E-5</v>
      </c>
      <c r="CC311">
        <v>2.0760000000000001E-5</v>
      </c>
      <c r="CD311">
        <v>1.7180000000000002E-5</v>
      </c>
      <c r="CE311">
        <v>1.4219999999999999E-5</v>
      </c>
      <c r="CF311">
        <v>1.1749999999999999E-5</v>
      </c>
      <c r="CG311">
        <v>9.7200000000000001E-6</v>
      </c>
      <c r="CH311">
        <v>8.0499999999999992E-6</v>
      </c>
      <c r="CI311">
        <v>6.6800000000000004E-6</v>
      </c>
      <c r="CJ311">
        <v>5.5500000000000002E-6</v>
      </c>
      <c r="CK311">
        <v>4.6099999999999999E-6</v>
      </c>
      <c r="CL311">
        <v>3.8399999999999997E-6</v>
      </c>
      <c r="CM311">
        <v>3.1999999999999999E-6</v>
      </c>
      <c r="CN311">
        <v>2.6800000000000002E-6</v>
      </c>
      <c r="CO311">
        <v>2.2400000000000002E-6</v>
      </c>
      <c r="CP311">
        <v>1.88E-6</v>
      </c>
      <c r="CQ311">
        <v>1.5799999999999999E-6</v>
      </c>
      <c r="CR311">
        <v>1.3200000000000001E-6</v>
      </c>
      <c r="CS311">
        <v>1.1200000000000001E-6</v>
      </c>
      <c r="CT311">
        <v>9.4E-7</v>
      </c>
      <c r="CU311">
        <v>7.9999999999999996E-7</v>
      </c>
      <c r="CV311">
        <v>6.7999999999999995E-7</v>
      </c>
      <c r="CW311">
        <v>5.7000000000000005E-7</v>
      </c>
      <c r="CX311">
        <v>4.8999999999999997E-7</v>
      </c>
      <c r="CY311">
        <v>4.2E-7</v>
      </c>
    </row>
    <row r="312" spans="1:103" x14ac:dyDescent="0.25">
      <c r="A312" t="s">
        <v>285</v>
      </c>
      <c r="B312" s="52" t="s">
        <v>558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0.15894517999999999</v>
      </c>
      <c r="T312">
        <v>0.25022644999999999</v>
      </c>
      <c r="U312">
        <v>0.29321251999999998</v>
      </c>
      <c r="V312">
        <v>0.30512423</v>
      </c>
      <c r="W312">
        <v>0.29864837999999999</v>
      </c>
      <c r="X312">
        <v>0.28246767</v>
      </c>
      <c r="Y312">
        <v>0.26220793999999997</v>
      </c>
      <c r="Z312">
        <v>0.24130915</v>
      </c>
      <c r="AA312">
        <v>0.22171632999999999</v>
      </c>
      <c r="AB312">
        <v>0.20439254000000001</v>
      </c>
      <c r="AC312">
        <v>0.18968334000000001</v>
      </c>
      <c r="AD312">
        <v>0.17756906</v>
      </c>
      <c r="AE312">
        <v>0.16783166999999999</v>
      </c>
      <c r="AF312" s="9">
        <v>0.16016194</v>
      </c>
      <c r="AG312">
        <v>0.15422541000000001</v>
      </c>
      <c r="AH312">
        <v>0.14986529000000001</v>
      </c>
      <c r="AI312">
        <v>0.14659684000000001</v>
      </c>
      <c r="AJ312">
        <v>0.14417743</v>
      </c>
      <c r="AK312">
        <v>0.14240177000000001</v>
      </c>
      <c r="AL312">
        <v>0.14109878000000001</v>
      </c>
      <c r="AM312">
        <v>0.14012626</v>
      </c>
      <c r="AN312">
        <v>0.13936403</v>
      </c>
      <c r="AO312">
        <v>0.13870811</v>
      </c>
      <c r="AP312">
        <v>0.13806403</v>
      </c>
      <c r="AQ312">
        <v>0.13784650000000001</v>
      </c>
      <c r="AR312">
        <v>0.13733693</v>
      </c>
      <c r="AS312">
        <v>0.13646733</v>
      </c>
      <c r="AT312">
        <v>0.13515715</v>
      </c>
      <c r="AU312">
        <v>0.13331836</v>
      </c>
      <c r="AV312">
        <v>0.13086374000000001</v>
      </c>
      <c r="AW312">
        <v>0.12771813000000001</v>
      </c>
      <c r="AX312">
        <v>0.12383073</v>
      </c>
      <c r="AY312">
        <v>0.11918925</v>
      </c>
      <c r="AZ312">
        <v>0.11382628</v>
      </c>
      <c r="BA312">
        <v>0.10797044</v>
      </c>
      <c r="BB312">
        <v>0.1015189</v>
      </c>
      <c r="BC312">
        <v>9.4639340000000002E-2</v>
      </c>
      <c r="BD312">
        <v>8.7507570000000007E-2</v>
      </c>
      <c r="BE312">
        <v>8.0294050000000006E-2</v>
      </c>
      <c r="BF312">
        <v>7.3152969999999998E-2</v>
      </c>
      <c r="BG312">
        <v>6.6214780000000001E-2</v>
      </c>
      <c r="BH312">
        <v>5.9582629999999998E-2</v>
      </c>
      <c r="BI312">
        <v>5.3332049999999999E-2</v>
      </c>
      <c r="BJ312">
        <v>4.7512819999999997E-2</v>
      </c>
      <c r="BK312">
        <v>4.2152380000000003E-2</v>
      </c>
      <c r="BL312">
        <v>3.7259689999999998E-2</v>
      </c>
      <c r="BM312">
        <v>3.2829280000000002E-2</v>
      </c>
      <c r="BN312">
        <v>2.8844939999999999E-2</v>
      </c>
      <c r="BO312">
        <v>2.528298E-2</v>
      </c>
      <c r="BP312">
        <v>2.2114930000000001E-2</v>
      </c>
      <c r="BQ312">
        <v>1.9309699999999999E-2</v>
      </c>
      <c r="BR312">
        <v>1.683519E-2</v>
      </c>
      <c r="BS312">
        <v>1.465957E-2</v>
      </c>
      <c r="BT312">
        <v>1.275213E-2</v>
      </c>
      <c r="BU312">
        <v>1.1083829999999999E-2</v>
      </c>
      <c r="BV312">
        <v>9.6276799999999996E-3</v>
      </c>
      <c r="BW312">
        <v>8.3589000000000007E-3</v>
      </c>
      <c r="BX312">
        <v>7.2549900000000002E-3</v>
      </c>
      <c r="BY312">
        <v>6.2956899999999996E-3</v>
      </c>
      <c r="BZ312">
        <v>5.4628799999999998E-3</v>
      </c>
      <c r="CA312">
        <v>4.7404500000000002E-3</v>
      </c>
      <c r="CB312">
        <v>4.1141499999999996E-3</v>
      </c>
      <c r="CC312">
        <v>3.57143E-3</v>
      </c>
      <c r="CD312">
        <v>3.1012800000000001E-3</v>
      </c>
      <c r="CE312">
        <v>2.6940699999999998E-3</v>
      </c>
      <c r="CF312">
        <v>2.3368299999999998E-3</v>
      </c>
      <c r="CG312">
        <v>2.0288300000000001E-3</v>
      </c>
      <c r="CH312">
        <v>1.7630300000000001E-3</v>
      </c>
      <c r="CI312">
        <v>1.53348E-3</v>
      </c>
      <c r="CJ312">
        <v>1.3350700000000001E-3</v>
      </c>
      <c r="CK312">
        <v>1.16344E-3</v>
      </c>
      <c r="CL312">
        <v>1.01487E-3</v>
      </c>
      <c r="CM312">
        <v>8.8615999999999999E-4</v>
      </c>
      <c r="CN312">
        <v>7.7457000000000003E-4</v>
      </c>
      <c r="CO312">
        <v>6.7774000000000003E-4</v>
      </c>
      <c r="CP312">
        <v>5.9363999999999999E-4</v>
      </c>
      <c r="CQ312">
        <v>5.2054E-4</v>
      </c>
      <c r="CR312">
        <v>4.5695000000000002E-4</v>
      </c>
      <c r="CS312">
        <v>4.0157000000000002E-4</v>
      </c>
      <c r="CT312">
        <v>3.5330000000000002E-4</v>
      </c>
      <c r="CU312">
        <v>3.1118999999999998E-4</v>
      </c>
      <c r="CV312">
        <v>2.7441E-4</v>
      </c>
      <c r="CW312">
        <v>2.4226E-4</v>
      </c>
      <c r="CX312">
        <v>2.1411999999999999E-4</v>
      </c>
      <c r="CY312">
        <v>1.8948000000000001E-4</v>
      </c>
    </row>
    <row r="313" spans="1:103" x14ac:dyDescent="0.25">
      <c r="A313" s="52" t="s">
        <v>286</v>
      </c>
      <c r="B313" s="52" t="s">
        <v>559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0.33049880999999998</v>
      </c>
      <c r="T313">
        <v>0.42682922000000001</v>
      </c>
      <c r="U313">
        <v>0.40888088</v>
      </c>
      <c r="V313">
        <v>0.35680482000000002</v>
      </c>
      <c r="W313">
        <v>0.30140942999999998</v>
      </c>
      <c r="X313">
        <v>0.25265426000000002</v>
      </c>
      <c r="Y313">
        <v>0.21269885999999999</v>
      </c>
      <c r="Z313">
        <v>0.18097944999999999</v>
      </c>
      <c r="AA313">
        <v>0.15614881</v>
      </c>
      <c r="AB313">
        <v>0.13679757000000001</v>
      </c>
      <c r="AC313">
        <v>0.12169566</v>
      </c>
      <c r="AD313">
        <v>0.10984645</v>
      </c>
      <c r="AE313">
        <v>0.10047173</v>
      </c>
      <c r="AF313" s="9">
        <v>9.2975829999999995E-2</v>
      </c>
      <c r="AG313">
        <v>8.6907719999999994E-2</v>
      </c>
      <c r="AH313">
        <v>8.1998199999999993E-2</v>
      </c>
      <c r="AI313">
        <v>7.7895420000000007E-2</v>
      </c>
      <c r="AJ313">
        <v>7.441528E-2</v>
      </c>
      <c r="AK313">
        <v>7.1419099999999999E-2</v>
      </c>
      <c r="AL313">
        <v>6.880211E-2</v>
      </c>
      <c r="AM313">
        <v>6.6484909999999994E-2</v>
      </c>
      <c r="AN313">
        <v>6.4407039999999999E-2</v>
      </c>
      <c r="AO313">
        <v>6.2522259999999996E-2</v>
      </c>
      <c r="AP313">
        <v>6.0795000000000002E-2</v>
      </c>
      <c r="AQ313">
        <v>5.9321939999999997E-2</v>
      </c>
      <c r="AR313">
        <v>5.7898970000000001E-2</v>
      </c>
      <c r="AS313">
        <v>5.6528330000000002E-2</v>
      </c>
      <c r="AT313">
        <v>5.5210490000000001E-2</v>
      </c>
      <c r="AU313">
        <v>5.3944659999999998E-2</v>
      </c>
      <c r="AV313">
        <v>5.2729249999999998E-2</v>
      </c>
      <c r="AW313">
        <v>5.1562179999999999E-2</v>
      </c>
      <c r="AX313">
        <v>5.0441090000000001E-2</v>
      </c>
      <c r="AY313">
        <v>4.9363490000000003E-2</v>
      </c>
      <c r="AZ313">
        <v>4.8326899999999999E-2</v>
      </c>
      <c r="BA313">
        <v>4.7354500000000001E-2</v>
      </c>
      <c r="BB313">
        <v>4.6400450000000003E-2</v>
      </c>
      <c r="BC313">
        <v>4.5469750000000003E-2</v>
      </c>
      <c r="BD313">
        <v>4.4565180000000003E-2</v>
      </c>
      <c r="BE313">
        <v>4.3688030000000003E-2</v>
      </c>
      <c r="BF313">
        <v>4.2838559999999998E-2</v>
      </c>
      <c r="BG313">
        <v>4.2016409999999997E-2</v>
      </c>
      <c r="BH313">
        <v>4.122079E-2</v>
      </c>
      <c r="BI313">
        <v>4.0450710000000001E-2</v>
      </c>
      <c r="BJ313">
        <v>3.9705049999999999E-2</v>
      </c>
      <c r="BK313">
        <v>3.8982650000000001E-2</v>
      </c>
      <c r="BL313">
        <v>3.8282370000000003E-2</v>
      </c>
      <c r="BM313">
        <v>3.7603110000000002E-2</v>
      </c>
      <c r="BN313">
        <v>3.694385E-2</v>
      </c>
      <c r="BO313">
        <v>3.630361E-2</v>
      </c>
      <c r="BP313">
        <v>3.5681480000000002E-2</v>
      </c>
      <c r="BQ313">
        <v>3.5076639999999999E-2</v>
      </c>
      <c r="BR313">
        <v>3.4488320000000003E-2</v>
      </c>
      <c r="BS313">
        <v>3.3915809999999998E-2</v>
      </c>
      <c r="BT313">
        <v>3.335846E-2</v>
      </c>
      <c r="BU313">
        <v>3.2815650000000002E-2</v>
      </c>
      <c r="BV313">
        <v>3.2286830000000002E-2</v>
      </c>
      <c r="BW313">
        <v>3.1771470000000003E-2</v>
      </c>
      <c r="BX313">
        <v>3.1269079999999998E-2</v>
      </c>
      <c r="BY313">
        <v>3.07792E-2</v>
      </c>
      <c r="BZ313">
        <v>3.0301399999999999E-2</v>
      </c>
      <c r="CA313">
        <v>2.9835270000000001E-2</v>
      </c>
      <c r="CB313">
        <v>2.9380429999999999E-2</v>
      </c>
      <c r="CC313">
        <v>2.8936509999999999E-2</v>
      </c>
      <c r="CD313">
        <v>2.850316E-2</v>
      </c>
      <c r="CE313">
        <v>2.8080049999999999E-2</v>
      </c>
      <c r="CF313">
        <v>2.7665789999999999E-2</v>
      </c>
      <c r="CG313">
        <v>2.726166E-2</v>
      </c>
      <c r="CH313">
        <v>2.6867180000000001E-2</v>
      </c>
      <c r="CI313">
        <v>2.6481979999999999E-2</v>
      </c>
      <c r="CJ313">
        <v>2.6105699999999999E-2</v>
      </c>
      <c r="CK313">
        <v>2.573802E-2</v>
      </c>
      <c r="CL313">
        <v>2.5378669999999999E-2</v>
      </c>
      <c r="CM313">
        <v>2.5027379999999998E-2</v>
      </c>
      <c r="CN313">
        <v>2.468391E-2</v>
      </c>
      <c r="CO313">
        <v>2.434801E-2</v>
      </c>
      <c r="CP313">
        <v>2.4019459999999999E-2</v>
      </c>
      <c r="CQ313">
        <v>2.3698049999999998E-2</v>
      </c>
      <c r="CR313">
        <v>2.3383589999999999E-2</v>
      </c>
      <c r="CS313">
        <v>2.307586E-2</v>
      </c>
      <c r="CT313">
        <v>2.277469E-2</v>
      </c>
      <c r="CU313">
        <v>2.2479880000000001E-2</v>
      </c>
      <c r="CV313">
        <v>2.2191280000000001E-2</v>
      </c>
      <c r="CW313">
        <v>2.19087E-2</v>
      </c>
      <c r="CX313">
        <v>2.1631979999999999E-2</v>
      </c>
      <c r="CY313">
        <v>2.136097E-2</v>
      </c>
    </row>
    <row r="314" spans="1:103" x14ac:dyDescent="0.25">
      <c r="A314" s="52" t="s">
        <v>286</v>
      </c>
      <c r="B314" s="52" t="s">
        <v>560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0.23721965</v>
      </c>
      <c r="T314">
        <v>0.35539917999999998</v>
      </c>
      <c r="U314">
        <v>0.37989367000000002</v>
      </c>
      <c r="V314">
        <v>0.35900613999999997</v>
      </c>
      <c r="W314">
        <v>0.32165357999999999</v>
      </c>
      <c r="X314">
        <v>0.28193347000000002</v>
      </c>
      <c r="Y314">
        <v>0.24583413000000001</v>
      </c>
      <c r="Z314">
        <v>0.21533664999999999</v>
      </c>
      <c r="AA314">
        <v>0.19058335000000001</v>
      </c>
      <c r="AB314">
        <v>0.17096341000000001</v>
      </c>
      <c r="AC314">
        <v>0.15563431</v>
      </c>
      <c r="AD314">
        <v>0.14375757</v>
      </c>
      <c r="AE314">
        <v>0.1345932</v>
      </c>
      <c r="AF314" s="9">
        <v>0.12752648999999999</v>
      </c>
      <c r="AG314">
        <v>0.1220646</v>
      </c>
      <c r="AH314">
        <v>0.11793352999999999</v>
      </c>
      <c r="AI314">
        <v>0.11469511</v>
      </c>
      <c r="AJ314">
        <v>0.11212887000000001</v>
      </c>
      <c r="AK314">
        <v>0.11006723</v>
      </c>
      <c r="AL314">
        <v>0.10838351</v>
      </c>
      <c r="AM314">
        <v>0.10698239</v>
      </c>
      <c r="AN314">
        <v>0.10579241</v>
      </c>
      <c r="AO314">
        <v>0.10476011</v>
      </c>
      <c r="AP314">
        <v>0.10384562</v>
      </c>
      <c r="AQ314">
        <v>0.1033039</v>
      </c>
      <c r="AR314">
        <v>0.10274455</v>
      </c>
      <c r="AS314">
        <v>0.10217461</v>
      </c>
      <c r="AT314">
        <v>0.10159909</v>
      </c>
      <c r="AU314">
        <v>0.10102149000000001</v>
      </c>
      <c r="AV314">
        <v>0.10044423</v>
      </c>
      <c r="AW314">
        <v>9.9868990000000005E-2</v>
      </c>
      <c r="AX314">
        <v>9.9296860000000001E-2</v>
      </c>
      <c r="AY314">
        <v>9.8728579999999996E-2</v>
      </c>
      <c r="AZ314">
        <v>9.8164660000000001E-2</v>
      </c>
      <c r="BA314">
        <v>9.7700759999999998E-2</v>
      </c>
      <c r="BB314">
        <v>9.720413E-2</v>
      </c>
      <c r="BC314">
        <v>9.6687510000000004E-2</v>
      </c>
      <c r="BD314">
        <v>9.6159750000000002E-2</v>
      </c>
      <c r="BE314">
        <v>9.5626900000000001E-2</v>
      </c>
      <c r="BF314">
        <v>9.5093079999999996E-2</v>
      </c>
      <c r="BG314">
        <v>9.4561010000000001E-2</v>
      </c>
      <c r="BH314">
        <v>9.4032470000000007E-2</v>
      </c>
      <c r="BI314">
        <v>9.3508569999999999E-2</v>
      </c>
      <c r="BJ314">
        <v>9.298998E-2</v>
      </c>
      <c r="BK314">
        <v>9.247706E-2</v>
      </c>
      <c r="BL314">
        <v>9.1969960000000003E-2</v>
      </c>
      <c r="BM314">
        <v>9.1468720000000003E-2</v>
      </c>
      <c r="BN314">
        <v>9.0973300000000007E-2</v>
      </c>
      <c r="BO314">
        <v>9.0483620000000001E-2</v>
      </c>
      <c r="BP314">
        <v>8.9999590000000004E-2</v>
      </c>
      <c r="BQ314">
        <v>8.9521110000000001E-2</v>
      </c>
      <c r="BR314">
        <v>8.9048100000000005E-2</v>
      </c>
      <c r="BS314">
        <v>8.8580469999999994E-2</v>
      </c>
      <c r="BT314">
        <v>8.8118130000000003E-2</v>
      </c>
      <c r="BU314">
        <v>8.7661000000000003E-2</v>
      </c>
      <c r="BV314">
        <v>8.7209010000000003E-2</v>
      </c>
      <c r="BW314">
        <v>8.6762080000000005E-2</v>
      </c>
      <c r="BX314">
        <v>8.6320140000000004E-2</v>
      </c>
      <c r="BY314">
        <v>8.5883139999999997E-2</v>
      </c>
      <c r="BZ314">
        <v>8.5450990000000004E-2</v>
      </c>
      <c r="CA314">
        <v>8.5023630000000003E-2</v>
      </c>
      <c r="CB314">
        <v>8.4601019999999999E-2</v>
      </c>
      <c r="CC314">
        <v>8.4183110000000005E-2</v>
      </c>
      <c r="CD314">
        <v>8.3769860000000002E-2</v>
      </c>
      <c r="CE314">
        <v>8.3361199999999996E-2</v>
      </c>
      <c r="CF314">
        <v>8.2979890000000001E-2</v>
      </c>
      <c r="CG314">
        <v>8.258778E-2</v>
      </c>
      <c r="CH314">
        <v>8.2190589999999994E-2</v>
      </c>
      <c r="CI314">
        <v>8.1792110000000001E-2</v>
      </c>
      <c r="CJ314">
        <v>8.1394850000000005E-2</v>
      </c>
      <c r="CK314">
        <v>8.1000429999999998E-2</v>
      </c>
      <c r="CL314">
        <v>8.0609890000000003E-2</v>
      </c>
      <c r="CM314">
        <v>8.0223859999999994E-2</v>
      </c>
      <c r="CN314">
        <v>7.9842689999999994E-2</v>
      </c>
      <c r="CO314">
        <v>7.946657E-2</v>
      </c>
      <c r="CP314">
        <v>7.9095529999999997E-2</v>
      </c>
      <c r="CQ314">
        <v>7.8729569999999999E-2</v>
      </c>
      <c r="CR314">
        <v>7.8368590000000002E-2</v>
      </c>
      <c r="CS314">
        <v>7.8012490000000004E-2</v>
      </c>
      <c r="CT314">
        <v>7.7661129999999995E-2</v>
      </c>
      <c r="CU314">
        <v>7.7314389999999997E-2</v>
      </c>
      <c r="CV314">
        <v>7.6972109999999996E-2</v>
      </c>
      <c r="CW314">
        <v>7.6634160000000007E-2</v>
      </c>
      <c r="CX314">
        <v>7.6300400000000004E-2</v>
      </c>
      <c r="CY314">
        <v>7.5970700000000002E-2</v>
      </c>
    </row>
    <row r="315" spans="1:103" x14ac:dyDescent="0.25">
      <c r="A315" s="52" t="s">
        <v>286</v>
      </c>
      <c r="B315" s="52" t="s">
        <v>561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0.26954997000000003</v>
      </c>
      <c r="T315">
        <v>0.38179724999999998</v>
      </c>
      <c r="U315">
        <v>0.39137028000000001</v>
      </c>
      <c r="V315">
        <v>0.35870386999999998</v>
      </c>
      <c r="W315">
        <v>0.31426661</v>
      </c>
      <c r="X315">
        <v>0.27094537000000002</v>
      </c>
      <c r="Y315">
        <v>0.2333421</v>
      </c>
      <c r="Z315">
        <v>0.20243924999999999</v>
      </c>
      <c r="AA315">
        <v>0.17776584000000001</v>
      </c>
      <c r="AB315">
        <v>0.15837109999999999</v>
      </c>
      <c r="AC315">
        <v>0.14324311000000001</v>
      </c>
      <c r="AD315">
        <v>0.13147248</v>
      </c>
      <c r="AE315">
        <v>0.1223012</v>
      </c>
      <c r="AF315" s="9">
        <v>0.11512242</v>
      </c>
      <c r="AG315">
        <v>0.10946177999999999</v>
      </c>
      <c r="AH315">
        <v>0.10505057</v>
      </c>
      <c r="AI315">
        <v>0.10148618</v>
      </c>
      <c r="AJ315">
        <v>9.8564689999999996E-2</v>
      </c>
      <c r="AK315">
        <v>9.6131720000000004E-2</v>
      </c>
      <c r="AL315">
        <v>9.4070669999999995E-2</v>
      </c>
      <c r="AM315">
        <v>9.2293570000000005E-2</v>
      </c>
      <c r="AN315">
        <v>9.0734099999999998E-2</v>
      </c>
      <c r="AO315">
        <v>8.9342199999999997E-2</v>
      </c>
      <c r="AP315">
        <v>8.8080130000000006E-2</v>
      </c>
      <c r="AQ315">
        <v>8.7139400000000006E-2</v>
      </c>
      <c r="AR315">
        <v>8.6203719999999998E-2</v>
      </c>
      <c r="AS315">
        <v>8.5278660000000006E-2</v>
      </c>
      <c r="AT315">
        <v>8.4367750000000005E-2</v>
      </c>
      <c r="AU315">
        <v>8.3473080000000005E-2</v>
      </c>
      <c r="AV315">
        <v>8.2595740000000001E-2</v>
      </c>
      <c r="AW315">
        <v>8.1736119999999995E-2</v>
      </c>
      <c r="AX315">
        <v>8.0894129999999995E-2</v>
      </c>
      <c r="AY315">
        <v>8.0069409999999994E-2</v>
      </c>
      <c r="AZ315">
        <v>7.9261449999999997E-2</v>
      </c>
      <c r="BA315">
        <v>7.8533839999999994E-2</v>
      </c>
      <c r="BB315">
        <v>7.7792009999999995E-2</v>
      </c>
      <c r="BC315">
        <v>7.7045849999999999E-2</v>
      </c>
      <c r="BD315">
        <v>7.6301999999999995E-2</v>
      </c>
      <c r="BE315">
        <v>7.5564790000000007E-2</v>
      </c>
      <c r="BF315">
        <v>7.4836949999999999E-2</v>
      </c>
      <c r="BG315">
        <v>7.4120080000000005E-2</v>
      </c>
      <c r="BH315">
        <v>7.3415069999999999E-2</v>
      </c>
      <c r="BI315">
        <v>7.272228E-2</v>
      </c>
      <c r="BJ315">
        <v>7.2041759999999996E-2</v>
      </c>
      <c r="BK315">
        <v>7.1373359999999997E-2</v>
      </c>
      <c r="BL315">
        <v>7.0716799999999996E-2</v>
      </c>
      <c r="BM315">
        <v>7.0071759999999997E-2</v>
      </c>
      <c r="BN315">
        <v>6.9437869999999999E-2</v>
      </c>
      <c r="BO315">
        <v>6.8814760000000003E-2</v>
      </c>
      <c r="BP315">
        <v>6.8202100000000002E-2</v>
      </c>
      <c r="BQ315">
        <v>6.7599560000000003E-2</v>
      </c>
      <c r="BR315">
        <v>6.7006839999999998E-2</v>
      </c>
      <c r="BS315">
        <v>6.6423670000000004E-2</v>
      </c>
      <c r="BT315">
        <v>6.58498E-2</v>
      </c>
      <c r="BU315">
        <v>6.5284999999999996E-2</v>
      </c>
      <c r="BV315">
        <v>6.4729060000000005E-2</v>
      </c>
      <c r="BW315">
        <v>6.4181749999999996E-2</v>
      </c>
      <c r="BX315">
        <v>6.3642900000000002E-2</v>
      </c>
      <c r="BY315">
        <v>6.3112310000000005E-2</v>
      </c>
      <c r="BZ315">
        <v>6.2589800000000001E-2</v>
      </c>
      <c r="CA315">
        <v>6.2075230000000002E-2</v>
      </c>
      <c r="CB315">
        <v>6.156843E-2</v>
      </c>
      <c r="CC315">
        <v>6.1069270000000002E-2</v>
      </c>
      <c r="CD315">
        <v>6.0577609999999997E-2</v>
      </c>
      <c r="CE315">
        <v>6.0093319999999999E-2</v>
      </c>
      <c r="CF315">
        <v>5.9626510000000001E-2</v>
      </c>
      <c r="CG315">
        <v>5.9161440000000003E-2</v>
      </c>
      <c r="CH315">
        <v>5.8699840000000003E-2</v>
      </c>
      <c r="CI315">
        <v>5.8242830000000002E-2</v>
      </c>
      <c r="CJ315">
        <v>5.7791130000000003E-2</v>
      </c>
      <c r="CK315">
        <v>5.7345180000000003E-2</v>
      </c>
      <c r="CL315">
        <v>5.6905249999999998E-2</v>
      </c>
      <c r="CM315">
        <v>5.6471479999999998E-2</v>
      </c>
      <c r="CN315">
        <v>5.6043910000000002E-2</v>
      </c>
      <c r="CO315">
        <v>5.5622530000000003E-2</v>
      </c>
      <c r="CP315">
        <v>5.5207300000000001E-2</v>
      </c>
      <c r="CQ315">
        <v>5.4798140000000002E-2</v>
      </c>
      <c r="CR315">
        <v>5.4394949999999997E-2</v>
      </c>
      <c r="CS315">
        <v>5.3997629999999998E-2</v>
      </c>
      <c r="CT315">
        <v>5.3606069999999999E-2</v>
      </c>
      <c r="CU315">
        <v>5.3220160000000002E-2</v>
      </c>
      <c r="CV315">
        <v>5.2839780000000003E-2</v>
      </c>
      <c r="CW315">
        <v>5.2464820000000002E-2</v>
      </c>
      <c r="CX315">
        <v>5.209515E-2</v>
      </c>
      <c r="CY315">
        <v>5.1730680000000001E-2</v>
      </c>
    </row>
    <row r="316" spans="1:103" x14ac:dyDescent="0.25">
      <c r="A316" s="52" t="s">
        <v>286</v>
      </c>
      <c r="B316" s="52" t="s">
        <v>562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0.15724574999999999</v>
      </c>
      <c r="T316">
        <v>0.24825985</v>
      </c>
      <c r="U316">
        <v>0.29171018999999998</v>
      </c>
      <c r="V316">
        <v>0.30436045</v>
      </c>
      <c r="W316">
        <v>0.29863927000000001</v>
      </c>
      <c r="X316">
        <v>0.28310437999999999</v>
      </c>
      <c r="Y316">
        <v>0.26333736000000002</v>
      </c>
      <c r="Z316">
        <v>0.24277823000000001</v>
      </c>
      <c r="AA316">
        <v>0.22339326000000001</v>
      </c>
      <c r="AB316">
        <v>0.20617418000000001</v>
      </c>
      <c r="AC316">
        <v>0.19149558</v>
      </c>
      <c r="AD316">
        <v>0.17936253999999999</v>
      </c>
      <c r="AE316">
        <v>0.16957665999999999</v>
      </c>
      <c r="AF316" s="9">
        <v>0.16184345999999999</v>
      </c>
      <c r="AG316">
        <v>0.15583894000000001</v>
      </c>
      <c r="AH316">
        <v>0.15139567000000001</v>
      </c>
      <c r="AI316">
        <v>0.14805344000000001</v>
      </c>
      <c r="AJ316">
        <v>0.14557148</v>
      </c>
      <c r="AK316">
        <v>0.14374544</v>
      </c>
      <c r="AL316">
        <v>0.14240473000000001</v>
      </c>
      <c r="AM316">
        <v>0.14140765999999999</v>
      </c>
      <c r="AN316">
        <v>0.14063531000000001</v>
      </c>
      <c r="AO316">
        <v>0.13998525000000001</v>
      </c>
      <c r="AP316">
        <v>0.13936533000000001</v>
      </c>
      <c r="AQ316">
        <v>0.13913443</v>
      </c>
      <c r="AR316">
        <v>0.13865151000000001</v>
      </c>
      <c r="AS316">
        <v>0.13785048999999999</v>
      </c>
      <c r="AT316">
        <v>0.13665351000000001</v>
      </c>
      <c r="AU316">
        <v>0.13497454</v>
      </c>
      <c r="AV316">
        <v>0.13272593999999999</v>
      </c>
      <c r="AW316">
        <v>0.12982804000000001</v>
      </c>
      <c r="AX316">
        <v>0.12622095</v>
      </c>
      <c r="AY316">
        <v>0.12187667000000001</v>
      </c>
      <c r="AZ316">
        <v>0.11680835000000001</v>
      </c>
      <c r="BA316">
        <v>0.11121263000000001</v>
      </c>
      <c r="BB316">
        <v>0.10498551</v>
      </c>
      <c r="BC316">
        <v>9.8278359999999995E-2</v>
      </c>
      <c r="BD316">
        <v>9.1257000000000005E-2</v>
      </c>
      <c r="BE316">
        <v>8.4088469999999998E-2</v>
      </c>
      <c r="BF316">
        <v>7.69291E-2</v>
      </c>
      <c r="BG316">
        <v>6.9915690000000003E-2</v>
      </c>
      <c r="BH316">
        <v>6.3160309999999997E-2</v>
      </c>
      <c r="BI316">
        <v>5.6748550000000002E-2</v>
      </c>
      <c r="BJ316">
        <v>5.0740309999999997E-2</v>
      </c>
      <c r="BK316">
        <v>4.517243E-2</v>
      </c>
      <c r="BL316">
        <v>4.006212E-2</v>
      </c>
      <c r="BM316">
        <v>3.5410810000000001E-2</v>
      </c>
      <c r="BN316">
        <v>3.1207809999999999E-2</v>
      </c>
      <c r="BO316">
        <v>2.7433630000000001E-2</v>
      </c>
      <c r="BP316">
        <v>2.406287E-2</v>
      </c>
      <c r="BQ316">
        <v>2.106649E-2</v>
      </c>
      <c r="BR316">
        <v>1.841367E-2</v>
      </c>
      <c r="BS316">
        <v>1.6073210000000001E-2</v>
      </c>
      <c r="BT316">
        <v>1.4014530000000001E-2</v>
      </c>
      <c r="BU316">
        <v>1.220836E-2</v>
      </c>
      <c r="BV316">
        <v>1.062722E-2</v>
      </c>
      <c r="BW316">
        <v>9.2456699999999992E-3</v>
      </c>
      <c r="BX316">
        <v>8.0404199999999995E-3</v>
      </c>
      <c r="BY316">
        <v>6.99039E-3</v>
      </c>
      <c r="BZ316">
        <v>6.0765999999999997E-3</v>
      </c>
      <c r="CA316">
        <v>5.2820699999999998E-3</v>
      </c>
      <c r="CB316">
        <v>4.5917400000000004E-3</v>
      </c>
      <c r="CC316">
        <v>3.99227E-3</v>
      </c>
      <c r="CD316">
        <v>3.47189E-3</v>
      </c>
      <c r="CE316">
        <v>3.0202900000000001E-3</v>
      </c>
      <c r="CF316">
        <v>2.6233799999999998E-3</v>
      </c>
      <c r="CG316">
        <v>2.2805299999999998E-3</v>
      </c>
      <c r="CH316">
        <v>1.9841500000000001E-3</v>
      </c>
      <c r="CI316">
        <v>1.7277499999999999E-3</v>
      </c>
      <c r="CJ316">
        <v>1.5057899999999999E-3</v>
      </c>
      <c r="CK316">
        <v>1.3135E-3</v>
      </c>
      <c r="CL316">
        <v>1.1468100000000001E-3</v>
      </c>
      <c r="CM316">
        <v>1.0022099999999999E-3</v>
      </c>
      <c r="CN316">
        <v>8.7668000000000002E-4</v>
      </c>
      <c r="CO316">
        <v>7.6762E-4</v>
      </c>
      <c r="CP316">
        <v>6.7279999999999998E-4</v>
      </c>
      <c r="CQ316">
        <v>5.9029999999999998E-4</v>
      </c>
      <c r="CR316">
        <v>5.1845000000000005E-4</v>
      </c>
      <c r="CS316">
        <v>4.5583E-4</v>
      </c>
      <c r="CT316">
        <v>4.0120999999999999E-4</v>
      </c>
      <c r="CU316">
        <v>3.5352000000000002E-4</v>
      </c>
      <c r="CV316">
        <v>3.1184000000000002E-4</v>
      </c>
      <c r="CW316">
        <v>2.7536999999999999E-4</v>
      </c>
      <c r="CX316">
        <v>2.4345000000000001E-4</v>
      </c>
      <c r="CY316">
        <v>2.1547E-4</v>
      </c>
    </row>
    <row r="317" spans="1:103" x14ac:dyDescent="0.25">
      <c r="A317" s="52" t="s">
        <v>286</v>
      </c>
      <c r="B317" s="52" t="s">
        <v>314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0.26809958</v>
      </c>
      <c r="T317">
        <v>0.38064979999999998</v>
      </c>
      <c r="U317">
        <v>0.39088466999999999</v>
      </c>
      <c r="V317">
        <v>0.35872001999999997</v>
      </c>
      <c r="W317">
        <v>0.31457783</v>
      </c>
      <c r="X317">
        <v>0.27140555</v>
      </c>
      <c r="Y317">
        <v>0.23386597000000001</v>
      </c>
      <c r="Z317">
        <v>0.20298303000000001</v>
      </c>
      <c r="AA317">
        <v>0.17831051000000001</v>
      </c>
      <c r="AB317">
        <v>0.15891097000000001</v>
      </c>
      <c r="AC317">
        <v>0.14377899999999999</v>
      </c>
      <c r="AD317">
        <v>0.13200791000000001</v>
      </c>
      <c r="AE317">
        <v>0.12284046</v>
      </c>
      <c r="AF317" s="9">
        <v>0.11566944</v>
      </c>
      <c r="AG317">
        <v>0.11001974</v>
      </c>
      <c r="AH317">
        <v>0.10562253000000001</v>
      </c>
      <c r="AI317">
        <v>0.1020737</v>
      </c>
      <c r="AJ317">
        <v>9.9168699999999999E-2</v>
      </c>
      <c r="AK317">
        <v>9.6752649999999996E-2</v>
      </c>
      <c r="AL317">
        <v>9.4708550000000002E-2</v>
      </c>
      <c r="AM317">
        <v>9.2948180000000005E-2</v>
      </c>
      <c r="AN317">
        <v>9.1405009999999995E-2</v>
      </c>
      <c r="AO317">
        <v>9.0028860000000002E-2</v>
      </c>
      <c r="AP317">
        <v>8.8781899999999997E-2</v>
      </c>
      <c r="AQ317">
        <v>8.785838E-2</v>
      </c>
      <c r="AR317">
        <v>8.6938799999999997E-2</v>
      </c>
      <c r="AS317">
        <v>8.6028820000000006E-2</v>
      </c>
      <c r="AT317">
        <v>8.5132029999999997E-2</v>
      </c>
      <c r="AU317">
        <v>8.4250610000000004E-2</v>
      </c>
      <c r="AV317">
        <v>8.3385689999999998E-2</v>
      </c>
      <c r="AW317">
        <v>8.2537739999999998E-2</v>
      </c>
      <c r="AX317">
        <v>8.1706730000000005E-2</v>
      </c>
      <c r="AY317">
        <v>8.0892350000000002E-2</v>
      </c>
      <c r="AZ317">
        <v>8.0094129999999999E-2</v>
      </c>
      <c r="BA317">
        <v>7.9376970000000005E-2</v>
      </c>
      <c r="BB317">
        <v>7.8644740000000005E-2</v>
      </c>
      <c r="BC317">
        <v>7.7907470000000006E-2</v>
      </c>
      <c r="BD317">
        <v>7.7171870000000004E-2</v>
      </c>
      <c r="BE317">
        <v>7.6442360000000001E-2</v>
      </c>
      <c r="BF317">
        <v>7.5721720000000006E-2</v>
      </c>
      <c r="BG317">
        <v>7.5011620000000001E-2</v>
      </c>
      <c r="BH317">
        <v>7.4312980000000001E-2</v>
      </c>
      <c r="BI317">
        <v>7.3626189999999994E-2</v>
      </c>
      <c r="BJ317">
        <v>7.2951329999999995E-2</v>
      </c>
      <c r="BK317">
        <v>7.2288290000000005E-2</v>
      </c>
      <c r="BL317">
        <v>7.1636790000000006E-2</v>
      </c>
      <c r="BM317">
        <v>7.0996539999999997E-2</v>
      </c>
      <c r="BN317">
        <v>7.0367180000000001E-2</v>
      </c>
      <c r="BO317">
        <v>6.9748379999999999E-2</v>
      </c>
      <c r="BP317">
        <v>6.9139790000000007E-2</v>
      </c>
      <c r="BQ317">
        <v>6.8541110000000002E-2</v>
      </c>
      <c r="BR317">
        <v>6.795205E-2</v>
      </c>
      <c r="BS317">
        <v>6.7372329999999994E-2</v>
      </c>
      <c r="BT317">
        <v>6.6801719999999995E-2</v>
      </c>
      <c r="BU317">
        <v>6.6239989999999999E-2</v>
      </c>
      <c r="BV317">
        <v>6.5686919999999996E-2</v>
      </c>
      <c r="BW317">
        <v>6.5142320000000004E-2</v>
      </c>
      <c r="BX317">
        <v>6.4605999999999997E-2</v>
      </c>
      <c r="BY317">
        <v>6.4077780000000001E-2</v>
      </c>
      <c r="BZ317">
        <v>6.3557500000000003E-2</v>
      </c>
      <c r="CA317">
        <v>6.3045000000000004E-2</v>
      </c>
      <c r="CB317">
        <v>6.2540129999999999E-2</v>
      </c>
      <c r="CC317">
        <v>6.2042769999999997E-2</v>
      </c>
      <c r="CD317">
        <v>6.1552780000000001E-2</v>
      </c>
      <c r="CE317">
        <v>6.1070050000000001E-2</v>
      </c>
      <c r="CF317">
        <v>6.060521E-2</v>
      </c>
      <c r="CG317">
        <v>6.0141720000000003E-2</v>
      </c>
      <c r="CH317">
        <v>5.9681430000000001E-2</v>
      </c>
      <c r="CI317">
        <v>5.9225510000000002E-2</v>
      </c>
      <c r="CJ317">
        <v>5.8774750000000001E-2</v>
      </c>
      <c r="CK317">
        <v>5.8329609999999997E-2</v>
      </c>
      <c r="CL317">
        <v>5.7890379999999998E-2</v>
      </c>
      <c r="CM317">
        <v>5.7457229999999998E-2</v>
      </c>
      <c r="CN317">
        <v>5.7030190000000001E-2</v>
      </c>
      <c r="CO317">
        <v>5.6609279999999998E-2</v>
      </c>
      <c r="CP317">
        <v>5.619445E-2</v>
      </c>
      <c r="CQ317">
        <v>5.5785620000000001E-2</v>
      </c>
      <c r="CR317">
        <v>5.5382720000000003E-2</v>
      </c>
      <c r="CS317">
        <v>5.4985619999999999E-2</v>
      </c>
      <c r="CT317">
        <v>5.4594240000000002E-2</v>
      </c>
      <c r="CU317">
        <v>5.4208449999999998E-2</v>
      </c>
      <c r="CV317">
        <v>5.3828130000000002E-2</v>
      </c>
      <c r="CW317">
        <v>5.3453189999999998E-2</v>
      </c>
      <c r="CX317">
        <v>5.3083489999999997E-2</v>
      </c>
      <c r="CY317">
        <v>5.2718929999999997E-2</v>
      </c>
    </row>
    <row r="318" spans="1:103" x14ac:dyDescent="0.25">
      <c r="A318" t="s">
        <v>286</v>
      </c>
      <c r="B318" s="52" t="s">
        <v>563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0.18173095</v>
      </c>
      <c r="T318">
        <v>0.30540847999999998</v>
      </c>
      <c r="U318">
        <v>0.35587124999999997</v>
      </c>
      <c r="V318">
        <v>0.35820455000000001</v>
      </c>
      <c r="W318">
        <v>0.33578234000000001</v>
      </c>
      <c r="X318">
        <v>0.30379536000000001</v>
      </c>
      <c r="Y318">
        <v>0.27070143000000002</v>
      </c>
      <c r="Z318">
        <v>0.24060082999999999</v>
      </c>
      <c r="AA318">
        <v>0.21506775</v>
      </c>
      <c r="AB318">
        <v>0.19433349999999999</v>
      </c>
      <c r="AC318">
        <v>0.17798944999999999</v>
      </c>
      <c r="AD318">
        <v>0.16537957</v>
      </c>
      <c r="AE318">
        <v>0.15580591999999999</v>
      </c>
      <c r="AF318" s="9">
        <v>0.14862622</v>
      </c>
      <c r="AG318">
        <v>0.143292</v>
      </c>
      <c r="AH318">
        <v>0.13949679000000001</v>
      </c>
      <c r="AI318">
        <v>0.13671815000000001</v>
      </c>
      <c r="AJ318">
        <v>0.13469038</v>
      </c>
      <c r="AK318">
        <v>0.1332111</v>
      </c>
      <c r="AL318">
        <v>0.13212840000000001</v>
      </c>
      <c r="AM318">
        <v>0.13132959999999999</v>
      </c>
      <c r="AN318">
        <v>0.13073201000000001</v>
      </c>
      <c r="AO318">
        <v>0.13027554999999999</v>
      </c>
      <c r="AP318">
        <v>0.12991697999999999</v>
      </c>
      <c r="AQ318">
        <v>0.13003333</v>
      </c>
      <c r="AR318">
        <v>0.13009534</v>
      </c>
      <c r="AS318">
        <v>0.13011365999999999</v>
      </c>
      <c r="AT318">
        <v>0.13009667999999999</v>
      </c>
      <c r="AU318">
        <v>0.13005105</v>
      </c>
      <c r="AV318">
        <v>0.12998203999999999</v>
      </c>
      <c r="AW318">
        <v>0.12989387999999999</v>
      </c>
      <c r="AX318">
        <v>0.12978998</v>
      </c>
      <c r="AY318">
        <v>0.12967312</v>
      </c>
      <c r="AZ318">
        <v>0.12954557</v>
      </c>
      <c r="BA318">
        <v>0.12956945</v>
      </c>
      <c r="BB318">
        <v>0.12953377999999999</v>
      </c>
      <c r="BC318">
        <v>0.12945615999999999</v>
      </c>
      <c r="BD318">
        <v>0.12934913000000001</v>
      </c>
      <c r="BE318">
        <v>0.12922154999999999</v>
      </c>
      <c r="BF318">
        <v>0.12907973</v>
      </c>
      <c r="BG318">
        <v>0.12892811000000001</v>
      </c>
      <c r="BH318">
        <v>0.12876983</v>
      </c>
      <c r="BI318">
        <v>0.1286071</v>
      </c>
      <c r="BJ318">
        <v>0.12844143999999999</v>
      </c>
      <c r="BK318">
        <v>0.1282739</v>
      </c>
      <c r="BL318">
        <v>0.12810518000000001</v>
      </c>
      <c r="BM318">
        <v>0.12793576000000001</v>
      </c>
      <c r="BN318">
        <v>0.12776598</v>
      </c>
      <c r="BO318">
        <v>0.12759607000000001</v>
      </c>
      <c r="BP318">
        <v>0.12742624999999999</v>
      </c>
      <c r="BQ318">
        <v>0.12725666999999999</v>
      </c>
      <c r="BR318">
        <v>0.12708749</v>
      </c>
      <c r="BS318">
        <v>0.1269188</v>
      </c>
      <c r="BT318">
        <v>0.12675065999999999</v>
      </c>
      <c r="BU318">
        <v>0.12658301</v>
      </c>
      <c r="BV318">
        <v>0.12641579999999999</v>
      </c>
      <c r="BW318">
        <v>0.12624890999999999</v>
      </c>
      <c r="BX318">
        <v>0.12608222999999999</v>
      </c>
      <c r="BY318">
        <v>0.12591564999999999</v>
      </c>
      <c r="BZ318">
        <v>0.12574908000000001</v>
      </c>
      <c r="CA318">
        <v>0.12558245000000001</v>
      </c>
      <c r="CB318">
        <v>0.12541569</v>
      </c>
      <c r="CC318">
        <v>0.12524873</v>
      </c>
      <c r="CD318">
        <v>0.12508142999999999</v>
      </c>
      <c r="CE318">
        <v>0.1249136</v>
      </c>
      <c r="CF318">
        <v>0.12478185999999999</v>
      </c>
      <c r="CG318">
        <v>0.12458623000000001</v>
      </c>
      <c r="CH318">
        <v>0.12435907</v>
      </c>
      <c r="CI318">
        <v>0.12412036</v>
      </c>
      <c r="CJ318">
        <v>0.12388202</v>
      </c>
      <c r="CK318">
        <v>0.12365071</v>
      </c>
      <c r="CL318">
        <v>0.12342979</v>
      </c>
      <c r="CM318">
        <v>0.12322052999999999</v>
      </c>
      <c r="CN318">
        <v>0.12302299</v>
      </c>
      <c r="CO318">
        <v>0.12283651</v>
      </c>
      <c r="CP318">
        <v>0.12266009999999999</v>
      </c>
      <c r="CQ318">
        <v>0.12249263000000001</v>
      </c>
      <c r="CR318">
        <v>0.12233295</v>
      </c>
      <c r="CS318">
        <v>0.12217997999999999</v>
      </c>
      <c r="CT318">
        <v>0.12203277</v>
      </c>
      <c r="CU318">
        <v>0.12189044</v>
      </c>
      <c r="CV318">
        <v>0.12175228</v>
      </c>
      <c r="CW318">
        <v>0.12161764</v>
      </c>
      <c r="CX318">
        <v>0.12148601000000001</v>
      </c>
      <c r="CY318">
        <v>0.12135696</v>
      </c>
    </row>
    <row r="319" spans="1:103" x14ac:dyDescent="0.25">
      <c r="A319" t="s">
        <v>286</v>
      </c>
      <c r="B319" t="s">
        <v>564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0.26452445000000002</v>
      </c>
      <c r="T319">
        <v>0.37781376999999999</v>
      </c>
      <c r="U319">
        <v>0.38968987999999999</v>
      </c>
      <c r="V319">
        <v>0.35877663999999998</v>
      </c>
      <c r="W319">
        <v>0.31537229</v>
      </c>
      <c r="X319">
        <v>0.27257221999999998</v>
      </c>
      <c r="Y319">
        <v>0.23519011000000001</v>
      </c>
      <c r="Z319">
        <v>0.20435410000000001</v>
      </c>
      <c r="AA319">
        <v>0.17968021000000001</v>
      </c>
      <c r="AB319">
        <v>0.16026489999999999</v>
      </c>
      <c r="AC319">
        <v>0.14511940000000001</v>
      </c>
      <c r="AD319">
        <v>0.13334385000000001</v>
      </c>
      <c r="AE319">
        <v>0.12418261</v>
      </c>
      <c r="AF319" s="9">
        <v>0.11702774000000001</v>
      </c>
      <c r="AG319">
        <v>0.1114023</v>
      </c>
      <c r="AH319">
        <v>0.10703714</v>
      </c>
      <c r="AI319">
        <v>0.10352457</v>
      </c>
      <c r="AJ319">
        <v>0.10065842999999999</v>
      </c>
      <c r="AK319">
        <v>9.8282560000000005E-2</v>
      </c>
      <c r="AL319">
        <v>9.6279009999999998E-2</v>
      </c>
      <c r="AM319">
        <v>9.4558820000000002E-2</v>
      </c>
      <c r="AN319">
        <v>9.3054949999999997E-2</v>
      </c>
      <c r="AO319">
        <v>9.1716909999999999E-2</v>
      </c>
      <c r="AP319">
        <v>9.0506639999999999E-2</v>
      </c>
      <c r="AQ319">
        <v>8.962502E-2</v>
      </c>
      <c r="AR319">
        <v>8.8744790000000004E-2</v>
      </c>
      <c r="AS319">
        <v>8.7871759999999993E-2</v>
      </c>
      <c r="AT319">
        <v>8.7009690000000001E-2</v>
      </c>
      <c r="AU319">
        <v>8.6160890000000004E-2</v>
      </c>
      <c r="AV319">
        <v>8.5326659999999999E-2</v>
      </c>
      <c r="AW319">
        <v>8.4507579999999999E-2</v>
      </c>
      <c r="AX319">
        <v>8.3703760000000002E-2</v>
      </c>
      <c r="AY319">
        <v>8.2915000000000003E-2</v>
      </c>
      <c r="AZ319">
        <v>8.2140959999999999E-2</v>
      </c>
      <c r="BA319">
        <v>8.1449750000000001E-2</v>
      </c>
      <c r="BB319">
        <v>8.0741400000000005E-2</v>
      </c>
      <c r="BC319">
        <v>8.0026230000000004E-2</v>
      </c>
      <c r="BD319">
        <v>7.9311199999999998E-2</v>
      </c>
      <c r="BE319">
        <v>7.8600920000000005E-2</v>
      </c>
      <c r="BF319">
        <v>7.7898319999999993E-2</v>
      </c>
      <c r="BG319">
        <v>7.7205190000000007E-2</v>
      </c>
      <c r="BH319">
        <v>7.6522560000000003E-2</v>
      </c>
      <c r="BI319">
        <v>7.5850909999999994E-2</v>
      </c>
      <c r="BJ319">
        <v>7.5190400000000004E-2</v>
      </c>
      <c r="BK319">
        <v>7.4540949999999995E-2</v>
      </c>
      <c r="BL319">
        <v>7.3902380000000004E-2</v>
      </c>
      <c r="BM319">
        <v>7.3274409999999998E-2</v>
      </c>
      <c r="BN319">
        <v>7.2656700000000005E-2</v>
      </c>
      <c r="BO319">
        <v>7.2048959999999995E-2</v>
      </c>
      <c r="BP319">
        <v>7.1450860000000005E-2</v>
      </c>
      <c r="BQ319">
        <v>7.0862129999999995E-2</v>
      </c>
      <c r="BR319">
        <v>7.0282499999999998E-2</v>
      </c>
      <c r="BS319">
        <v>6.9711759999999998E-2</v>
      </c>
      <c r="BT319">
        <v>6.9149699999999995E-2</v>
      </c>
      <c r="BU319">
        <v>6.8596099999999993E-2</v>
      </c>
      <c r="BV319">
        <v>6.805079E-2</v>
      </c>
      <c r="BW319">
        <v>6.7513569999999995E-2</v>
      </c>
      <c r="BX319">
        <v>6.6984260000000004E-2</v>
      </c>
      <c r="BY319">
        <v>6.6462690000000005E-2</v>
      </c>
      <c r="BZ319">
        <v>6.5948720000000002E-2</v>
      </c>
      <c r="CA319">
        <v>6.5442189999999997E-2</v>
      </c>
      <c r="CB319">
        <v>6.4942990000000006E-2</v>
      </c>
      <c r="CC319">
        <v>6.4450980000000005E-2</v>
      </c>
      <c r="CD319">
        <v>6.3966060000000005E-2</v>
      </c>
      <c r="CE319">
        <v>6.3488119999999995E-2</v>
      </c>
      <c r="CF319">
        <v>6.3028730000000005E-2</v>
      </c>
      <c r="CG319">
        <v>6.2569449999999999E-2</v>
      </c>
      <c r="CH319">
        <v>6.2112489999999999E-2</v>
      </c>
      <c r="CI319">
        <v>6.1659319999999997E-2</v>
      </c>
      <c r="CJ319">
        <v>6.1210870000000001E-2</v>
      </c>
      <c r="CK319">
        <v>6.0767740000000001E-2</v>
      </c>
      <c r="CL319">
        <v>6.0330309999999998E-2</v>
      </c>
      <c r="CM319">
        <v>5.9898769999999997E-2</v>
      </c>
      <c r="CN319">
        <v>5.9473209999999999E-2</v>
      </c>
      <c r="CO319">
        <v>5.9053660000000001E-2</v>
      </c>
      <c r="CP319">
        <v>5.8640089999999999E-2</v>
      </c>
      <c r="CQ319">
        <v>5.823242E-2</v>
      </c>
      <c r="CR319">
        <v>5.7830569999999998E-2</v>
      </c>
      <c r="CS319">
        <v>5.7434449999999998E-2</v>
      </c>
      <c r="CT319">
        <v>5.7043940000000001E-2</v>
      </c>
      <c r="CU319">
        <v>5.6658930000000003E-2</v>
      </c>
      <c r="CV319">
        <v>5.6279299999999997E-2</v>
      </c>
      <c r="CW319">
        <v>5.590494E-2</v>
      </c>
      <c r="CX319">
        <v>5.5535729999999998E-2</v>
      </c>
      <c r="CY319">
        <v>5.5171560000000001E-2</v>
      </c>
    </row>
    <row r="320" spans="1:103" x14ac:dyDescent="0.25">
      <c r="C320" t="s">
        <v>533</v>
      </c>
    </row>
    <row r="321" spans="1:8" x14ac:dyDescent="0.25">
      <c r="C321" t="s">
        <v>538</v>
      </c>
      <c r="D321" t="s">
        <v>539</v>
      </c>
      <c r="E321" t="s">
        <v>540</v>
      </c>
      <c r="F321" t="s">
        <v>541</v>
      </c>
      <c r="G321" t="s">
        <v>0</v>
      </c>
      <c r="H321" t="s">
        <v>542</v>
      </c>
    </row>
    <row r="322" spans="1:8" x14ac:dyDescent="0.25">
      <c r="A322" s="52" t="s">
        <v>287</v>
      </c>
      <c r="B322" t="s">
        <v>338</v>
      </c>
      <c r="C322" s="18">
        <f>SUMPRODUCT((INDEX($C291:$CE291,1,C$354):INDEX($C291:$CE291,1,C$355)),(INDEX($C$361:$CE$361,1,C$354):INDEX($C$361:$CE$361,1,C$355)))/SUM(INDEX($C$361:$CE$361,1,C$354):INDEX($C$361:$CE$361,1,C$355))/$B$361</f>
        <v>0.23045419697681416</v>
      </c>
      <c r="D322" s="18">
        <f>SUMPRODUCT((INDEX($C291:$CE291,1,D$354):INDEX($C291:$CE291,1,D$355)),(INDEX($C$361:$CE$361,1,D$354):INDEX($C$361:$CE$361,1,D$355)))/SUM(INDEX($C$361:$CE$361,1,D$354):INDEX($C$361:$CE$361,1,D$355))/$B$361</f>
        <v>3.5722684963076658E-2</v>
      </c>
      <c r="E322" s="18">
        <f>SUMPRODUCT((INDEX($C291:$CE291,1,E$354):INDEX($C291:$CE291,1,E$355)),(INDEX($C$361:$CE$361,1,E$354):INDEX($C$361:$CE$361,1,E$355)))/SUM(INDEX($C$361:$CE$361,1,E$354):INDEX($C$361:$CE$361,1,E$355))/$B$361</f>
        <v>6.0298503926353459E-3</v>
      </c>
      <c r="F322" s="18">
        <f>SUMPRODUCT((INDEX($C291:$CE291,1,F$354):INDEX($C291:$CE291,1,F$355)),(INDEX($C$361:$CE$361,1,F$354):INDEX($C$361:$CE$361,1,F$355)))/SUM(INDEX($C$361:$CE$361,1,F$354):INDEX($C$361:$CE$361,1,F$355))/$B$361</f>
        <v>1.3583936469699226E-3</v>
      </c>
      <c r="G322" s="18">
        <f>SUMPRODUCT((INDEX($C291:$CE291,1,G$354):INDEX($C291:$CE291,1,G$355)),(INDEX($C$361:$CE$361,1,G$354):INDEX($C$361:$CE$361,1,G$355)))/SUM(INDEX($C$361:$CE$361,1,G$354):INDEX($C$361:$CE$361,1,G$355))/$B$361</f>
        <v>2.4430894254283051E-4</v>
      </c>
      <c r="H322" s="18">
        <f>SUMPRODUCT((INDEX($C291:$CE291,1,H$354):INDEX($C291:$CE291,1,H$355)),(INDEX($C$361:$CE$361,1,H$354):INDEX($C$361:$CE$361,1,H$355)))/SUM(INDEX($C$361:$CE$361,1,H$354):INDEX($C$361:$CE$361,1,H$355))/$B$361</f>
        <v>4.5348168491589076E-5</v>
      </c>
    </row>
    <row r="323" spans="1:8" x14ac:dyDescent="0.25">
      <c r="A323" s="52" t="s">
        <v>442</v>
      </c>
      <c r="B323" t="s">
        <v>545</v>
      </c>
      <c r="C323" s="18">
        <f>SUMPRODUCT((INDEX($C292:$CE292,1,C$354):INDEX($C292:$CE292,1,C$355)),(INDEX($C$361:$CE$361,1,C$354):INDEX($C$361:$CE$361,1,C$355)))/SUM(INDEX($C$361:$CE$361,1,C$354):INDEX($C$361:$CE$361,1,C$355))/$B$361</f>
        <v>0.39719287916527229</v>
      </c>
      <c r="D323" s="18">
        <f>SUMPRODUCT((INDEX($C292:$CE292,1,D$354):INDEX($C292:$CE292,1,D$355)),(INDEX($C$361:$CE$361,1,D$354):INDEX($C$361:$CE$361,1,D$355)))/SUM(INDEX($C$361:$CE$361,1,D$354):INDEX($C$361:$CE$361,1,D$355))/$B$361</f>
        <v>0.12741428009143396</v>
      </c>
      <c r="E323" s="18">
        <f>SUMPRODUCT((INDEX($C292:$CE292,1,E$354):INDEX($C292:$CE292,1,E$355)),(INDEX($C$361:$CE$361,1,E$354):INDEX($C$361:$CE$361,1,E$355)))/SUM(INDEX($C$361:$CE$361,1,E$354):INDEX($C$361:$CE$361,1,E$355))/$B$361</f>
        <v>1.7293176363495873E-2</v>
      </c>
      <c r="F323" s="18">
        <f>SUMPRODUCT((INDEX($C292:$CE292,1,F$354):INDEX($C292:$CE292,1,F$355)),(INDEX($C$361:$CE$361,1,F$354):INDEX($C$361:$CE$361,1,F$355)))/SUM(INDEX($C$361:$CE$361,1,F$354):INDEX($C$361:$CE$361,1,F$355))/$B$361</f>
        <v>2.9712090946309448E-3</v>
      </c>
      <c r="G323" s="18">
        <f>SUMPRODUCT((INDEX($C292:$CE292,1,G$354):INDEX($C292:$CE292,1,G$355)),(INDEX($C$361:$CE$361,1,G$354):INDEX($C$361:$CE$361,1,G$355)))/SUM(INDEX($C$361:$CE$361,1,G$354):INDEX($C$361:$CE$361,1,G$355))/$B$361</f>
        <v>4.8555409378095492E-4</v>
      </c>
      <c r="H323" s="18">
        <f>SUMPRODUCT((INDEX($C292:$CE292,1,H$354):INDEX($C292:$CE292,1,H$355)),(INDEX($C$361:$CE$361,1,H$354):INDEX($C$361:$CE$361,1,H$355)))/SUM(INDEX($C$361:$CE$361,1,H$354):INDEX($C$361:$CE$361,1,H$355))/$B$361</f>
        <v>8.5384719218407779E-5</v>
      </c>
    </row>
    <row r="324" spans="1:8" x14ac:dyDescent="0.25">
      <c r="A324" s="52" t="s">
        <v>442</v>
      </c>
      <c r="B324" t="s">
        <v>546</v>
      </c>
      <c r="C324" s="18">
        <f>SUMPRODUCT((INDEX($C293:$CE293,1,C$354):INDEX($C293:$CE293,1,C$355)),(INDEX($C$361:$CE$361,1,C$354):INDEX($C$361:$CE$361,1,C$355)))/SUM(INDEX($C$361:$CE$361,1,C$354):INDEX($C$361:$CE$361,1,C$355))/$B$361</f>
        <v>0.22439304570062299</v>
      </c>
      <c r="D324" s="18">
        <f>SUMPRODUCT((INDEX($C293:$CE293,1,D$354):INDEX($C293:$CE293,1,D$355)),(INDEX($C$361:$CE$361,1,D$354):INDEX($C$361:$CE$361,1,D$355)))/SUM(INDEX($C$361:$CE$361,1,D$354):INDEX($C$361:$CE$361,1,D$355))/$B$361</f>
        <v>3.4149958130791948E-2</v>
      </c>
      <c r="E324" s="18">
        <f>SUMPRODUCT((INDEX($C293:$CE293,1,E$354):INDEX($C293:$CE293,1,E$355)),(INDEX($C$361:$CE$361,1,E$354):INDEX($C$361:$CE$361,1,E$355)))/SUM(INDEX($C$361:$CE$361,1,E$354):INDEX($C$361:$CE$361,1,E$355))/$B$361</f>
        <v>5.9676282886762747E-3</v>
      </c>
      <c r="F324" s="18">
        <f>SUMPRODUCT((INDEX($C293:$CE293,1,F$354):INDEX($C293:$CE293,1,F$355)),(INDEX($C$361:$CE$361,1,F$354):INDEX($C$361:$CE$361,1,F$355)))/SUM(INDEX($C$361:$CE$361,1,F$354):INDEX($C$361:$CE$361,1,F$355))/$B$361</f>
        <v>1.4126168881745274E-3</v>
      </c>
      <c r="G324" s="18">
        <f>SUMPRODUCT((INDEX($C293:$CE293,1,G$354):INDEX($C293:$CE293,1,G$355)),(INDEX($C$361:$CE$361,1,G$354):INDEX($C$361:$CE$361,1,G$355)))/SUM(INDEX($C$361:$CE$361,1,G$354):INDEX($C$361:$CE$361,1,G$355))/$B$361</f>
        <v>2.5253178973809633E-4</v>
      </c>
      <c r="H324" s="18">
        <f>SUMPRODUCT((INDEX($C293:$CE293,1,H$354):INDEX($C293:$CE293,1,H$355)),(INDEX($C$361:$CE$361,1,H$354):INDEX($C$361:$CE$361,1,H$355)))/SUM(INDEX($C$361:$CE$361,1,H$354):INDEX($C$361:$CE$361,1,H$355))/$B$361</f>
        <v>4.5104228763130211E-5</v>
      </c>
    </row>
    <row r="325" spans="1:8" x14ac:dyDescent="0.25">
      <c r="A325" s="52" t="s">
        <v>442</v>
      </c>
      <c r="B325" t="s">
        <v>547</v>
      </c>
      <c r="C325" s="18">
        <f>SUMPRODUCT((INDEX($C294:$CE294,1,C$354):INDEX($C294:$CE294,1,C$355)),(INDEX($C$361:$CE$361,1,C$354):INDEX($C$361:$CE$361,1,C$355)))/SUM(INDEX($C$361:$CE$361,1,C$354):INDEX($C$361:$CE$361,1,C$355))/$B$361</f>
        <v>0.26704858173594864</v>
      </c>
      <c r="D325" s="18">
        <f>SUMPRODUCT((INDEX($C294:$CE294,1,D$354):INDEX($C294:$CE294,1,D$355)),(INDEX($C$361:$CE$361,1,D$354):INDEX($C$361:$CE$361,1,D$355)))/SUM(INDEX($C$361:$CE$361,1,D$354):INDEX($C$361:$CE$361,1,D$355))/$B$361</f>
        <v>3.9646910150354021E-2</v>
      </c>
      <c r="E325" s="18">
        <f>SUMPRODUCT((INDEX($C294:$CE294,1,E$354):INDEX($C294:$CE294,1,E$355)),(INDEX($C$361:$CE$361,1,E$354):INDEX($C$361:$CE$361,1,E$355)))/SUM(INDEX($C$361:$CE$361,1,E$354):INDEX($C$361:$CE$361,1,E$355))/$B$361</f>
        <v>6.5974675848405823E-3</v>
      </c>
      <c r="F325" s="18">
        <f>SUMPRODUCT((INDEX($C294:$CE294,1,F$354):INDEX($C294:$CE294,1,F$355)),(INDEX($C$361:$CE$361,1,F$354):INDEX($C$361:$CE$361,1,F$355)))/SUM(INDEX($C$361:$CE$361,1,F$354):INDEX($C$361:$CE$361,1,F$355))/$B$361</f>
        <v>1.5344681346561024E-3</v>
      </c>
      <c r="G325" s="18">
        <f>SUMPRODUCT((INDEX($C294:$CE294,1,G$354):INDEX($C294:$CE294,1,G$355)),(INDEX($C$361:$CE$361,1,G$354):INDEX($C$361:$CE$361,1,G$355)))/SUM(INDEX($C$361:$CE$361,1,G$354):INDEX($C$361:$CE$361,1,G$355))/$B$361</f>
        <v>2.7325363964849091E-4</v>
      </c>
      <c r="H325" s="18">
        <f>SUMPRODUCT((INDEX($C294:$CE294,1,H$354):INDEX($C294:$CE294,1,H$355)),(INDEX($C$361:$CE$361,1,H$354):INDEX($C$361:$CE$361,1,H$355)))/SUM(INDEX($C$361:$CE$361,1,H$354):INDEX($C$361:$CE$361,1,H$355))/$B$361</f>
        <v>4.8780219522533436E-5</v>
      </c>
    </row>
    <row r="326" spans="1:8" x14ac:dyDescent="0.25">
      <c r="A326" s="52" t="s">
        <v>442</v>
      </c>
      <c r="B326" t="s">
        <v>548</v>
      </c>
      <c r="C326" s="18">
        <f>SUMPRODUCT((INDEX($C295:$CE295,1,C$354):INDEX($C295:$CE295,1,C$355)),(INDEX($C$361:$CE$361,1,C$354):INDEX($C$361:$CE$361,1,C$355)))/SUM(INDEX($C$361:$CE$361,1,C$354):INDEX($C$361:$CE$361,1,C$355))/$B$361</f>
        <v>0.3766641779619177</v>
      </c>
      <c r="D326" s="18">
        <f>SUMPRODUCT((INDEX($C295:$CE295,1,D$354):INDEX($C295:$CE295,1,D$355)),(INDEX($C$361:$CE$361,1,D$354):INDEX($C$361:$CE$361,1,D$355)))/SUM(INDEX($C$361:$CE$361,1,D$354):INDEX($C$361:$CE$361,1,D$355))/$B$361</f>
        <v>8.8541303163480897E-2</v>
      </c>
      <c r="E326" s="18">
        <f>SUMPRODUCT((INDEX($C295:$CE295,1,E$354):INDEX($C295:$CE295,1,E$355)),(INDEX($C$361:$CE$361,1,E$354):INDEX($C$361:$CE$361,1,E$355)))/SUM(INDEX($C$361:$CE$361,1,E$354):INDEX($C$361:$CE$361,1,E$355))/$B$361</f>
        <v>1.137734320411085E-2</v>
      </c>
      <c r="F326" s="18">
        <f>SUMPRODUCT((INDEX($C295:$CE295,1,F$354):INDEX($C295:$CE295,1,F$355)),(INDEX($C$361:$CE$361,1,F$354):INDEX($C$361:$CE$361,1,F$355)))/SUM(INDEX($C$361:$CE$361,1,F$354):INDEX($C$361:$CE$361,1,F$355))/$B$361</f>
        <v>2.2480846820681281E-3</v>
      </c>
      <c r="G326" s="18">
        <f>SUMPRODUCT((INDEX($C295:$CE295,1,G$354):INDEX($C295:$CE295,1,G$355)),(INDEX($C$361:$CE$361,1,G$354):INDEX($C$361:$CE$361,1,G$355)))/SUM(INDEX($C$361:$CE$361,1,G$354):INDEX($C$361:$CE$361,1,G$355))/$B$361</f>
        <v>3.8458342384908514E-4</v>
      </c>
      <c r="H326" s="18">
        <f>SUMPRODUCT((INDEX($C295:$CE295,1,H$354):INDEX($C295:$CE295,1,H$355)),(INDEX($C$361:$CE$361,1,H$354):INDEX($C$361:$CE$361,1,H$355)))/SUM(INDEX($C$361:$CE$361,1,H$354):INDEX($C$361:$CE$361,1,H$355))/$B$361</f>
        <v>6.8192383953098536E-5</v>
      </c>
    </row>
    <row r="327" spans="1:8" x14ac:dyDescent="0.25">
      <c r="A327" s="52" t="s">
        <v>436</v>
      </c>
      <c r="B327" t="s">
        <v>317</v>
      </c>
      <c r="C327" s="18">
        <f>SUMPRODUCT((INDEX($C296:$CE296,1,C$354):INDEX($C296:$CE296,1,C$355)),(INDEX($C$359:$CE$359,1,C$354):INDEX($C$359:$CE$359,1,C$355)))/SUM(INDEX($C$359:$CE$359,1,C$354):INDEX($C$359:$CE$359,1,C$355))/$B$359</f>
        <v>0.24090801693324362</v>
      </c>
      <c r="D327" s="18">
        <f>SUMPRODUCT((INDEX($C296:$CE296,1,D$354):INDEX($C296:$CE296,1,D$355)),(INDEX($C$359:$CE$359,1,D$354):INDEX($C$359:$CE$359,1,D$355)))/SUM(INDEX($C$359:$CE$359,1,D$354):INDEX($C$359:$CE$359,1,D$355))/$B$359</f>
        <v>3.7562486585545028E-2</v>
      </c>
      <c r="E327" s="18">
        <f>SUMPRODUCT((INDEX($C296:$CE296,1,E$354):INDEX($C296:$CE296,1,E$355)),(INDEX($C$359:$CE$359,1,E$354):INDEX($C$359:$CE$359,1,E$355)))/SUM(INDEX($C$359:$CE$359,1,E$354):INDEX($C$359:$CE$359,1,E$355))/$B$359</f>
        <v>6.3826520978112998E-3</v>
      </c>
      <c r="F327" s="18">
        <f>SUMPRODUCT((INDEX($C296:$CE296,1,F$354):INDEX($C296:$CE296,1,F$355)),(INDEX($C$359:$CE$359,1,F$354):INDEX($C$359:$CE$359,1,F$355)))/SUM(INDEX($C$359:$CE$359,1,F$354):INDEX($C$359:$CE$359,1,F$355))/$B$359</f>
        <v>1.4560286739038961E-3</v>
      </c>
      <c r="G327" s="18">
        <f>SUMPRODUCT((INDEX($C296:$CE296,1,G$354):INDEX($C296:$CE296,1,G$355)),(INDEX($C$359:$CE$359,1,G$354):INDEX($C$359:$CE$359,1,G$355)))/SUM(INDEX($C$359:$CE$359,1,G$354):INDEX($C$359:$CE$359,1,G$355))/$B$359</f>
        <v>2.5349438520653398E-4</v>
      </c>
      <c r="H327" s="18">
        <f>SUMPRODUCT((INDEX($C296:$CE296,1,H$354):INDEX($C296:$CE296,1,H$355)),(INDEX($C$359:$CE$359,1,H$354):INDEX($C$359:$CE$359,1,H$355)))/SUM(INDEX($C$359:$CE$359,1,H$354):INDEX($C$359:$CE$359,1,H$355))/$B$359</f>
        <v>4.8212870297376854E-5</v>
      </c>
    </row>
    <row r="328" spans="1:8" x14ac:dyDescent="0.25">
      <c r="A328" s="52" t="s">
        <v>436</v>
      </c>
      <c r="B328" t="s">
        <v>319</v>
      </c>
      <c r="C328" s="18">
        <f>SUMPRODUCT((INDEX($C297:$CE297,1,C$354):INDEX($C297:$CE297,1,C$355)),(INDEX($C$359:$CE$359,1,C$354):INDEX($C$359:$CE$359,1,C$355)))/SUM(INDEX($C$359:$CE$359,1,C$354):INDEX($C$359:$CE$359,1,C$355))/$B$359</f>
        <v>0.24091242143893113</v>
      </c>
      <c r="D328" s="18">
        <f>SUMPRODUCT((INDEX($C297:$CE297,1,D$354):INDEX($C297:$CE297,1,D$355)),(INDEX($C$359:$CE$359,1,D$354):INDEX($C$359:$CE$359,1,D$355)))/SUM(INDEX($C$359:$CE$359,1,D$354):INDEX($C$359:$CE$359,1,D$355))/$B$359</f>
        <v>3.7563898150934132E-2</v>
      </c>
      <c r="E328" s="18">
        <f>SUMPRODUCT((INDEX($C297:$CE297,1,E$354):INDEX($C297:$CE297,1,E$355)),(INDEX($C$359:$CE$359,1,E$354):INDEX($C$359:$CE$359,1,E$355)))/SUM(INDEX($C$359:$CE$359,1,E$354):INDEX($C$359:$CE$359,1,E$355))/$B$359</f>
        <v>6.3830241336734267E-3</v>
      </c>
      <c r="F328" s="18">
        <f>SUMPRODUCT((INDEX($C297:$CE297,1,F$354):INDEX($C297:$CE297,1,F$355)),(INDEX($C$359:$CE$359,1,F$354):INDEX($C$359:$CE$359,1,F$355)))/SUM(INDEX($C$359:$CE$359,1,F$354):INDEX($C$359:$CE$359,1,F$355))/$B$359</f>
        <v>1.4562135964829141E-3</v>
      </c>
      <c r="G328" s="18">
        <f>SUMPRODUCT((INDEX($C297:$CE297,1,G$354):INDEX($C297:$CE297,1,G$355)),(INDEX($C$359:$CE$359,1,G$354):INDEX($C$359:$CE$359,1,G$355)))/SUM(INDEX($C$359:$CE$359,1,G$354):INDEX($C$359:$CE$359,1,G$355))/$B$359</f>
        <v>2.5358722483347475E-4</v>
      </c>
      <c r="H328" s="18">
        <f>SUMPRODUCT((INDEX($C297:$CE297,1,H$354):INDEX($C297:$CE297,1,H$355)),(INDEX($C$359:$CE$359,1,H$354):INDEX($C$359:$CE$359,1,H$355)))/SUM(INDEX($C$359:$CE$359,1,H$354):INDEX($C$359:$CE$359,1,H$355))/$B$359</f>
        <v>4.8253887302859693E-5</v>
      </c>
    </row>
    <row r="329" spans="1:8" x14ac:dyDescent="0.25">
      <c r="A329" s="52" t="s">
        <v>436</v>
      </c>
      <c r="B329" t="s">
        <v>549</v>
      </c>
      <c r="C329" s="18">
        <f>SUMPRODUCT((INDEX($C298:$CE298,1,C$354):INDEX($C298:$CE298,1,C$355)),(INDEX($C$359:$CE$359,1,C$354):INDEX($C$359:$CE$359,1,C$355)))/SUM(INDEX($C$359:$CE$359,1,C$354):INDEX($C$359:$CE$359,1,C$355))/$B$359</f>
        <v>0.30890898290577401</v>
      </c>
      <c r="D329" s="18">
        <f>SUMPRODUCT((INDEX($C298:$CE298,1,D$354):INDEX($C298:$CE298,1,D$355)),(INDEX($C$359:$CE$359,1,D$354):INDEX($C$359:$CE$359,1,D$355)))/SUM(INDEX($C$359:$CE$359,1,D$354):INDEX($C$359:$CE$359,1,D$355))/$B$359</f>
        <v>4.7576028882610942E-2</v>
      </c>
      <c r="E329" s="18">
        <f>SUMPRODUCT((INDEX($C298:$CE298,1,E$354):INDEX($C298:$CE298,1,E$355)),(INDEX($C$359:$CE$359,1,E$354):INDEX($C$359:$CE$359,1,E$355)))/SUM(INDEX($C$359:$CE$359,1,E$354):INDEX($C$359:$CE$359,1,E$355))/$B$359</f>
        <v>7.4926034292707826E-3</v>
      </c>
      <c r="F329" s="18">
        <f>SUMPRODUCT((INDEX($C298:$CE298,1,F$354):INDEX($C298:$CE298,1,F$355)),(INDEX($C$359:$CE$359,1,F$354):INDEX($C$359:$CE$359,1,F$355)))/SUM(INDEX($C$359:$CE$359,1,F$354):INDEX($C$359:$CE$359,1,F$355))/$B$359</f>
        <v>1.6622579205362537E-3</v>
      </c>
      <c r="G329" s="18">
        <f>SUMPRODUCT((INDEX($C298:$CE298,1,G$354):INDEX($C298:$CE298,1,G$355)),(INDEX($C$359:$CE$359,1,G$354):INDEX($C$359:$CE$359,1,G$355)))/SUM(INDEX($C$359:$CE$359,1,G$354):INDEX($C$359:$CE$359,1,G$355))/$B$359</f>
        <v>2.8770721467494926E-4</v>
      </c>
      <c r="H329" s="18">
        <f>SUMPRODUCT((INDEX($C298:$CE298,1,H$354):INDEX($C298:$CE298,1,H$355)),(INDEX($C$359:$CE$359,1,H$354):INDEX($C$359:$CE$359,1,H$355)))/SUM(INDEX($C$359:$CE$359,1,H$354):INDEX($C$359:$CE$359,1,H$355))/$B$359</f>
        <v>5.4735746849306239E-5</v>
      </c>
    </row>
    <row r="330" spans="1:8" x14ac:dyDescent="0.25">
      <c r="A330" s="52" t="s">
        <v>436</v>
      </c>
      <c r="B330" t="s">
        <v>550</v>
      </c>
      <c r="C330" s="18">
        <f>SUMPRODUCT((INDEX($C299:$CE299,1,C$354):INDEX($C299:$CE299,1,C$355)),(INDEX($C$359:$CE$359,1,C$354):INDEX($C$359:$CE$359,1,C$355)))/SUM(INDEX($C$359:$CE$359,1,C$354):INDEX($C$359:$CE$359,1,C$355))/$B$359</f>
        <v>0.42437321633545333</v>
      </c>
      <c r="D330" s="18">
        <f>SUMPRODUCT((INDEX($C299:$CE299,1,D$354):INDEX($C299:$CE299,1,D$355)),(INDEX($C$359:$CE$359,1,D$354):INDEX($C$359:$CE$359,1,D$355)))/SUM(INDEX($C$359:$CE$359,1,D$354):INDEX($C$359:$CE$359,1,D$355))/$B$359</f>
        <v>0.13617032195885737</v>
      </c>
      <c r="E330" s="18">
        <f>SUMPRODUCT((INDEX($C299:$CE299,1,E$354):INDEX($C299:$CE299,1,E$355)),(INDEX($C$359:$CE$359,1,E$354):INDEX($C$359:$CE$359,1,E$355)))/SUM(INDEX($C$359:$CE$359,1,E$354):INDEX($C$359:$CE$359,1,E$355))/$B$359</f>
        <v>1.8350328515369035E-2</v>
      </c>
      <c r="F330" s="18">
        <f>SUMPRODUCT((INDEX($C299:$CE299,1,F$354):INDEX($C299:$CE299,1,F$355)),(INDEX($C$359:$CE$359,1,F$354):INDEX($C$359:$CE$359,1,F$355)))/SUM(INDEX($C$359:$CE$359,1,F$354):INDEX($C$359:$CE$359,1,F$355))/$B$359</f>
        <v>3.1281838647434878E-3</v>
      </c>
      <c r="G330" s="18">
        <f>SUMPRODUCT((INDEX($C299:$CE299,1,G$354):INDEX($C299:$CE299,1,G$355)),(INDEX($C$359:$CE$359,1,G$354):INDEX($C$359:$CE$359,1,G$355)))/SUM(INDEX($C$359:$CE$359,1,G$354):INDEX($C$359:$CE$359,1,G$355))/$B$359</f>
        <v>5.036981497185698E-4</v>
      </c>
      <c r="H330" s="18">
        <f>SUMPRODUCT((INDEX($C299:$CE299,1,H$354):INDEX($C299:$CE299,1,H$355)),(INDEX($C$359:$CE$359,1,H$354):INDEX($C$359:$CE$359,1,H$355)))/SUM(INDEX($C$359:$CE$359,1,H$354):INDEX($C$359:$CE$359,1,H$355))/$B$359</f>
        <v>9.5235201557417206E-5</v>
      </c>
    </row>
    <row r="331" spans="1:8" x14ac:dyDescent="0.25">
      <c r="A331" s="52" t="s">
        <v>436</v>
      </c>
      <c r="B331" t="s">
        <v>320</v>
      </c>
      <c r="C331" s="18">
        <f>SUMPRODUCT((INDEX($C300:$CE300,1,C$354):INDEX($C300:$CE300,1,C$355)),(INDEX($C$359:$CE$359,1,C$354):INDEX($C$359:$CE$359,1,C$355)))/SUM(INDEX($C$359:$CE$359,1,C$354):INDEX($C$359:$CE$359,1,C$355))/$B$359</f>
        <v>0.44253521919328043</v>
      </c>
      <c r="D331" s="18">
        <f>SUMPRODUCT((INDEX($C300:$CE300,1,D$354):INDEX($C300:$CE300,1,D$355)),(INDEX($C$359:$CE$359,1,D$354):INDEX($C$359:$CE$359,1,D$355)))/SUM(INDEX($C$359:$CE$359,1,D$354):INDEX($C$359:$CE$359,1,D$355))/$B$359</f>
        <v>0.19318234596913694</v>
      </c>
      <c r="E331" s="18">
        <f>SUMPRODUCT((INDEX($C300:$CE300,1,E$354):INDEX($C300:$CE300,1,E$355)),(INDEX($C$359:$CE$359,1,E$354):INDEX($C$359:$CE$359,1,E$355)))/SUM(INDEX($C$359:$CE$359,1,E$354):INDEX($C$359:$CE$359,1,E$355))/$B$359</f>
        <v>3.8751894557844689E-2</v>
      </c>
      <c r="F331" s="18">
        <f>SUMPRODUCT((INDEX($C300:$CE300,1,F$354):INDEX($C300:$CE300,1,F$355)),(INDEX($C$359:$CE$359,1,F$354):INDEX($C$359:$CE$359,1,F$355)))/SUM(INDEX($C$359:$CE$359,1,F$354):INDEX($C$359:$CE$359,1,F$355))/$B$359</f>
        <v>5.7514677824620436E-3</v>
      </c>
      <c r="G331" s="18">
        <f>SUMPRODUCT((INDEX($C300:$CE300,1,G$354):INDEX($C300:$CE300,1,G$355)),(INDEX($C$359:$CE$359,1,G$354):INDEX($C$359:$CE$359,1,G$355)))/SUM(INDEX($C$359:$CE$359,1,G$354):INDEX($C$359:$CE$359,1,G$355))/$B$359</f>
        <v>8.567397243755253E-4</v>
      </c>
      <c r="H331" s="18">
        <f>SUMPRODUCT((INDEX($C300:$CE300,1,H$354):INDEX($C300:$CE300,1,H$355)),(INDEX($C$359:$CE$359,1,H$354):INDEX($C$359:$CE$359,1,H$355)))/SUM(INDEX($C$359:$CE$359,1,H$354):INDEX($C$359:$CE$359,1,H$355))/$B$359</f>
        <v>1.6128709655008374E-4</v>
      </c>
    </row>
    <row r="332" spans="1:8" x14ac:dyDescent="0.25">
      <c r="A332" t="s">
        <v>436</v>
      </c>
      <c r="B332" t="s">
        <v>551</v>
      </c>
      <c r="C332" s="18">
        <f>SUMPRODUCT((INDEX($C301:$CE301,1,C$354):INDEX($C301:$CE301,1,C$355)),(INDEX($C$359:$CE$359,1,C$354):INDEX($C$359:$CE$359,1,C$355)))/SUM(INDEX($C$359:$CE$359,1,C$354):INDEX($C$359:$CE$359,1,C$355))/$B$359</f>
        <v>0.36719761468962969</v>
      </c>
      <c r="D332" s="18">
        <f>SUMPRODUCT((INDEX($C301:$CE301,1,D$354):INDEX($C301:$CE301,1,D$355)),(INDEX($C$359:$CE$359,1,D$354):INDEX($C$359:$CE$359,1,D$355)))/SUM(INDEX($C$359:$CE$359,1,D$354):INDEX($C$359:$CE$359,1,D$355))/$B$359</f>
        <v>6.6618927498404631E-2</v>
      </c>
      <c r="E332" s="18">
        <f>SUMPRODUCT((INDEX($C301:$CE301,1,E$354):INDEX($C301:$CE301,1,E$355)),(INDEX($C$359:$CE$359,1,E$354):INDEX($C$359:$CE$359,1,E$355)))/SUM(INDEX($C$359:$CE$359,1,E$354):INDEX($C$359:$CE$359,1,E$355))/$B$359</f>
        <v>9.2929100106956125E-3</v>
      </c>
      <c r="F332" s="18">
        <f>SUMPRODUCT((INDEX($C301:$CE301,1,F$354):INDEX($C301:$CE301,1,F$355)),(INDEX($C$359:$CE$359,1,F$354):INDEX($C$359:$CE$359,1,F$355)))/SUM(INDEX($C$359:$CE$359,1,F$354):INDEX($C$359:$CE$359,1,F$355))/$B$359</f>
        <v>1.9534346366520722E-3</v>
      </c>
      <c r="G332" s="18">
        <f>SUMPRODUCT((INDEX($C301:$CE301,1,G$354):INDEX($C301:$CE301,1,G$355)),(INDEX($C$359:$CE$359,1,G$354):INDEX($C$359:$CE$359,1,G$355)))/SUM(INDEX($C$359:$CE$359,1,G$354):INDEX($C$359:$CE$359,1,G$355))/$B$359</f>
        <v>3.341206399041559E-4</v>
      </c>
      <c r="H332" s="18">
        <f>SUMPRODUCT((INDEX($C301:$CE301,1,H$354):INDEX($C301:$CE301,1,H$355)),(INDEX($C$359:$CE$359,1,H$354):INDEX($C$359:$CE$359,1,H$355)))/SUM(INDEX($C$359:$CE$359,1,H$354):INDEX($C$359:$CE$359,1,H$355))/$B$359</f>
        <v>6.3570909795619256E-5</v>
      </c>
    </row>
    <row r="333" spans="1:8" x14ac:dyDescent="0.25">
      <c r="A333" s="52" t="s">
        <v>436</v>
      </c>
      <c r="B333" t="s">
        <v>552</v>
      </c>
      <c r="C333" s="18">
        <f>SUMPRODUCT((INDEX($C302:$CE302,1,C$354):INDEX($C302:$CE302,1,C$355)),(INDEX($C$359:$CE$359,1,C$354):INDEX($C$359:$CE$359,1,C$355)))/SUM(INDEX($C$359:$CE$359,1,C$354):INDEX($C$359:$CE$359,1,C$355))/$B$359</f>
        <v>0.43686659355974106</v>
      </c>
      <c r="D333" s="18">
        <f>SUMPRODUCT((INDEX($C302:$CE302,1,D$354):INDEX($C302:$CE302,1,D$355)),(INDEX($C$359:$CE$359,1,D$354):INDEX($C$359:$CE$359,1,D$355)))/SUM(INDEX($C$359:$CE$359,1,D$354):INDEX($C$359:$CE$359,1,D$355))/$B$359</f>
        <v>0.17344788763643448</v>
      </c>
      <c r="E333" s="18">
        <f>SUMPRODUCT((INDEX($C302:$CE302,1,E$354):INDEX($C302:$CE302,1,E$355)),(INDEX($C$359:$CE$359,1,E$354):INDEX($C$359:$CE$359,1,E$355)))/SUM(INDEX($C$359:$CE$359,1,E$354):INDEX($C$359:$CE$359,1,E$355))/$B$359</f>
        <v>2.8957231150678858E-2</v>
      </c>
      <c r="F333" s="18">
        <f>SUMPRODUCT((INDEX($C302:$CE302,1,F$354):INDEX($C302:$CE302,1,F$355)),(INDEX($C$359:$CE$359,1,F$354):INDEX($C$359:$CE$359,1,F$355)))/SUM(INDEX($C$359:$CE$359,1,F$354):INDEX($C$359:$CE$359,1,F$355))/$B$359</f>
        <v>4.443655768392645E-3</v>
      </c>
      <c r="G333" s="18">
        <f>SUMPRODUCT((INDEX($C302:$CE302,1,G$354):INDEX($C302:$CE302,1,G$355)),(INDEX($C$359:$CE$359,1,G$354):INDEX($C$359:$CE$359,1,G$355)))/SUM(INDEX($C$359:$CE$359,1,G$354):INDEX($C$359:$CE$359,1,G$355))/$B$359</f>
        <v>6.8126737228074079E-4</v>
      </c>
      <c r="H333" s="18">
        <f>SUMPRODUCT((INDEX($C302:$CE302,1,H$354):INDEX($C302:$CE302,1,H$355)),(INDEX($C$359:$CE$359,1,H$354):INDEX($C$359:$CE$359,1,H$355)))/SUM(INDEX($C$359:$CE$359,1,H$354):INDEX($C$359:$CE$359,1,H$355))/$B$359</f>
        <v>1.2826564445511321E-4</v>
      </c>
    </row>
    <row r="334" spans="1:8" x14ac:dyDescent="0.25">
      <c r="A334" s="52" t="s">
        <v>436</v>
      </c>
      <c r="B334" t="s">
        <v>316</v>
      </c>
      <c r="C334" s="18">
        <f>SUMPRODUCT((INDEX($C303:$CE303,1,C$354):INDEX($C303:$CE303,1,C$355)),(INDEX($C$359:$CE$359,1,C$354):INDEX($C$359:$CE$359,1,C$355)))/SUM(INDEX($C$359:$CE$359,1,C$354):INDEX($C$359:$CE$359,1,C$355))/$B$359</f>
        <v>0.38602913135064093</v>
      </c>
      <c r="D334" s="18">
        <f>SUMPRODUCT((INDEX($C303:$CE303,1,D$354):INDEX($C303:$CE303,1,D$355)),(INDEX($C$359:$CE$359,1,D$354):INDEX($C$359:$CE$359,1,D$355)))/SUM(INDEX($C$359:$CE$359,1,D$354):INDEX($C$359:$CE$359,1,D$355))/$B$359</f>
        <v>7.8749843392891275E-2</v>
      </c>
      <c r="E334" s="18">
        <f>SUMPRODUCT((INDEX($C303:$CE303,1,E$354):INDEX($C303:$CE303,1,E$355)),(INDEX($C$359:$CE$359,1,E$354):INDEX($C$359:$CE$359,1,E$355)))/SUM(INDEX($C$359:$CE$359,1,E$354):INDEX($C$359:$CE$359,1,E$355))/$B$359</f>
        <v>1.0450356566401768E-2</v>
      </c>
      <c r="F334" s="18">
        <f>SUMPRODUCT((INDEX($C303:$CE303,1,F$354):INDEX($C303:$CE303,1,F$355)),(INDEX($C$359:$CE$359,1,F$354):INDEX($C$359:$CE$359,1,F$355)))/SUM(INDEX($C$359:$CE$359,1,F$354):INDEX($C$359:$CE$359,1,F$355))/$B$359</f>
        <v>2.121483814574937E-3</v>
      </c>
      <c r="G334" s="18">
        <f>SUMPRODUCT((INDEX($C303:$CE303,1,G$354):INDEX($C303:$CE303,1,G$355)),(INDEX($C$359:$CE$359,1,G$354):INDEX($C$359:$CE$359,1,G$355)))/SUM(INDEX($C$359:$CE$359,1,G$354):INDEX($C$359:$CE$359,1,G$355))/$B$359</f>
        <v>3.5984625169097132E-4</v>
      </c>
      <c r="H334" s="18">
        <f>SUMPRODUCT((INDEX($C303:$CE303,1,H$354):INDEX($C303:$CE303,1,H$355)),(INDEX($C$359:$CE$359,1,H$354):INDEX($C$359:$CE$359,1,H$355)))/SUM(INDEX($C$359:$CE$359,1,H$354):INDEX($C$359:$CE$359,1,H$355))/$B$359</f>
        <v>6.8417235755958164E-5</v>
      </c>
    </row>
    <row r="335" spans="1:8" x14ac:dyDescent="0.25">
      <c r="A335" s="53" t="s">
        <v>517</v>
      </c>
      <c r="B335" t="s">
        <v>553</v>
      </c>
      <c r="C335" s="18">
        <f>SUMPRODUCT((INDEX($C304:$CE304,1,C$354):INDEX($C304:$CE304,1,C$355)),(INDEX($C$361:$CE$361,1,C$354):INDEX($C$361:$CE$361,1,C$355)))/SUM(INDEX($C$361:$CE$361,1,C$354):INDEX($C$361:$CE$361,1,C$355))/$B$361</f>
        <v>0.33440367138419169</v>
      </c>
      <c r="D335" s="18">
        <f>SUMPRODUCT((INDEX($C304:$CE304,1,D$354):INDEX($C304:$CE304,1,D$355)),(INDEX($C$361:$CE$361,1,D$354):INDEX($C$361:$CE$361,1,D$355)))/SUM(INDEX($C$361:$CE$361,1,D$354):INDEX($C$361:$CE$361,1,D$355))/$B$361</f>
        <v>0.11274651246385627</v>
      </c>
      <c r="E335" s="18">
        <f>SUMPRODUCT((INDEX($C304:$CE304,1,E$354):INDEX($C304:$CE304,1,E$355)),(INDEX($C$361:$CE$361,1,E$354):INDEX($C$361:$CE$361,1,E$355)))/SUM(INDEX($C$361:$CE$361,1,E$354):INDEX($C$361:$CE$361,1,E$355))/$B$361</f>
        <v>6.0230455652519888E-2</v>
      </c>
      <c r="F335" s="18">
        <f>SUMPRODUCT((INDEX($C304:$CE304,1,F$354):INDEX($C304:$CE304,1,F$355)),(INDEX($C$361:$CE$361,1,F$354):INDEX($C$361:$CE$361,1,F$355)))/SUM(INDEX($C$361:$CE$361,1,F$354):INDEX($C$361:$CE$361,1,F$355))/$B$361</f>
        <v>4.1970146129156831E-2</v>
      </c>
      <c r="G335" s="18">
        <f>SUMPRODUCT((INDEX($C304:$CE304,1,G$354):INDEX($C304:$CE304,1,G$355)),(INDEX($C$361:$CE$361,1,G$354):INDEX($C$361:$CE$361,1,G$355)))/SUM(INDEX($C$361:$CE$361,1,G$354):INDEX($C$361:$CE$361,1,G$355))/$B$361</f>
        <v>3.1270812511177033E-2</v>
      </c>
      <c r="H335" s="18">
        <f>SUMPRODUCT((INDEX($C304:$CE304,1,H$354):INDEX($C304:$CE304,1,H$355)),(INDEX($C$361:$CE$361,1,H$354):INDEX($C$361:$CE$361,1,H$355)))/SUM(INDEX($C$361:$CE$361,1,H$354):INDEX($C$361:$CE$361,1,H$355))/$B$361</f>
        <v>2.5321043396258396E-2</v>
      </c>
    </row>
    <row r="336" spans="1:8" x14ac:dyDescent="0.25">
      <c r="A336" s="53" t="s">
        <v>517</v>
      </c>
      <c r="B336" t="s">
        <v>340</v>
      </c>
      <c r="C336" s="18">
        <f>SUMPRODUCT((INDEX($C305:$CE305,1,C$354):INDEX($C305:$CE305,1,C$355)),(INDEX($C$361:$CE$361,1,C$354):INDEX($C$361:$CE$361,1,C$355)))/SUM(INDEX($C$361:$CE$361,1,C$354):INDEX($C$361:$CE$361,1,C$355))/$B$361</f>
        <v>0.29907199825065617</v>
      </c>
      <c r="D336" s="18">
        <f>SUMPRODUCT((INDEX($C305:$CE305,1,D$354):INDEX($C305:$CE305,1,D$355)),(INDEX($C$361:$CE$361,1,D$354):INDEX($C$361:$CE$361,1,D$355)))/SUM(INDEX($C$361:$CE$361,1,D$354):INDEX($C$361:$CE$361,1,D$355))/$B$361</f>
        <v>7.0995686606257019E-2</v>
      </c>
      <c r="E336" s="18">
        <f>SUMPRODUCT((INDEX($C305:$CE305,1,E$354):INDEX($C305:$CE305,1,E$355)),(INDEX($C$361:$CE$361,1,E$354):INDEX($C$361:$CE$361,1,E$355)))/SUM(INDEX($C$361:$CE$361,1,E$354):INDEX($C$361:$CE$361,1,E$355))/$B$361</f>
        <v>2.2849692387336001E-2</v>
      </c>
      <c r="F336" s="18">
        <f>SUMPRODUCT((INDEX($C305:$CE305,1,F$354):INDEX($C305:$CE305,1,F$355)),(INDEX($C$361:$CE$361,1,F$354):INDEX($C$361:$CE$361,1,F$355)))/SUM(INDEX($C$361:$CE$361,1,F$354):INDEX($C$361:$CE$361,1,F$355))/$B$361</f>
        <v>1.0623381701748024E-2</v>
      </c>
      <c r="G336" s="18">
        <f>SUMPRODUCT((INDEX($C305:$CE305,1,G$354):INDEX($C305:$CE305,1,G$355)),(INDEX($C$361:$CE$361,1,G$354):INDEX($C$361:$CE$361,1,G$355)))/SUM(INDEX($C$361:$CE$361,1,G$354):INDEX($C$361:$CE$361,1,G$355))/$B$361</f>
        <v>5.7957373786038987E-3</v>
      </c>
      <c r="H336" s="18">
        <f>SUMPRODUCT((INDEX($C305:$CE305,1,H$354):INDEX($C305:$CE305,1,H$355)),(INDEX($C$361:$CE$361,1,H$354):INDEX($C$361:$CE$361,1,H$355)))/SUM(INDEX($C$361:$CE$361,1,H$354):INDEX($C$361:$CE$361,1,H$355))/$B$361</f>
        <v>3.8804352532895159E-3</v>
      </c>
    </row>
    <row r="337" spans="1:8" x14ac:dyDescent="0.25">
      <c r="A337" s="53" t="s">
        <v>517</v>
      </c>
      <c r="B337" t="s">
        <v>554</v>
      </c>
      <c r="C337" s="18">
        <f>SUMPRODUCT((INDEX($C306:$CE306,1,C$354):INDEX($C306:$CE306,1,C$355)),(INDEX($C$361:$CE$361,1,C$354):INDEX($C$361:$CE$361,1,C$355)))/SUM(INDEX($C$361:$CE$361,1,C$354):INDEX($C$361:$CE$361,1,C$355))/$B$361</f>
        <v>0.27006743447086001</v>
      </c>
      <c r="D337" s="18">
        <f>SUMPRODUCT((INDEX($C306:$CE306,1,D$354):INDEX($C306:$CE306,1,D$355)),(INDEX($C$361:$CE$361,1,D$354):INDEX($C$361:$CE$361,1,D$355)))/SUM(INDEX($C$361:$CE$361,1,D$354):INDEX($C$361:$CE$361,1,D$355))/$B$361</f>
        <v>4.737439806307666E-2</v>
      </c>
      <c r="E337" s="18">
        <f>SUMPRODUCT((INDEX($C306:$CE306,1,E$354):INDEX($C306:$CE306,1,E$355)),(INDEX($C$361:$CE$361,1,E$354):INDEX($C$361:$CE$361,1,E$355)))/SUM(INDEX($C$361:$CE$361,1,E$354):INDEX($C$361:$CE$361,1,E$355))/$B$361</f>
        <v>9.1438115550550921E-3</v>
      </c>
      <c r="F337" s="18">
        <f>SUMPRODUCT((INDEX($C306:$CE306,1,F$354):INDEX($C306:$CE306,1,F$355)),(INDEX($C$361:$CE$361,1,F$354):INDEX($C$361:$CE$361,1,F$355)))/SUM(INDEX($C$361:$CE$361,1,F$354):INDEX($C$361:$CE$361,1,F$355))/$B$361</f>
        <v>2.4883476070821841E-3</v>
      </c>
      <c r="G337" s="18">
        <f>SUMPRODUCT((INDEX($C306:$CE306,1,G$354):INDEX($C306:$CE306,1,G$355)),(INDEX($C$361:$CE$361,1,G$354):INDEX($C$361:$CE$361,1,G$355)))/SUM(INDEX($C$361:$CE$361,1,G$354):INDEX($C$361:$CE$361,1,G$355))/$B$361</f>
        <v>7.2264370483308331E-4</v>
      </c>
      <c r="H337" s="18">
        <f>SUMPRODUCT((INDEX($C306:$CE306,1,H$354):INDEX($C306:$CE306,1,H$355)),(INDEX($C$361:$CE$361,1,H$354):INDEX($C$361:$CE$361,1,H$355)))/SUM(INDEX($C$361:$CE$361,1,H$354):INDEX($C$361:$CE$361,1,H$355))/$B$361</f>
        <v>3.0786665663132181E-4</v>
      </c>
    </row>
    <row r="338" spans="1:8" x14ac:dyDescent="0.25">
      <c r="A338" s="46" t="s">
        <v>517</v>
      </c>
      <c r="B338" t="s">
        <v>403</v>
      </c>
      <c r="C338" s="18">
        <f>SUMPRODUCT((INDEX($C307:$CE307,1,C$354):INDEX($C307:$CE307,1,C$355)),(INDEX($C$361:$CE$361,1,C$354):INDEX($C$361:$CE$361,1,C$355)))/SUM(INDEX($C$361:$CE$361,1,C$354):INDEX($C$361:$CE$361,1,C$355))/$B$361</f>
        <v>0.29410822999085362</v>
      </c>
      <c r="D338" s="18">
        <f>SUMPRODUCT((INDEX($C307:$CE307,1,D$354):INDEX($C307:$CE307,1,D$355)),(INDEX($C$361:$CE$361,1,D$354):INDEX($C$361:$CE$361,1,D$355)))/SUM(INDEX($C$361:$CE$361,1,D$354):INDEX($C$361:$CE$361,1,D$355))/$B$361</f>
        <v>4.475531167580981E-2</v>
      </c>
      <c r="E338" s="18">
        <f>SUMPRODUCT((INDEX($C307:$CE307,1,E$354):INDEX($C307:$CE307,1,E$355)),(INDEX($C$361:$CE$361,1,E$354):INDEX($C$361:$CE$361,1,E$355)))/SUM(INDEX($C$361:$CE$361,1,E$354):INDEX($C$361:$CE$361,1,E$355))/$B$361</f>
        <v>7.0798188172748484E-3</v>
      </c>
      <c r="F338" s="18">
        <f>SUMPRODUCT((INDEX($C307:$CE307,1,F$354):INDEX($C307:$CE307,1,F$355)),(INDEX($C$361:$CE$361,1,F$354):INDEX($C$361:$CE$361,1,F$355)))/SUM(INDEX($C$361:$CE$361,1,F$354):INDEX($C$361:$CE$361,1,F$355))/$B$361</f>
        <v>1.5861020829137553E-3</v>
      </c>
      <c r="G338" s="18">
        <f>SUMPRODUCT((INDEX($C307:$CE307,1,G$354):INDEX($C307:$CE307,1,G$355)),(INDEX($C$361:$CE$361,1,G$354):INDEX($C$361:$CE$361,1,G$355)))/SUM(INDEX($C$361:$CE$361,1,G$354):INDEX($C$361:$CE$361,1,G$355))/$B$361</f>
        <v>2.8263259596760047E-4</v>
      </c>
      <c r="H338" s="18">
        <f>SUMPRODUCT((INDEX($C307:$CE307,1,H$354):INDEX($C307:$CE307,1,H$355)),(INDEX($C$361:$CE$361,1,H$354):INDEX($C$361:$CE$361,1,H$355)))/SUM(INDEX($C$361:$CE$361,1,H$354):INDEX($C$361:$CE$361,1,H$355))/$B$361</f>
        <v>5.1503859866370297E-5</v>
      </c>
    </row>
    <row r="339" spans="1:8" x14ac:dyDescent="0.25">
      <c r="A339" s="53" t="s">
        <v>517</v>
      </c>
      <c r="B339" t="s">
        <v>555</v>
      </c>
      <c r="C339" s="18">
        <f>SUMPRODUCT((INDEX($C308:$CE308,1,C$354):INDEX($C308:$CE308,1,C$355)),(INDEX($C$361:$CE$361,1,C$354):INDEX($C$361:$CE$361,1,C$355)))/SUM(INDEX($C$361:$CE$361,1,C$354):INDEX($C$361:$CE$361,1,C$355))/$B$361</f>
        <v>0.2274845716652448</v>
      </c>
      <c r="D339" s="18">
        <f>SUMPRODUCT((INDEX($C308:$CE308,1,D$354):INDEX($C308:$CE308,1,D$355)),(INDEX($C$361:$CE$361,1,D$354):INDEX($C$361:$CE$361,1,D$355)))/SUM(INDEX($C$361:$CE$361,1,D$354):INDEX($C$361:$CE$361,1,D$355))/$B$361</f>
        <v>3.4953448301700614E-2</v>
      </c>
      <c r="E339" s="18">
        <f>SUMPRODUCT((INDEX($C308:$CE308,1,E$354):INDEX($C308:$CE308,1,E$355)),(INDEX($C$361:$CE$361,1,E$354):INDEX($C$361:$CE$361,1,E$355)))/SUM(INDEX($C$361:$CE$361,1,E$354):INDEX($C$361:$CE$361,1,E$355))/$B$361</f>
        <v>5.9994234571439427E-3</v>
      </c>
      <c r="F339" s="18">
        <f>SUMPRODUCT((INDEX($C308:$CE308,1,F$354):INDEX($C308:$CE308,1,F$355)),(INDEX($C$361:$CE$361,1,F$354):INDEX($C$361:$CE$361,1,F$355)))/SUM(INDEX($C$361:$CE$361,1,F$354):INDEX($C$361:$CE$361,1,F$355))/$B$361</f>
        <v>1.3847701299301621E-3</v>
      </c>
      <c r="G339" s="18">
        <f>SUMPRODUCT((INDEX($C308:$CE308,1,G$354):INDEX($C308:$CE308,1,G$355)),(INDEX($C$361:$CE$361,1,G$354):INDEX($C$361:$CE$361,1,G$355)))/SUM(INDEX($C$361:$CE$361,1,G$354):INDEX($C$361:$CE$361,1,G$355))/$B$361</f>
        <v>2.4833317776899185E-4</v>
      </c>
      <c r="H339" s="18">
        <f>SUMPRODUCT((INDEX($C308:$CE308,1,H$354):INDEX($C308:$CE308,1,H$355)),(INDEX($C$361:$CE$361,1,H$354):INDEX($C$361:$CE$361,1,H$355)))/SUM(INDEX($C$361:$CE$361,1,H$354):INDEX($C$361:$CE$361,1,H$355))/$B$361</f>
        <v>4.5248301726297712E-5</v>
      </c>
    </row>
    <row r="340" spans="1:8" x14ac:dyDescent="0.25">
      <c r="A340" s="52" t="s">
        <v>285</v>
      </c>
      <c r="B340" t="s">
        <v>556</v>
      </c>
      <c r="C340" s="18">
        <f>SUMPRODUCT((INDEX($C309:$CE309,1,C$354):INDEX($C309:$CE309,1,C$355)),(INDEX($C$357:$CE$357,1,C$354):INDEX($C$357:$CE$357,1,C$355)))/SUM(INDEX($C$357:$CE$357,1,C$354):INDEX($C$357:$CE$357,1,C$355))/$B$357</f>
        <v>0.39505275232391202</v>
      </c>
      <c r="D340" s="18">
        <f>SUMPRODUCT((INDEX($C309:$CE309,1,D$354):INDEX($C309:$CE309,1,D$355)),(INDEX($C$357:$CE$357,1,D$354):INDEX($C$357:$CE$357,1,D$355)))/SUM(INDEX($C$357:$CE$357,1,D$354):INDEX($C$357:$CE$357,1,D$355))/$B$357</f>
        <v>0.16804393424322969</v>
      </c>
      <c r="E340" s="18">
        <f>SUMPRODUCT((INDEX($C309:$CE309,1,E$354):INDEX($C309:$CE309,1,E$355)),(INDEX($C$357:$CE$357,1,E$354):INDEX($C$357:$CE$357,1,E$355)))/SUM(INDEX($C$357:$CE$357,1,E$354):INDEX($C$357:$CE$357,1,E$355))/$B$357</f>
        <v>3.1911761597718948E-2</v>
      </c>
      <c r="F340" s="18">
        <f>SUMPRODUCT((INDEX($C309:$CE309,1,F$354):INDEX($C309:$CE309,1,F$355)),(INDEX($C$357:$CE$357,1,F$354):INDEX($C$357:$CE$357,1,F$355)))/SUM(INDEX($C$357:$CE$357,1,F$354):INDEX($C$357:$CE$357,1,F$355))/$B$357</f>
        <v>4.6656116077570765E-3</v>
      </c>
      <c r="G340" s="18">
        <f>SUMPRODUCT((INDEX($C309:$CE309,1,G$354):INDEX($C309:$CE309,1,G$355)),(INDEX($C$357:$CE$357,1,G$354):INDEX($C$357:$CE$357,1,G$355)))/SUM(INDEX($C$357:$CE$357,1,G$354):INDEX($C$357:$CE$357,1,G$355))/$B$357</f>
        <v>6.9956169719995198E-4</v>
      </c>
      <c r="H340" s="18">
        <f>SUMPRODUCT((INDEX($C309:$CE309,1,H$354):INDEX($C309:$CE309,1,H$355)),(INDEX($C$357:$CE$357,1,H$354):INDEX($C$357:$CE$357,1,H$355)))/SUM(INDEX($C$357:$CE$357,1,H$354):INDEX($C$357:$CE$357,1,H$355))/$B$357</f>
        <v>1.342650158305193E-4</v>
      </c>
    </row>
    <row r="341" spans="1:8" x14ac:dyDescent="0.25">
      <c r="A341" s="52" t="s">
        <v>285</v>
      </c>
      <c r="B341" t="s">
        <v>557</v>
      </c>
      <c r="C341" s="18">
        <f>SUMPRODUCT((INDEX($C310:$CE310,1,C$354):INDEX($C310:$CE310,1,C$355)),(INDEX($C$357:$CE$357,1,C$354):INDEX($C$357:$CE$357,1,C$355)))/SUM(INDEX($C$357:$CE$357,1,C$354):INDEX($C$357:$CE$357,1,C$355))/$B$357</f>
        <v>0.37161053475676686</v>
      </c>
      <c r="D341" s="18">
        <f>SUMPRODUCT((INDEX($C310:$CE310,1,D$354):INDEX($C310:$CE310,1,D$355)),(INDEX($C$357:$CE$357,1,D$354):INDEX($C$357:$CE$357,1,D$355)))/SUM(INDEX($C$357:$CE$357,1,D$354):INDEX($C$357:$CE$357,1,D$355))/$B$357</f>
        <v>0.18213158797249615</v>
      </c>
      <c r="E341" s="18">
        <f>SUMPRODUCT((INDEX($C310:$CE310,1,E$354):INDEX($C310:$CE310,1,E$355)),(INDEX($C$357:$CE$357,1,E$354):INDEX($C$357:$CE$357,1,E$355)))/SUM(INDEX($C$357:$CE$357,1,E$354):INDEX($C$357:$CE$357,1,E$355))/$B$357</f>
        <v>0.14450680211010791</v>
      </c>
      <c r="F341" s="18">
        <f>SUMPRODUCT((INDEX($C310:$CE310,1,F$354):INDEX($C310:$CE310,1,F$355)),(INDEX($C$357:$CE$357,1,F$354):INDEX($C$357:$CE$357,1,F$355)))/SUM(INDEX($C$357:$CE$357,1,F$354):INDEX($C$357:$CE$357,1,F$355))/$B$357</f>
        <v>0.1369885441932778</v>
      </c>
      <c r="G341" s="18">
        <f>SUMPRODUCT((INDEX($C310:$CE310,1,G$354):INDEX($C310:$CE310,1,G$355)),(INDEX($C$357:$CE$357,1,G$354):INDEX($C$357:$CE$357,1,G$355)))/SUM(INDEX($C$357:$CE$357,1,G$354):INDEX($C$357:$CE$357,1,G$355))/$B$357</f>
        <v>0.1304231533912428</v>
      </c>
      <c r="H341" s="18">
        <f>SUMPRODUCT((INDEX($C310:$CE310,1,H$354):INDEX($C310:$CE310,1,H$355)),(INDEX($C$357:$CE$357,1,H$354):INDEX($C$357:$CE$357,1,H$355)))/SUM(INDEX($C$357:$CE$357,1,H$354):INDEX($C$357:$CE$357,1,H$355))/$B$357</f>
        <v>0.12547935125269763</v>
      </c>
    </row>
    <row r="342" spans="1:8" x14ac:dyDescent="0.25">
      <c r="A342" t="s">
        <v>285</v>
      </c>
      <c r="B342" t="s">
        <v>315</v>
      </c>
      <c r="C342" s="18">
        <f>SUMPRODUCT((INDEX($C311:$CE311,1,C$354):INDEX($C311:$CE311,1,C$355)),(INDEX($C$357:$CE$357,1,C$354):INDEX($C$357:$CE$357,1,C$355)))/SUM(INDEX($C$357:$CE$357,1,C$354):INDEX($C$357:$CE$357,1,C$355))/$B$357</f>
        <v>0.40305504919196611</v>
      </c>
      <c r="D342" s="18">
        <f>SUMPRODUCT((INDEX($C311:$CE311,1,D$354):INDEX($C311:$CE311,1,D$355)),(INDEX($C$357:$CE$357,1,D$354):INDEX($C$357:$CE$357,1,D$355)))/SUM(INDEX($C$357:$CE$357,1,D$354):INDEX($C$357:$CE$357,1,D$355))/$B$357</f>
        <v>0.19877137488760341</v>
      </c>
      <c r="E342" s="18">
        <f>SUMPRODUCT((INDEX($C311:$CE311,1,E$354):INDEX($C311:$CE311,1,E$355)),(INDEX($C$357:$CE$357,1,E$354):INDEX($C$357:$CE$357,1,E$355)))/SUM(INDEX($C$357:$CE$357,1,E$354):INDEX($C$357:$CE$357,1,E$355))/$B$357</f>
        <v>6.0222113191561941E-2</v>
      </c>
      <c r="F342" s="18">
        <f>SUMPRODUCT((INDEX($C311:$CE311,1,F$354):INDEX($C311:$CE311,1,F$355)),(INDEX($C$357:$CE$357,1,F$354):INDEX($C$357:$CE$357,1,F$355)))/SUM(INDEX($C$357:$CE$357,1,F$354):INDEX($C$357:$CE$357,1,F$355))/$B$357</f>
        <v>9.0774547039958377E-3</v>
      </c>
      <c r="G342" s="18">
        <f>SUMPRODUCT((INDEX($C311:$CE311,1,G$354):INDEX($C311:$CE311,1,G$355)),(INDEX($C$357:$CE$357,1,G$354):INDEX($C$357:$CE$357,1,G$355)))/SUM(INDEX($C$357:$CE$357,1,G$354):INDEX($C$357:$CE$357,1,G$355))/$B$357</f>
        <v>1.3103131199575823E-3</v>
      </c>
      <c r="H342" s="18">
        <f>SUMPRODUCT((INDEX($C311:$CE311,1,H$354):INDEX($C311:$CE311,1,H$355)),(INDEX($C$357:$CE$357,1,H$354):INDEX($C$357:$CE$357,1,H$355)))/SUM(INDEX($C$357:$CE$357,1,H$354):INDEX($C$357:$CE$357,1,H$355))/$B$357</f>
        <v>2.548472986118091E-4</v>
      </c>
    </row>
    <row r="343" spans="1:8" x14ac:dyDescent="0.25">
      <c r="A343" t="s">
        <v>285</v>
      </c>
      <c r="B343" t="s">
        <v>558</v>
      </c>
      <c r="C343" s="18">
        <f>SUMPRODUCT((INDEX($C312:$CE312,1,C$354):INDEX($C312:$CE312,1,C$355)),(INDEX($C$357:$CE$357,1,C$354):INDEX($C$357:$CE$357,1,C$355)))/SUM(INDEX($C$357:$CE$357,1,C$354):INDEX($C$357:$CE$357,1,C$355))/$B$357</f>
        <v>0.37000515519458915</v>
      </c>
      <c r="D343" s="18">
        <f>SUMPRODUCT((INDEX($C312:$CE312,1,D$354):INDEX($C312:$CE312,1,D$355)),(INDEX($C$357:$CE$357,1,D$354):INDEX($C$357:$CE$357,1,D$355)))/SUM(INDEX($C$357:$CE$357,1,D$354):INDEX($C$357:$CE$357,1,D$355))/$B$357</f>
        <v>0.22669185250404522</v>
      </c>
      <c r="E343" s="18">
        <f>SUMPRODUCT((INDEX($C312:$CE312,1,E$354):INDEX($C312:$CE312,1,E$355)),(INDEX($C$357:$CE$357,1,E$354):INDEX($C$357:$CE$357,1,E$355)))/SUM(INDEX($C$357:$CE$357,1,E$354):INDEX($C$357:$CE$357,1,E$355))/$B$357</f>
        <v>0.18911820154420567</v>
      </c>
      <c r="F343" s="18">
        <f>SUMPRODUCT((INDEX($C312:$CE312,1,F$354):INDEX($C312:$CE312,1,F$355)),(INDEX($C$357:$CE$357,1,F$354):INDEX($C$357:$CE$357,1,F$355)))/SUM(INDEX($C$357:$CE$357,1,F$354):INDEX($C$357:$CE$357,1,F$355))/$B$357</f>
        <v>0.15167669181337362</v>
      </c>
      <c r="G343" s="18">
        <f>SUMPRODUCT((INDEX($C312:$CE312,1,G$354):INDEX($C312:$CE312,1,G$355)),(INDEX($C$357:$CE$357,1,G$354):INDEX($C$357:$CE$357,1,G$355)))/SUM(INDEX($C$357:$CE$357,1,G$354):INDEX($C$357:$CE$357,1,G$355))/$B$357</f>
        <v>6.672078158882018E-2</v>
      </c>
      <c r="H343" s="18">
        <f>SUMPRODUCT((INDEX($C312:$CE312,1,H$354):INDEX($C312:$CE312,1,H$355)),(INDEX($C$357:$CE$357,1,H$354):INDEX($C$357:$CE$357,1,H$355)))/SUM(INDEX($C$357:$CE$357,1,H$354):INDEX($C$357:$CE$357,1,H$355))/$B$357</f>
        <v>2.3903002214186338E-2</v>
      </c>
    </row>
    <row r="344" spans="1:8" x14ac:dyDescent="0.25">
      <c r="A344" s="52" t="s">
        <v>286</v>
      </c>
      <c r="B344" t="s">
        <v>559</v>
      </c>
      <c r="C344" s="18">
        <f>SUMPRODUCT((INDEX($C313:$CE313,1,C$354):INDEX($C313:$CE313,1,C$355)),(INDEX($C$357:$CE$357,1,C$354):INDEX($C$357:$CE$357,1,C$355)))/SUM(INDEX($C$357:$CE$357,1,C$354):INDEX($C$357:$CE$357,1,C$355))/$B$357</f>
        <v>0.33816174398031601</v>
      </c>
      <c r="D344" s="18">
        <f>SUMPRODUCT((INDEX($C313:$CE313,1,D$354):INDEX($C313:$CE313,1,D$355)),(INDEX($C$357:$CE$357,1,D$354):INDEX($C$357:$CE$357,1,D$355)))/SUM(INDEX($C$357:$CE$357,1,D$354):INDEX($C$357:$CE$357,1,D$355))/$B$357</f>
        <v>0.13327710606949947</v>
      </c>
      <c r="E344" s="18">
        <f>SUMPRODUCT((INDEX($C313:$CE313,1,E$354):INDEX($C313:$CE313,1,E$355)),(INDEX($C$357:$CE$357,1,E$354):INDEX($C$357:$CE$357,1,E$355)))/SUM(INDEX($C$357:$CE$357,1,E$354):INDEX($C$357:$CE$357,1,E$355))/$B$357</f>
        <v>8.3827594123501825E-2</v>
      </c>
      <c r="F344" s="18">
        <f>SUMPRODUCT((INDEX($C313:$CE313,1,F$354):INDEX($C313:$CE313,1,F$355)),(INDEX($C$357:$CE$357,1,F$354):INDEX($C$357:$CE$357,1,F$355)))/SUM(INDEX($C$357:$CE$357,1,F$354):INDEX($C$357:$CE$357,1,F$355))/$B$357</f>
        <v>6.6238681944777278E-2</v>
      </c>
      <c r="G344" s="18">
        <f>SUMPRODUCT((INDEX($C313:$CE313,1,G$354):INDEX($C313:$CE313,1,G$355)),(INDEX($C$357:$CE$357,1,G$354):INDEX($C$357:$CE$357,1,G$355)))/SUM(INDEX($C$357:$CE$357,1,G$354):INDEX($C$357:$CE$357,1,G$355))/$B$357</f>
        <v>5.4425224829531604E-2</v>
      </c>
      <c r="H344" s="18">
        <f>SUMPRODUCT((INDEX($C313:$CE313,1,H$354):INDEX($C313:$CE313,1,H$355)),(INDEX($C$357:$CE$357,1,H$354):INDEX($C$357:$CE$357,1,H$355)))/SUM(INDEX($C$357:$CE$357,1,H$354):INDEX($C$357:$CE$357,1,H$355))/$B$357</f>
        <v>4.7388593522916772E-2</v>
      </c>
    </row>
    <row r="345" spans="1:8" x14ac:dyDescent="0.25">
      <c r="A345" s="52" t="s">
        <v>286</v>
      </c>
      <c r="B345" t="s">
        <v>560</v>
      </c>
      <c r="C345" s="18">
        <f>SUMPRODUCT((INDEX($C314:$CE314,1,C$354):INDEX($C314:$CE314,1,C$355)),(INDEX($C$357:$CE$357,1,C$354):INDEX($C$357:$CE$357,1,C$355)))/SUM(INDEX($C$357:$CE$357,1,C$354):INDEX($C$357:$CE$357,1,C$355))/$B$357</f>
        <v>0.37257382788982041</v>
      </c>
      <c r="D345" s="18">
        <f>SUMPRODUCT((INDEX($C314:$CE314,1,D$354):INDEX($C314:$CE314,1,D$355)),(INDEX($C$357:$CE$357,1,D$354):INDEX($C$357:$CE$357,1,D$355)))/SUM(INDEX($C$357:$CE$357,1,D$354):INDEX($C$357:$CE$357,1,D$355))/$B$357</f>
        <v>0.18172401162198662</v>
      </c>
      <c r="E345" s="18">
        <f>SUMPRODUCT((INDEX($C314:$CE314,1,E$354):INDEX($C314:$CE314,1,E$355)),(INDEX($C$357:$CE$357,1,E$354):INDEX($C$357:$CE$357,1,E$355)))/SUM(INDEX($C$357:$CE$357,1,E$354):INDEX($C$357:$CE$357,1,E$355))/$B$357</f>
        <v>0.14298598143760743</v>
      </c>
      <c r="F345" s="18">
        <f>SUMPRODUCT((INDEX($C314:$CE314,1,F$354):INDEX($C314:$CE314,1,F$355)),(INDEX($C$357:$CE$357,1,F$354):INDEX($C$357:$CE$357,1,F$355)))/SUM(INDEX($C$357:$CE$357,1,F$354):INDEX($C$357:$CE$357,1,F$355))/$B$357</f>
        <v>0.13453094901254303</v>
      </c>
      <c r="G345" s="18">
        <f>SUMPRODUCT((INDEX($C314:$CE314,1,G$354):INDEX($C314:$CE314,1,G$355)),(INDEX($C$357:$CE$357,1,G$354):INDEX($C$357:$CE$357,1,G$355)))/SUM(INDEX($C$357:$CE$357,1,G$354):INDEX($C$357:$CE$357,1,G$355))/$B$357</f>
        <v>0.12738159737724139</v>
      </c>
      <c r="H345" s="18">
        <f>SUMPRODUCT((INDEX($C314:$CE314,1,H$354):INDEX($C314:$CE314,1,H$355)),(INDEX($C$357:$CE$357,1,H$354):INDEX($C$357:$CE$357,1,H$355)))/SUM(INDEX($C$357:$CE$357,1,H$354):INDEX($C$357:$CE$357,1,H$355))/$B$357</f>
        <v>0.12212143192491182</v>
      </c>
    </row>
    <row r="346" spans="1:8" x14ac:dyDescent="0.25">
      <c r="A346" s="52" t="s">
        <v>286</v>
      </c>
      <c r="B346" t="s">
        <v>561</v>
      </c>
      <c r="C346" s="18">
        <f>SUMPRODUCT((INDEX($C315:$CE315,1,C$354):INDEX($C315:$CE315,1,C$355)),(INDEX($C$357:$CE$357,1,C$354):INDEX($C$357:$CE$357,1,C$355)))/SUM(INDEX($C$357:$CE$357,1,C$354):INDEX($C$357:$CE$357,1,C$355))/$B$357</f>
        <v>0.35984670236273353</v>
      </c>
      <c r="D346" s="18">
        <f>SUMPRODUCT((INDEX($C315:$CE315,1,D$354):INDEX($C315:$CE315,1,D$355)),(INDEX($C$357:$CE$357,1,D$354):INDEX($C$357:$CE$357,1,D$355)))/SUM(INDEX($C$357:$CE$357,1,D$354):INDEX($C$357:$CE$357,1,D$355))/$B$357</f>
        <v>0.16422133687433857</v>
      </c>
      <c r="E346" s="18">
        <f>SUMPRODUCT((INDEX($C315:$CE315,1,E$354):INDEX($C315:$CE315,1,E$355)),(INDEX($C$357:$CE$357,1,E$354):INDEX($C$357:$CE$357,1,E$355)))/SUM(INDEX($C$357:$CE$357,1,E$354):INDEX($C$357:$CE$357,1,E$355))/$B$357</f>
        <v>0.12128829912134642</v>
      </c>
      <c r="F346" s="18">
        <f>SUMPRODUCT((INDEX($C315:$CE315,1,F$354):INDEX($C315:$CE315,1,F$355)),(INDEX($C$357:$CE$357,1,F$354):INDEX($C$357:$CE$357,1,F$355)))/SUM(INDEX($C$357:$CE$357,1,F$354):INDEX($C$357:$CE$357,1,F$355))/$B$357</f>
        <v>0.10859896916044481</v>
      </c>
      <c r="G346" s="18">
        <f>SUMPRODUCT((INDEX($C315:$CE315,1,G$354):INDEX($C315:$CE315,1,G$355)),(INDEX($C$357:$CE$357,1,G$354):INDEX($C$357:$CE$357,1,G$355)))/SUM(INDEX($C$357:$CE$357,1,G$354):INDEX($C$357:$CE$357,1,G$355))/$B$357</f>
        <v>9.8686024910818071E-2</v>
      </c>
      <c r="H346" s="18">
        <f>SUMPRODUCT((INDEX($C315:$CE315,1,H$354):INDEX($C315:$CE315,1,H$355)),(INDEX($C$357:$CE$357,1,H$354):INDEX($C$357:$CE$357,1,H$355)))/SUM(INDEX($C$357:$CE$357,1,H$354):INDEX($C$357:$CE$357,1,H$355))/$B$357</f>
        <v>9.1943769401054795E-2</v>
      </c>
    </row>
    <row r="347" spans="1:8" x14ac:dyDescent="0.25">
      <c r="A347" s="52" t="s">
        <v>286</v>
      </c>
      <c r="B347" t="s">
        <v>562</v>
      </c>
      <c r="C347" s="18">
        <f>SUMPRODUCT((INDEX($C316:$CE316,1,C$354):INDEX($C316:$CE316,1,C$355)),(INDEX($C$357:$CE$357,1,C$354):INDEX($C$357:$CE$357,1,C$355)))/SUM(INDEX($C$357:$CE$357,1,C$354):INDEX($C$357:$CE$357,1,C$355))/$B$357</f>
        <v>0.37089496828363561</v>
      </c>
      <c r="D347" s="18">
        <f>SUMPRODUCT((INDEX($C316:$CE316,1,D$354):INDEX($C316:$CE316,1,D$355)),(INDEX($C$357:$CE$357,1,D$354):INDEX($C$357:$CE$357,1,D$355)))/SUM(INDEX($C$357:$CE$357,1,D$354):INDEX($C$357:$CE$357,1,D$355))/$B$357</f>
        <v>0.22892572094617475</v>
      </c>
      <c r="E347" s="18">
        <f>SUMPRODUCT((INDEX($C316:$CE316,1,E$354):INDEX($C316:$CE316,1,E$355)),(INDEX($C$357:$CE$357,1,E$354):INDEX($C$357:$CE$357,1,E$355)))/SUM(INDEX($C$357:$CE$357,1,E$354):INDEX($C$357:$CE$357,1,E$355))/$B$357</f>
        <v>0.19096475543737454</v>
      </c>
      <c r="F347" s="18">
        <f>SUMPRODUCT((INDEX($C316:$CE316,1,F$354):INDEX($C316:$CE316,1,F$355)),(INDEX($C$357:$CE$357,1,F$354):INDEX($C$357:$CE$357,1,F$355)))/SUM(INDEX($C$357:$CE$357,1,F$354):INDEX($C$357:$CE$357,1,F$355))/$B$357</f>
        <v>0.15566797567166341</v>
      </c>
      <c r="G347" s="18">
        <f>SUMPRODUCT((INDEX($C316:$CE316,1,G$354):INDEX($C316:$CE316,1,G$355)),(INDEX($C$357:$CE$357,1,G$354):INDEX($C$357:$CE$357,1,G$355)))/SUM(INDEX($C$357:$CE$357,1,G$354):INDEX($C$357:$CE$357,1,G$355))/$B$357</f>
        <v>7.1015584934563503E-2</v>
      </c>
      <c r="H347" s="18">
        <f>SUMPRODUCT((INDEX($C316:$CE316,1,H$354):INDEX($C316:$CE316,1,H$355)),(INDEX($C$357:$CE$357,1,H$354):INDEX($C$357:$CE$357,1,H$355)))/SUM(INDEX($C$357:$CE$357,1,H$354):INDEX($C$357:$CE$357,1,H$355))/$B$357</f>
        <v>2.6115442540764179E-2</v>
      </c>
    </row>
    <row r="348" spans="1:8" x14ac:dyDescent="0.25">
      <c r="A348" s="52" t="s">
        <v>286</v>
      </c>
      <c r="B348" t="s">
        <v>314</v>
      </c>
      <c r="C348" s="18">
        <f>SUMPRODUCT((INDEX($C317:$CE317,1,C$354):INDEX($C317:$CE317,1,C$355)),(INDEX($C$357:$CE$357,1,C$354):INDEX($C$357:$CE$357,1,C$355)))/SUM(INDEX($C$357:$CE$357,1,C$354):INDEX($C$357:$CE$357,1,C$355))/$B$357</f>
        <v>0.36038363875975737</v>
      </c>
      <c r="D348" s="18">
        <f>SUMPRODUCT((INDEX($C317:$CE317,1,D$354):INDEX($C317:$CE317,1,D$355)),(INDEX($C$357:$CE$357,1,D$354):INDEX($C$357:$CE$357,1,D$355)))/SUM(INDEX($C$357:$CE$357,1,D$354):INDEX($C$357:$CE$357,1,D$355))/$B$357</f>
        <v>0.16499071599582352</v>
      </c>
      <c r="E348" s="18">
        <f>SUMPRODUCT((INDEX($C317:$CE317,1,E$354):INDEX($C317:$CE317,1,E$355)),(INDEX($C$357:$CE$357,1,E$354):INDEX($C$357:$CE$357,1,E$355)))/SUM(INDEX($C$357:$CE$357,1,E$354):INDEX($C$357:$CE$357,1,E$355))/$B$357</f>
        <v>0.1222533334161912</v>
      </c>
      <c r="F348" s="18">
        <f>SUMPRODUCT((INDEX($C317:$CE317,1,F$354):INDEX($C317:$CE317,1,F$355)),(INDEX($C$357:$CE$357,1,F$354):INDEX($C$357:$CE$357,1,F$355)))/SUM(INDEX($C$357:$CE$357,1,F$354):INDEX($C$357:$CE$357,1,F$355))/$B$357</f>
        <v>0.1097406096369398</v>
      </c>
      <c r="G348" s="18">
        <f>SUMPRODUCT((INDEX($C317:$CE317,1,G$354):INDEX($C317:$CE317,1,G$355)),(INDEX($C$357:$CE$357,1,G$354):INDEX($C$357:$CE$357,1,G$355)))/SUM(INDEX($C$357:$CE$357,1,G$354):INDEX($C$357:$CE$357,1,G$355))/$B$357</f>
        <v>9.9931602847268763E-2</v>
      </c>
      <c r="H348" s="18">
        <f>SUMPRODUCT((INDEX($C317:$CE317,1,H$354):INDEX($C317:$CE317,1,H$355)),(INDEX($C$357:$CE$357,1,H$354):INDEX($C$357:$CE$357,1,H$355)))/SUM(INDEX($C$357:$CE$357,1,H$354):INDEX($C$357:$CE$357,1,H$355))/$B$357</f>
        <v>9.3238133851097457E-2</v>
      </c>
    </row>
    <row r="349" spans="1:8" x14ac:dyDescent="0.25">
      <c r="A349" t="s">
        <v>286</v>
      </c>
      <c r="B349" t="s">
        <v>563</v>
      </c>
      <c r="C349" s="18">
        <f>SUMPRODUCT((INDEX($C318:$CE318,1,C$354):INDEX($C318:$CE318,1,C$355)),(INDEX($C$357:$CE$357,1,C$354):INDEX($C$357:$CE$357,1,C$355)))/SUM(INDEX($C$357:$CE$357,1,C$354):INDEX($C$357:$CE$357,1,C$355))/$B$357</f>
        <v>0.39711651605053638</v>
      </c>
      <c r="D349" s="18">
        <f>SUMPRODUCT((INDEX($C318:$CE318,1,D$354):INDEX($C318:$CE318,1,D$355)),(INDEX($C$357:$CE$357,1,D$354):INDEX($C$357:$CE$357,1,D$355)))/SUM(INDEX($C$357:$CE$357,1,D$354):INDEX($C$357:$CE$357,1,D$355))/$B$357</f>
        <v>0.2118885542718511</v>
      </c>
      <c r="E349" s="18">
        <f>SUMPRODUCT((INDEX($C318:$CE318,1,E$354):INDEX($C318:$CE318,1,E$355)),(INDEX($C$357:$CE$357,1,E$354):INDEX($C$357:$CE$357,1,E$355)))/SUM(INDEX($C$357:$CE$357,1,E$354):INDEX($C$357:$CE$357,1,E$355))/$B$357</f>
        <v>0.17889796029397428</v>
      </c>
      <c r="F349" s="18">
        <f>SUMPRODUCT((INDEX($C318:$CE318,1,F$354):INDEX($C318:$CE318,1,F$355)),(INDEX($C$357:$CE$357,1,F$354):INDEX($C$357:$CE$357,1,F$355)))/SUM(INDEX($C$357:$CE$357,1,F$354):INDEX($C$357:$CE$357,1,F$355))/$B$357</f>
        <v>0.17763863311295328</v>
      </c>
      <c r="G349" s="18">
        <f>SUMPRODUCT((INDEX($C318:$CE318,1,G$354):INDEX($C318:$CE318,1,G$355)),(INDEX($C$357:$CE$357,1,G$354):INDEX($C$357:$CE$357,1,G$355)))/SUM(INDEX($C$357:$CE$357,1,G$354):INDEX($C$357:$CE$357,1,G$355))/$B$357</f>
        <v>0.17597523252088812</v>
      </c>
      <c r="H349" s="18">
        <f>SUMPRODUCT((INDEX($C318:$CE318,1,H$354):INDEX($C318:$CE318,1,H$355)),(INDEX($C$357:$CE$357,1,H$354):INDEX($C$357:$CE$357,1,H$355)))/SUM(INDEX($C$357:$CE$357,1,H$354):INDEX($C$357:$CE$357,1,H$355))/$B$357</f>
        <v>0.17418818632991534</v>
      </c>
    </row>
    <row r="350" spans="1:8" x14ac:dyDescent="0.25">
      <c r="A350" t="s">
        <v>286</v>
      </c>
      <c r="B350" t="s">
        <v>564</v>
      </c>
      <c r="C350" s="18">
        <f>SUMPRODUCT((INDEX($C319:$CE319,1,C$354):INDEX($C319:$CE319,1,C$355)),(INDEX($C$357:$CE$357,1,C$354):INDEX($C$357:$CE$357,1,C$355)))/SUM(INDEX($C$357:$CE$357,1,C$354):INDEX($C$357:$CE$357,1,C$355))/$B$357</f>
        <v>0.36174511451750246</v>
      </c>
      <c r="D350" s="18">
        <f>SUMPRODUCT((INDEX($C319:$CE319,1,D$354):INDEX($C319:$CE319,1,D$355)),(INDEX($C$357:$CE$357,1,D$354):INDEX($C$357:$CE$357,1,D$355)))/SUM(INDEX($C$357:$CE$357,1,D$354):INDEX($C$357:$CE$357,1,D$355))/$B$357</f>
        <v>0.16690137469965463</v>
      </c>
      <c r="E350" s="18">
        <f>SUMPRODUCT((INDEX($C319:$CE319,1,E$354):INDEX($C319:$CE319,1,E$355)),(INDEX($C$357:$CE$357,1,E$354):INDEX($C$357:$CE$357,1,E$355)))/SUM(INDEX($C$357:$CE$357,1,E$354):INDEX($C$357:$CE$357,1,E$355))/$B$357</f>
        <v>0.12462568707243743</v>
      </c>
      <c r="F350" s="18">
        <f>SUMPRODUCT((INDEX($C319:$CE319,1,F$354):INDEX($C319:$CE319,1,F$355)),(INDEX($C$357:$CE$357,1,F$354):INDEX($C$357:$CE$357,1,F$355)))/SUM(INDEX($C$357:$CE$357,1,F$354):INDEX($C$357:$CE$357,1,F$355))/$B$357</f>
        <v>0.11254705015089042</v>
      </c>
      <c r="G350" s="18">
        <f>SUMPRODUCT((INDEX($C319:$CE319,1,G$354):INDEX($C319:$CE319,1,G$355)),(INDEX($C$357:$CE$357,1,G$354):INDEX($C$357:$CE$357,1,G$355)))/SUM(INDEX($C$357:$CE$357,1,G$354):INDEX($C$357:$CE$357,1,G$355))/$B$357</f>
        <v>0.10299801204676155</v>
      </c>
      <c r="H350" s="18">
        <f>SUMPRODUCT((INDEX($C319:$CE319,1,H$354):INDEX($C319:$CE319,1,H$355)),(INDEX($C$357:$CE$357,1,H$354):INDEX($C$357:$CE$357,1,H$355)))/SUM(INDEX($C$357:$CE$357,1,H$354):INDEX($C$357:$CE$357,1,H$355))/$B$357</f>
        <v>9.6429413711589071E-2</v>
      </c>
    </row>
    <row r="353" spans="1:83" x14ac:dyDescent="0.25">
      <c r="C353" s="1" t="s">
        <v>116</v>
      </c>
    </row>
    <row r="354" spans="1:83" x14ac:dyDescent="0.25">
      <c r="C354" s="27">
        <v>20</v>
      </c>
      <c r="D354" s="27">
        <f>C355+1</f>
        <v>26</v>
      </c>
      <c r="E354" s="27">
        <f t="shared" ref="E354:H354" si="116">D355+1</f>
        <v>36</v>
      </c>
      <c r="F354" s="27">
        <f t="shared" si="116"/>
        <v>46</v>
      </c>
      <c r="G354" s="27">
        <f t="shared" si="116"/>
        <v>56</v>
      </c>
      <c r="H354" s="27">
        <f t="shared" si="116"/>
        <v>66</v>
      </c>
      <c r="I354" s="27"/>
      <c r="J354" s="27"/>
    </row>
    <row r="355" spans="1:83" x14ac:dyDescent="0.25">
      <c r="C355" s="27">
        <v>25</v>
      </c>
      <c r="D355" s="27">
        <v>35</v>
      </c>
      <c r="E355" s="27">
        <v>45</v>
      </c>
      <c r="F355" s="27">
        <v>55</v>
      </c>
      <c r="G355" s="27">
        <v>65</v>
      </c>
      <c r="H355" s="27">
        <v>70</v>
      </c>
      <c r="I355" s="27"/>
      <c r="J355" s="27"/>
    </row>
    <row r="356" spans="1:83" x14ac:dyDescent="0.25">
      <c r="B356" t="s">
        <v>566</v>
      </c>
      <c r="C356" s="1" t="s">
        <v>534</v>
      </c>
    </row>
    <row r="357" spans="1:83" x14ac:dyDescent="0.25">
      <c r="A357" s="46" t="s">
        <v>286</v>
      </c>
      <c r="B357">
        <f>1-(1.5+3*1.2+1+0.9)/(3.5+2.4+1.8*3+1.7+1.6+1.5+1.2*4+1.1*2+1+0.9*2)</f>
        <v>0.72972972972972983</v>
      </c>
      <c r="C357">
        <v>5784620</v>
      </c>
      <c r="D357">
        <v>5468691</v>
      </c>
      <c r="E357">
        <v>5224697</v>
      </c>
      <c r="F357">
        <v>5034875</v>
      </c>
      <c r="G357">
        <v>4865572</v>
      </c>
      <c r="H357">
        <v>4709207</v>
      </c>
      <c r="I357">
        <v>4558551</v>
      </c>
      <c r="J357">
        <v>4411957</v>
      </c>
      <c r="K357">
        <v>4270500</v>
      </c>
      <c r="L357">
        <v>4132782</v>
      </c>
      <c r="M357">
        <v>3998925</v>
      </c>
      <c r="N357">
        <v>3868328</v>
      </c>
      <c r="O357">
        <v>3741348</v>
      </c>
      <c r="P357">
        <v>3619017</v>
      </c>
      <c r="Q357">
        <v>3499266</v>
      </c>
      <c r="R357">
        <v>3387446</v>
      </c>
      <c r="S357">
        <v>3281286</v>
      </c>
      <c r="T357">
        <v>3179068</v>
      </c>
      <c r="U357">
        <v>3080099</v>
      </c>
      <c r="V357">
        <v>2985092</v>
      </c>
      <c r="W357">
        <v>2895509</v>
      </c>
      <c r="X357">
        <v>2814376</v>
      </c>
      <c r="Y357">
        <v>2738845</v>
      </c>
      <c r="Z357">
        <v>2664148</v>
      </c>
      <c r="AA357">
        <v>2589876</v>
      </c>
      <c r="AB357">
        <v>2517728</v>
      </c>
      <c r="AC357">
        <v>2452191</v>
      </c>
      <c r="AD357">
        <v>2388719</v>
      </c>
      <c r="AE357">
        <v>2320894</v>
      </c>
      <c r="AF357" s="9">
        <v>2249798</v>
      </c>
      <c r="AG357">
        <v>2177467</v>
      </c>
      <c r="AH357">
        <v>2105176</v>
      </c>
      <c r="AI357">
        <v>2032022</v>
      </c>
      <c r="AJ357">
        <v>1957947</v>
      </c>
      <c r="AK357">
        <v>1883864</v>
      </c>
      <c r="AL357">
        <v>1810152</v>
      </c>
      <c r="AM357">
        <v>1737062</v>
      </c>
      <c r="AN357">
        <v>1665709</v>
      </c>
      <c r="AO357">
        <v>1597027</v>
      </c>
      <c r="AP357">
        <v>1531869</v>
      </c>
      <c r="AQ357">
        <v>1468567</v>
      </c>
      <c r="AR357">
        <v>1302265</v>
      </c>
      <c r="AS357">
        <v>1325408</v>
      </c>
      <c r="AT357">
        <v>1305055</v>
      </c>
      <c r="AU357">
        <v>1259326</v>
      </c>
      <c r="AV357">
        <v>1207015</v>
      </c>
      <c r="AW357">
        <v>1154139</v>
      </c>
      <c r="AX357">
        <v>1103172</v>
      </c>
      <c r="AY357">
        <v>1055115</v>
      </c>
      <c r="AZ357">
        <v>1010248</v>
      </c>
      <c r="BA357">
        <v>968536</v>
      </c>
      <c r="BB357">
        <v>930506</v>
      </c>
      <c r="BC357">
        <v>896557</v>
      </c>
      <c r="BD357">
        <v>862823</v>
      </c>
      <c r="BE357">
        <v>827255</v>
      </c>
      <c r="BF357">
        <v>790910</v>
      </c>
      <c r="BG357">
        <v>756456</v>
      </c>
      <c r="BH357">
        <v>722798</v>
      </c>
      <c r="BI357">
        <v>690137</v>
      </c>
      <c r="BJ357">
        <v>658974</v>
      </c>
      <c r="BK357">
        <v>629094</v>
      </c>
      <c r="BL357">
        <v>599841</v>
      </c>
      <c r="BM357">
        <v>571450</v>
      </c>
      <c r="BN357">
        <v>543842</v>
      </c>
      <c r="BO357">
        <v>516621</v>
      </c>
      <c r="BP357">
        <v>489349</v>
      </c>
      <c r="BQ357">
        <v>461913</v>
      </c>
      <c r="BR357">
        <v>434290</v>
      </c>
      <c r="BS357">
        <v>405252</v>
      </c>
      <c r="BT357">
        <v>374575</v>
      </c>
      <c r="BU357">
        <v>343377</v>
      </c>
      <c r="BV357">
        <v>313226</v>
      </c>
      <c r="BW357">
        <v>284206</v>
      </c>
      <c r="BX357">
        <v>256689</v>
      </c>
      <c r="BY357">
        <v>230723</v>
      </c>
      <c r="BZ357">
        <v>205936</v>
      </c>
      <c r="CA357">
        <v>181910</v>
      </c>
      <c r="CB357">
        <v>158772</v>
      </c>
      <c r="CC357">
        <v>136864</v>
      </c>
      <c r="CD357">
        <v>116447</v>
      </c>
      <c r="CE357">
        <v>453151</v>
      </c>
    </row>
    <row r="358" spans="1:83" x14ac:dyDescent="0.25">
      <c r="A358" s="46" t="s">
        <v>285</v>
      </c>
      <c r="B358">
        <f>1-(1.5+3*1.2+1+0.9)/(3.5+2.4+1.8*3+1.7+1.6+1.5+1.2*4+1.1*2+1+0.9*2)</f>
        <v>0.72972972972972983</v>
      </c>
      <c r="C358">
        <v>602027</v>
      </c>
      <c r="D358">
        <v>596223</v>
      </c>
      <c r="E358">
        <v>593760</v>
      </c>
      <c r="F358">
        <v>594820</v>
      </c>
      <c r="G358">
        <v>597131</v>
      </c>
      <c r="H358">
        <v>600475</v>
      </c>
      <c r="I358">
        <v>603499</v>
      </c>
      <c r="J358">
        <v>603164</v>
      </c>
      <c r="K358">
        <v>597843</v>
      </c>
      <c r="L358">
        <v>588215</v>
      </c>
      <c r="M358">
        <v>575739</v>
      </c>
      <c r="N358">
        <v>563030</v>
      </c>
      <c r="O358">
        <v>552453</v>
      </c>
      <c r="P358">
        <v>545454</v>
      </c>
      <c r="Q358">
        <v>542307</v>
      </c>
      <c r="R358">
        <v>542759</v>
      </c>
      <c r="S358">
        <v>545484</v>
      </c>
      <c r="T358">
        <v>548993</v>
      </c>
      <c r="U358">
        <v>552142</v>
      </c>
      <c r="V358">
        <v>554352</v>
      </c>
      <c r="W358">
        <v>557241</v>
      </c>
      <c r="X358">
        <v>561775</v>
      </c>
      <c r="Y358">
        <v>566835</v>
      </c>
      <c r="Z358">
        <v>570760</v>
      </c>
      <c r="AA358">
        <v>571558</v>
      </c>
      <c r="AB358">
        <v>569004</v>
      </c>
      <c r="AC358">
        <v>563692</v>
      </c>
      <c r="AD358">
        <v>555334</v>
      </c>
      <c r="AE358">
        <v>544003</v>
      </c>
      <c r="AF358" s="9">
        <v>529893</v>
      </c>
      <c r="AG358">
        <v>512936</v>
      </c>
      <c r="AH358">
        <v>493324</v>
      </c>
      <c r="AI358">
        <v>471639</v>
      </c>
      <c r="AJ358">
        <v>448668</v>
      </c>
      <c r="AK358">
        <v>425406</v>
      </c>
      <c r="AL358">
        <v>403205</v>
      </c>
      <c r="AM358">
        <v>382770</v>
      </c>
      <c r="AN358">
        <v>364082</v>
      </c>
      <c r="AO358">
        <v>347039</v>
      </c>
      <c r="AP358">
        <v>331473</v>
      </c>
      <c r="AQ358">
        <v>317376</v>
      </c>
      <c r="AR358">
        <v>308012</v>
      </c>
      <c r="AS358">
        <v>301769</v>
      </c>
      <c r="AT358">
        <v>293191</v>
      </c>
      <c r="AU358">
        <v>285129</v>
      </c>
      <c r="AV358">
        <v>279198</v>
      </c>
      <c r="AW358">
        <v>275458</v>
      </c>
      <c r="AX358">
        <v>273722</v>
      </c>
      <c r="AY358">
        <v>273610</v>
      </c>
      <c r="AZ358">
        <v>274521</v>
      </c>
      <c r="BA358">
        <v>275667</v>
      </c>
      <c r="BB358">
        <v>276383</v>
      </c>
      <c r="BC358">
        <v>276179</v>
      </c>
      <c r="BD358">
        <v>273832</v>
      </c>
      <c r="BE358">
        <v>268931</v>
      </c>
      <c r="BF358">
        <v>262117</v>
      </c>
      <c r="BG358">
        <v>254738</v>
      </c>
      <c r="BH358">
        <v>247028</v>
      </c>
      <c r="BI358">
        <v>238183</v>
      </c>
      <c r="BJ358">
        <v>227961</v>
      </c>
      <c r="BK358">
        <v>216913</v>
      </c>
      <c r="BL358">
        <v>205834</v>
      </c>
      <c r="BM358">
        <v>194662</v>
      </c>
      <c r="BN358">
        <v>184646</v>
      </c>
      <c r="BO358">
        <v>176266</v>
      </c>
      <c r="BP358">
        <v>168695</v>
      </c>
      <c r="BQ358">
        <v>160567</v>
      </c>
      <c r="BR358">
        <v>151976</v>
      </c>
      <c r="BS358">
        <v>142612</v>
      </c>
      <c r="BT358">
        <v>132480</v>
      </c>
      <c r="BU358">
        <v>122210</v>
      </c>
      <c r="BV358">
        <v>112646</v>
      </c>
      <c r="BW358">
        <v>103917</v>
      </c>
      <c r="BX358">
        <v>96105</v>
      </c>
      <c r="BY358">
        <v>89071</v>
      </c>
      <c r="BZ358">
        <v>82455</v>
      </c>
      <c r="CA358">
        <v>75935</v>
      </c>
      <c r="CB358">
        <v>69474</v>
      </c>
      <c r="CC358">
        <v>62991</v>
      </c>
      <c r="CD358">
        <v>56591</v>
      </c>
      <c r="CE358">
        <v>338764</v>
      </c>
    </row>
    <row r="359" spans="1:83" x14ac:dyDescent="0.25">
      <c r="A359" t="s">
        <v>436</v>
      </c>
      <c r="B359">
        <f>1-(0.9+0.7+3*0.5+6*0.4+0.3+5*0.2)/(3.3+1.2*2+1+0.9+0.8+0.7*4+0.5*5+0.4*10+0.3+0.2*5)</f>
        <v>0.64210526315789473</v>
      </c>
      <c r="C359">
        <v>3256011</v>
      </c>
      <c r="D359">
        <v>3249055</v>
      </c>
      <c r="E359">
        <v>3245465</v>
      </c>
      <c r="F359">
        <v>3249524</v>
      </c>
      <c r="G359">
        <v>3259231</v>
      </c>
      <c r="H359">
        <v>3282922</v>
      </c>
      <c r="I359">
        <v>3320856</v>
      </c>
      <c r="J359">
        <v>3363898</v>
      </c>
      <c r="K359">
        <v>3403825</v>
      </c>
      <c r="L359">
        <v>3431234</v>
      </c>
      <c r="M359">
        <v>3444698</v>
      </c>
      <c r="N359">
        <v>3449218</v>
      </c>
      <c r="O359">
        <v>3447135</v>
      </c>
      <c r="P359">
        <v>3441679</v>
      </c>
      <c r="Q359">
        <v>3434568</v>
      </c>
      <c r="R359">
        <v>3423409</v>
      </c>
      <c r="S359">
        <v>3407391</v>
      </c>
      <c r="T359">
        <v>3390507</v>
      </c>
      <c r="U359">
        <v>3376174</v>
      </c>
      <c r="V359">
        <v>3366246</v>
      </c>
      <c r="W359">
        <v>3362830</v>
      </c>
      <c r="X359">
        <v>3366594</v>
      </c>
      <c r="Y359">
        <v>3371325</v>
      </c>
      <c r="Z359">
        <v>3370877</v>
      </c>
      <c r="AA359">
        <v>3364486</v>
      </c>
      <c r="AB359">
        <v>3355184</v>
      </c>
      <c r="AC359">
        <v>3346809</v>
      </c>
      <c r="AD359">
        <v>3334058</v>
      </c>
      <c r="AE359">
        <v>3311417</v>
      </c>
      <c r="AF359" s="9">
        <v>3277524</v>
      </c>
      <c r="AG359">
        <v>3235166</v>
      </c>
      <c r="AH359">
        <v>3188197</v>
      </c>
      <c r="AI359">
        <v>3136706</v>
      </c>
      <c r="AJ359">
        <v>3080852</v>
      </c>
      <c r="AK359">
        <v>3020418</v>
      </c>
      <c r="AL359">
        <v>2952480</v>
      </c>
      <c r="AM359">
        <v>2879813</v>
      </c>
      <c r="AN359">
        <v>2807858</v>
      </c>
      <c r="AO359">
        <v>2741111</v>
      </c>
      <c r="AP359">
        <v>2683303</v>
      </c>
      <c r="AQ359">
        <v>2636717</v>
      </c>
      <c r="AR359">
        <v>2526555</v>
      </c>
      <c r="AS359">
        <v>2611891</v>
      </c>
      <c r="AT359">
        <v>2635276</v>
      </c>
      <c r="AU359">
        <v>2622516</v>
      </c>
      <c r="AV359">
        <v>2591304</v>
      </c>
      <c r="AW359">
        <v>2546986</v>
      </c>
      <c r="AX359">
        <v>2492431</v>
      </c>
      <c r="AY359">
        <v>2429532</v>
      </c>
      <c r="AZ359">
        <v>2359967</v>
      </c>
      <c r="BA359">
        <v>2285377</v>
      </c>
      <c r="BB359">
        <v>2205477</v>
      </c>
      <c r="BC359">
        <v>2120003</v>
      </c>
      <c r="BD359">
        <v>2040015</v>
      </c>
      <c r="BE359">
        <v>1970693</v>
      </c>
      <c r="BF359">
        <v>1907682</v>
      </c>
      <c r="BG359">
        <v>1842236</v>
      </c>
      <c r="BH359">
        <v>1776822</v>
      </c>
      <c r="BI359">
        <v>1707574</v>
      </c>
      <c r="BJ359">
        <v>1632005</v>
      </c>
      <c r="BK359">
        <v>1552972</v>
      </c>
      <c r="BL359">
        <v>1476432</v>
      </c>
      <c r="BM359">
        <v>1402103</v>
      </c>
      <c r="BN359">
        <v>1328770</v>
      </c>
      <c r="BO359">
        <v>1256663</v>
      </c>
      <c r="BP359">
        <v>1186732</v>
      </c>
      <c r="BQ359">
        <v>1118592</v>
      </c>
      <c r="BR359">
        <v>1051024</v>
      </c>
      <c r="BS359">
        <v>992744</v>
      </c>
      <c r="BT359">
        <v>947142</v>
      </c>
      <c r="BU359">
        <v>909332</v>
      </c>
      <c r="BV359">
        <v>871561</v>
      </c>
      <c r="BW359">
        <v>835751</v>
      </c>
      <c r="BX359">
        <v>795922</v>
      </c>
      <c r="BY359">
        <v>749117</v>
      </c>
      <c r="BZ359">
        <v>698841</v>
      </c>
      <c r="CA359">
        <v>650756</v>
      </c>
      <c r="CB359">
        <v>603085</v>
      </c>
      <c r="CC359">
        <v>559741</v>
      </c>
      <c r="CD359">
        <v>522365</v>
      </c>
      <c r="CE359">
        <v>3622235</v>
      </c>
    </row>
    <row r="360" spans="1:83" x14ac:dyDescent="0.25">
      <c r="A360" t="s">
        <v>436</v>
      </c>
      <c r="B360">
        <f>1-(0.9+0.7+3*0.5+6*0.4+0.3+5*0.2)/(3.3+1.2*2+1+0.9+0.8+0.7*4+0.5*5+0.4*10+0.3+0.2*5)</f>
        <v>0.64210526315789473</v>
      </c>
      <c r="C360">
        <v>3256011</v>
      </c>
      <c r="D360">
        <v>3249055</v>
      </c>
      <c r="E360">
        <v>3245465</v>
      </c>
      <c r="F360">
        <v>3249524</v>
      </c>
      <c r="G360">
        <v>3259231</v>
      </c>
      <c r="H360">
        <v>3282922</v>
      </c>
      <c r="I360">
        <v>3320856</v>
      </c>
      <c r="J360">
        <v>3363898</v>
      </c>
      <c r="K360">
        <v>3403825</v>
      </c>
      <c r="L360">
        <v>3431234</v>
      </c>
      <c r="M360">
        <v>3444698</v>
      </c>
      <c r="N360">
        <v>3449218</v>
      </c>
      <c r="O360">
        <v>3447135</v>
      </c>
      <c r="P360">
        <v>3441679</v>
      </c>
      <c r="Q360">
        <v>3434568</v>
      </c>
      <c r="R360">
        <v>3423409</v>
      </c>
      <c r="S360">
        <v>3407391</v>
      </c>
      <c r="T360">
        <v>3390507</v>
      </c>
      <c r="U360">
        <v>3376174</v>
      </c>
      <c r="V360">
        <v>3366246</v>
      </c>
      <c r="W360">
        <v>3362830</v>
      </c>
      <c r="X360">
        <v>3366594</v>
      </c>
      <c r="Y360">
        <v>3371325</v>
      </c>
      <c r="Z360">
        <v>3370877</v>
      </c>
      <c r="AA360">
        <v>3364486</v>
      </c>
      <c r="AB360">
        <v>3355184</v>
      </c>
      <c r="AC360">
        <v>3346809</v>
      </c>
      <c r="AD360">
        <v>3334058</v>
      </c>
      <c r="AE360">
        <v>3311417</v>
      </c>
      <c r="AF360" s="9">
        <v>3277524</v>
      </c>
      <c r="AG360">
        <v>3235166</v>
      </c>
      <c r="AH360">
        <v>3188197</v>
      </c>
      <c r="AI360">
        <v>3136706</v>
      </c>
      <c r="AJ360">
        <v>3080852</v>
      </c>
      <c r="AK360">
        <v>3020418</v>
      </c>
      <c r="AL360">
        <v>2952480</v>
      </c>
      <c r="AM360">
        <v>2879813</v>
      </c>
      <c r="AN360">
        <v>2807858</v>
      </c>
      <c r="AO360">
        <v>2741111</v>
      </c>
      <c r="AP360">
        <v>2683303</v>
      </c>
      <c r="AQ360">
        <v>2636717</v>
      </c>
      <c r="AR360">
        <v>2526555</v>
      </c>
      <c r="AS360">
        <v>2611891</v>
      </c>
      <c r="AT360">
        <v>2635276</v>
      </c>
      <c r="AU360">
        <v>2622516</v>
      </c>
      <c r="AV360">
        <v>2591304</v>
      </c>
      <c r="AW360">
        <v>2546986</v>
      </c>
      <c r="AX360">
        <v>2492431</v>
      </c>
      <c r="AY360">
        <v>2429532</v>
      </c>
      <c r="AZ360">
        <v>2359967</v>
      </c>
      <c r="BA360">
        <v>2285377</v>
      </c>
      <c r="BB360">
        <v>2205477</v>
      </c>
      <c r="BC360">
        <v>2120003</v>
      </c>
      <c r="BD360">
        <v>2040015</v>
      </c>
      <c r="BE360">
        <v>1970693</v>
      </c>
      <c r="BF360">
        <v>1907682</v>
      </c>
      <c r="BG360">
        <v>1842236</v>
      </c>
      <c r="BH360">
        <v>1776822</v>
      </c>
      <c r="BI360">
        <v>1707574</v>
      </c>
      <c r="BJ360">
        <v>1632005</v>
      </c>
      <c r="BK360">
        <v>1552972</v>
      </c>
      <c r="BL360">
        <v>1476432</v>
      </c>
      <c r="BM360">
        <v>1402103</v>
      </c>
      <c r="BN360">
        <v>1328770</v>
      </c>
      <c r="BO360">
        <v>1256663</v>
      </c>
      <c r="BP360">
        <v>1186732</v>
      </c>
      <c r="BQ360">
        <v>1118592</v>
      </c>
      <c r="BR360">
        <v>1051024</v>
      </c>
      <c r="BS360">
        <v>992744</v>
      </c>
      <c r="BT360">
        <v>947142</v>
      </c>
      <c r="BU360">
        <v>909332</v>
      </c>
      <c r="BV360">
        <v>871561</v>
      </c>
      <c r="BW360">
        <v>835751</v>
      </c>
      <c r="BX360">
        <v>795922</v>
      </c>
      <c r="BY360">
        <v>749117</v>
      </c>
      <c r="BZ360">
        <v>698841</v>
      </c>
      <c r="CA360">
        <v>650756</v>
      </c>
      <c r="CB360">
        <v>603085</v>
      </c>
      <c r="CC360">
        <v>559741</v>
      </c>
      <c r="CD360">
        <v>522365</v>
      </c>
      <c r="CE360">
        <v>3622235</v>
      </c>
    </row>
    <row r="361" spans="1:83" x14ac:dyDescent="0.25">
      <c r="A361" s="46" t="s">
        <v>517</v>
      </c>
      <c r="B361">
        <f>1-(0.5+4*0.3+7*0.2+7*0.1)/(2.5+1.4+0.7+0.5*4+0.4+0.3*8+0.2*8+0.1*9)</f>
        <v>0.68067226890756305</v>
      </c>
      <c r="C361">
        <v>5285829</v>
      </c>
      <c r="D361">
        <v>5285084</v>
      </c>
      <c r="E361">
        <v>5300080</v>
      </c>
      <c r="F361">
        <v>5325936</v>
      </c>
      <c r="G361">
        <v>5348355</v>
      </c>
      <c r="H361">
        <v>5360441</v>
      </c>
      <c r="I361">
        <v>5362531</v>
      </c>
      <c r="J361">
        <v>5357693</v>
      </c>
      <c r="K361">
        <v>5348071</v>
      </c>
      <c r="L361">
        <v>5333954</v>
      </c>
      <c r="M361">
        <v>5314556</v>
      </c>
      <c r="N361">
        <v>5291224</v>
      </c>
      <c r="O361">
        <v>5265600</v>
      </c>
      <c r="P361">
        <v>5241693</v>
      </c>
      <c r="Q361">
        <v>5225451</v>
      </c>
      <c r="R361">
        <v>5233590</v>
      </c>
      <c r="S361">
        <v>5266515</v>
      </c>
      <c r="T361">
        <v>5306845</v>
      </c>
      <c r="U361">
        <v>5338666</v>
      </c>
      <c r="V361">
        <v>5346326</v>
      </c>
      <c r="W361">
        <v>5327289</v>
      </c>
      <c r="X361">
        <v>5290478</v>
      </c>
      <c r="Y361">
        <v>5238180</v>
      </c>
      <c r="Z361">
        <v>5177641</v>
      </c>
      <c r="AA361">
        <v>5121579</v>
      </c>
      <c r="AB361">
        <v>5079066</v>
      </c>
      <c r="AC361">
        <v>5051355</v>
      </c>
      <c r="AD361">
        <v>5031787</v>
      </c>
      <c r="AE361">
        <v>5012625</v>
      </c>
      <c r="AF361" s="9">
        <v>4985661</v>
      </c>
      <c r="AG361">
        <v>4944194</v>
      </c>
      <c r="AH361">
        <v>4886572</v>
      </c>
      <c r="AI361">
        <v>4813644</v>
      </c>
      <c r="AJ361">
        <v>4729876</v>
      </c>
      <c r="AK361">
        <v>4641818</v>
      </c>
      <c r="AL361">
        <v>4559042</v>
      </c>
      <c r="AM361">
        <v>4485413</v>
      </c>
      <c r="AN361">
        <v>4416109</v>
      </c>
      <c r="AO361">
        <v>4347462</v>
      </c>
      <c r="AP361">
        <v>4275815</v>
      </c>
      <c r="AQ361">
        <v>4204218</v>
      </c>
      <c r="AR361">
        <v>4136502</v>
      </c>
      <c r="AS361">
        <v>4146240</v>
      </c>
      <c r="AT361">
        <v>4085020</v>
      </c>
      <c r="AU361">
        <v>3992418</v>
      </c>
      <c r="AV361">
        <v>3894554</v>
      </c>
      <c r="AW361">
        <v>3796196</v>
      </c>
      <c r="AX361">
        <v>3698147</v>
      </c>
      <c r="AY361">
        <v>3599688</v>
      </c>
      <c r="AZ361">
        <v>3500120</v>
      </c>
      <c r="BA361">
        <v>3398464</v>
      </c>
      <c r="BB361">
        <v>3295147</v>
      </c>
      <c r="BC361">
        <v>3190413</v>
      </c>
      <c r="BD361">
        <v>3076293</v>
      </c>
      <c r="BE361">
        <v>2949216</v>
      </c>
      <c r="BF361">
        <v>2812699</v>
      </c>
      <c r="BG361">
        <v>2676542</v>
      </c>
      <c r="BH361">
        <v>2542193</v>
      </c>
      <c r="BI361">
        <v>2397617</v>
      </c>
      <c r="BJ361">
        <v>2239772</v>
      </c>
      <c r="BK361">
        <v>2077436</v>
      </c>
      <c r="BL361">
        <v>1921258</v>
      </c>
      <c r="BM361">
        <v>1768131</v>
      </c>
      <c r="BN361">
        <v>1640495</v>
      </c>
      <c r="BO361">
        <v>1548315</v>
      </c>
      <c r="BP361">
        <v>1479599</v>
      </c>
      <c r="BQ361">
        <v>1411156</v>
      </c>
      <c r="BR361">
        <v>1345648</v>
      </c>
      <c r="BS361">
        <v>1283573</v>
      </c>
      <c r="BT361">
        <v>1222932</v>
      </c>
      <c r="BU361">
        <v>1163800</v>
      </c>
      <c r="BV361">
        <v>1108332</v>
      </c>
      <c r="BW361">
        <v>1056198</v>
      </c>
      <c r="BX361">
        <v>1000904</v>
      </c>
      <c r="BY361">
        <v>939705</v>
      </c>
      <c r="BZ361">
        <v>874850</v>
      </c>
      <c r="CA361">
        <v>811325</v>
      </c>
      <c r="CB361">
        <v>748528</v>
      </c>
      <c r="CC361">
        <v>684169</v>
      </c>
      <c r="CD361">
        <v>617947</v>
      </c>
      <c r="CE361">
        <v>3568216</v>
      </c>
    </row>
    <row r="362" spans="1:83" x14ac:dyDescent="0.25">
      <c r="A362" s="46" t="s">
        <v>517</v>
      </c>
      <c r="B362">
        <f>1-(0.5+4*0.3+7*0.2+7*0.1)/(2.5+1.4+0.7+0.5*4+0.4+0.3*8+0.2*8+0.1*9)</f>
        <v>0.68067226890756305</v>
      </c>
      <c r="C362">
        <v>5285829</v>
      </c>
      <c r="D362">
        <v>5285084</v>
      </c>
      <c r="E362">
        <v>5300080</v>
      </c>
      <c r="F362">
        <v>5325936</v>
      </c>
      <c r="G362">
        <v>5348355</v>
      </c>
      <c r="H362">
        <v>5360441</v>
      </c>
      <c r="I362">
        <v>5362531</v>
      </c>
      <c r="J362">
        <v>5357693</v>
      </c>
      <c r="K362">
        <v>5348071</v>
      </c>
      <c r="L362">
        <v>5333954</v>
      </c>
      <c r="M362">
        <v>5314556</v>
      </c>
      <c r="N362">
        <v>5291224</v>
      </c>
      <c r="O362">
        <v>5265600</v>
      </c>
      <c r="P362">
        <v>5241693</v>
      </c>
      <c r="Q362">
        <v>5225451</v>
      </c>
      <c r="R362">
        <v>5233590</v>
      </c>
      <c r="S362">
        <v>5266515</v>
      </c>
      <c r="T362">
        <v>5306845</v>
      </c>
      <c r="U362">
        <v>5338666</v>
      </c>
      <c r="V362">
        <v>5346326</v>
      </c>
      <c r="W362">
        <v>5327289</v>
      </c>
      <c r="X362">
        <v>5290478</v>
      </c>
      <c r="Y362">
        <v>5238180</v>
      </c>
      <c r="Z362">
        <v>5177641</v>
      </c>
      <c r="AA362">
        <v>5121579</v>
      </c>
      <c r="AB362">
        <v>5079066</v>
      </c>
      <c r="AC362">
        <v>5051355</v>
      </c>
      <c r="AD362">
        <v>5031787</v>
      </c>
      <c r="AE362">
        <v>5012625</v>
      </c>
      <c r="AF362" s="9">
        <v>4985661</v>
      </c>
      <c r="AG362">
        <v>4944194</v>
      </c>
      <c r="AH362">
        <v>4886572</v>
      </c>
      <c r="AI362">
        <v>4813644</v>
      </c>
      <c r="AJ362">
        <v>4729876</v>
      </c>
      <c r="AK362">
        <v>4641818</v>
      </c>
      <c r="AL362">
        <v>4559042</v>
      </c>
      <c r="AM362">
        <v>4485413</v>
      </c>
      <c r="AN362">
        <v>4416109</v>
      </c>
      <c r="AO362">
        <v>4347462</v>
      </c>
      <c r="AP362">
        <v>4275815</v>
      </c>
      <c r="AQ362">
        <v>4204218</v>
      </c>
      <c r="AR362">
        <v>4136502</v>
      </c>
      <c r="AS362">
        <v>4146240</v>
      </c>
      <c r="AT362">
        <v>4085020</v>
      </c>
      <c r="AU362">
        <v>3992418</v>
      </c>
      <c r="AV362">
        <v>3894554</v>
      </c>
      <c r="AW362">
        <v>3796196</v>
      </c>
      <c r="AX362">
        <v>3698147</v>
      </c>
      <c r="AY362">
        <v>3599688</v>
      </c>
      <c r="AZ362">
        <v>3500120</v>
      </c>
      <c r="BA362">
        <v>3398464</v>
      </c>
      <c r="BB362">
        <v>3295147</v>
      </c>
      <c r="BC362">
        <v>3190413</v>
      </c>
      <c r="BD362">
        <v>3076293</v>
      </c>
      <c r="BE362">
        <v>2949216</v>
      </c>
      <c r="BF362">
        <v>2812699</v>
      </c>
      <c r="BG362">
        <v>2676542</v>
      </c>
      <c r="BH362">
        <v>2542193</v>
      </c>
      <c r="BI362">
        <v>2397617</v>
      </c>
      <c r="BJ362">
        <v>2239772</v>
      </c>
      <c r="BK362">
        <v>2077436</v>
      </c>
      <c r="BL362">
        <v>1921258</v>
      </c>
      <c r="BM362">
        <v>1768131</v>
      </c>
      <c r="BN362">
        <v>1640495</v>
      </c>
      <c r="BO362">
        <v>1548315</v>
      </c>
      <c r="BP362">
        <v>1479599</v>
      </c>
      <c r="BQ362">
        <v>1411156</v>
      </c>
      <c r="BR362">
        <v>1345648</v>
      </c>
      <c r="BS362">
        <v>1283573</v>
      </c>
      <c r="BT362">
        <v>1222932</v>
      </c>
      <c r="BU362">
        <v>1163800</v>
      </c>
      <c r="BV362">
        <v>1108332</v>
      </c>
      <c r="BW362">
        <v>1056198</v>
      </c>
      <c r="BX362">
        <v>1000904</v>
      </c>
      <c r="BY362">
        <v>939705</v>
      </c>
      <c r="BZ362">
        <v>874850</v>
      </c>
      <c r="CA362">
        <v>811325</v>
      </c>
      <c r="CB362">
        <v>748528</v>
      </c>
      <c r="CC362">
        <v>684169</v>
      </c>
      <c r="CD362">
        <v>617947</v>
      </c>
      <c r="CE362">
        <v>3568216</v>
      </c>
    </row>
    <row r="363" spans="1:83" x14ac:dyDescent="0.25">
      <c r="A363" s="46" t="s">
        <v>441</v>
      </c>
      <c r="B363">
        <f>1-(0.6/2+4*0.5+2*0.3/4+4*0.2/7+7*0.1/7)/(4.8+2.3+0.9+0.8+0.6+0.5+0.4+0.3+0.2+0.1)</f>
        <v>0.75557011795543905</v>
      </c>
    </row>
    <row r="364" spans="1:83" x14ac:dyDescent="0.25">
      <c r="A364" s="46"/>
    </row>
    <row r="365" spans="1:83" x14ac:dyDescent="0.25">
      <c r="B365">
        <f>(0.14)/(3.3+1.2+1+0.9+0.8+0.7+0.5+0.4+0.3+0.2)</f>
        <v>1.5053763440860216E-2</v>
      </c>
      <c r="C365">
        <f>(1.2/4)/(3.5+2.4+1.8+1.7+1.6+1.5+1.2+1.1+1+0.9)</f>
        <v>1.7964071856287425E-2</v>
      </c>
    </row>
    <row r="366" spans="1:83" x14ac:dyDescent="0.25">
      <c r="B366">
        <f>B365/B359</f>
        <v>2.3444385686585582E-2</v>
      </c>
      <c r="C366">
        <f>C365/B357</f>
        <v>2.461743180306054E-2</v>
      </c>
    </row>
  </sheetData>
  <sortState ref="M261:M289">
    <sortCondition ref="M261:M289"/>
  </sortState>
  <mergeCells count="54">
    <mergeCell ref="H259:J259"/>
    <mergeCell ref="Q67:S67"/>
    <mergeCell ref="T67:V67"/>
    <mergeCell ref="W67:Y67"/>
    <mergeCell ref="AA67:AC67"/>
    <mergeCell ref="V2:W2"/>
    <mergeCell ref="Q2:T2"/>
    <mergeCell ref="Q35:T35"/>
    <mergeCell ref="V35:W35"/>
    <mergeCell ref="U28:U30"/>
    <mergeCell ref="Q11:T11"/>
    <mergeCell ref="R25:R27"/>
    <mergeCell ref="S25:S27"/>
    <mergeCell ref="T25:T27"/>
    <mergeCell ref="U11:W11"/>
    <mergeCell ref="V22:V24"/>
    <mergeCell ref="W22:W24"/>
    <mergeCell ref="U13:U14"/>
    <mergeCell ref="U15:U16"/>
    <mergeCell ref="S28:S30"/>
    <mergeCell ref="T28:T30"/>
    <mergeCell ref="AF5:AF18"/>
    <mergeCell ref="AF19:AF21"/>
    <mergeCell ref="AF24:AF25"/>
    <mergeCell ref="U25:U27"/>
    <mergeCell ref="U20:U24"/>
    <mergeCell ref="U17:U19"/>
    <mergeCell ref="AF26:AF27"/>
    <mergeCell ref="AF28:AF30"/>
    <mergeCell ref="AF31:AF33"/>
    <mergeCell ref="AF34:AF36"/>
    <mergeCell ref="AF37:AF38"/>
    <mergeCell ref="U31:U33"/>
    <mergeCell ref="R36:T36"/>
    <mergeCell ref="S31:S33"/>
    <mergeCell ref="T31:T33"/>
    <mergeCell ref="P17:P19"/>
    <mergeCell ref="Q17:Q19"/>
    <mergeCell ref="R17:R19"/>
    <mergeCell ref="S17:S19"/>
    <mergeCell ref="T17:T19"/>
    <mergeCell ref="P31:P33"/>
    <mergeCell ref="P25:P27"/>
    <mergeCell ref="Q25:Q27"/>
    <mergeCell ref="Q31:Q33"/>
    <mergeCell ref="R31:R33"/>
    <mergeCell ref="P28:P30"/>
    <mergeCell ref="Q28:Q30"/>
    <mergeCell ref="R28:R30"/>
    <mergeCell ref="P13:P16"/>
    <mergeCell ref="Q13:Q16"/>
    <mergeCell ref="R13:R16"/>
    <mergeCell ref="S13:S16"/>
    <mergeCell ref="T13:T16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010"/>
  <sheetViews>
    <sheetView topLeftCell="A34" workbookViewId="0">
      <selection activeCell="A47" sqref="A47:F57"/>
    </sheetView>
  </sheetViews>
  <sheetFormatPr defaultRowHeight="15" x14ac:dyDescent="0.25"/>
  <cols>
    <col min="10" max="10" width="11.7109375" bestFit="1" customWidth="1"/>
    <col min="12" max="13" width="11.7109375" bestFit="1" customWidth="1"/>
  </cols>
  <sheetData>
    <row r="1" spans="1:65" x14ac:dyDescent="0.25">
      <c r="J1" t="s">
        <v>258</v>
      </c>
      <c r="AC1" t="s">
        <v>258</v>
      </c>
      <c r="AH1" t="s">
        <v>195</v>
      </c>
    </row>
    <row r="2" spans="1:65" x14ac:dyDescent="0.25">
      <c r="B2">
        <v>2013</v>
      </c>
      <c r="J2" t="s">
        <v>259</v>
      </c>
      <c r="K2" t="s">
        <v>3</v>
      </c>
      <c r="L2" t="s">
        <v>197</v>
      </c>
      <c r="M2" t="s">
        <v>2</v>
      </c>
      <c r="R2">
        <v>2013</v>
      </c>
      <c r="W2">
        <v>2065</v>
      </c>
      <c r="AC2" t="s">
        <v>259</v>
      </c>
      <c r="AD2" t="s">
        <v>3</v>
      </c>
      <c r="AE2" t="s">
        <v>197</v>
      </c>
      <c r="AF2" t="s">
        <v>2</v>
      </c>
      <c r="AH2" t="s">
        <v>196</v>
      </c>
      <c r="AI2" t="s">
        <v>3</v>
      </c>
      <c r="AJ2" t="s">
        <v>197</v>
      </c>
      <c r="AK2" t="s">
        <v>2</v>
      </c>
    </row>
    <row r="3" spans="1:65" x14ac:dyDescent="0.25">
      <c r="A3" t="s">
        <v>192</v>
      </c>
      <c r="G3" t="s">
        <v>5</v>
      </c>
      <c r="J3">
        <v>2013</v>
      </c>
      <c r="Q3" t="s">
        <v>192</v>
      </c>
      <c r="W3" t="s">
        <v>192</v>
      </c>
      <c r="AC3">
        <v>2013</v>
      </c>
      <c r="AH3">
        <v>2065</v>
      </c>
    </row>
    <row r="4" spans="1:65" x14ac:dyDescent="0.25">
      <c r="A4" t="s">
        <v>193</v>
      </c>
      <c r="B4" t="s">
        <v>194</v>
      </c>
      <c r="C4" t="s">
        <v>13</v>
      </c>
      <c r="D4" t="s">
        <v>14</v>
      </c>
      <c r="E4" t="s">
        <v>119</v>
      </c>
      <c r="F4" t="s">
        <v>7</v>
      </c>
      <c r="G4" t="s">
        <v>256</v>
      </c>
      <c r="H4" t="s">
        <v>8</v>
      </c>
      <c r="I4" t="s">
        <v>255</v>
      </c>
      <c r="J4" t="s">
        <v>198</v>
      </c>
      <c r="K4" s="25">
        <v>175036.40625</v>
      </c>
      <c r="L4" s="25">
        <v>175036.40625</v>
      </c>
      <c r="M4" s="25">
        <v>175036.40625</v>
      </c>
      <c r="Q4" t="s">
        <v>193</v>
      </c>
      <c r="R4" t="s">
        <v>194</v>
      </c>
      <c r="S4" t="s">
        <v>13</v>
      </c>
      <c r="T4" t="s">
        <v>14</v>
      </c>
      <c r="U4" t="s">
        <v>119</v>
      </c>
      <c r="W4" t="s">
        <v>193</v>
      </c>
      <c r="X4" t="s">
        <v>194</v>
      </c>
      <c r="Y4" t="s">
        <v>13</v>
      </c>
      <c r="Z4" t="s">
        <v>14</v>
      </c>
      <c r="AA4" t="s">
        <v>119</v>
      </c>
      <c r="AC4" t="s">
        <v>198</v>
      </c>
      <c r="AD4" s="25">
        <v>175036.40625</v>
      </c>
      <c r="AE4" s="25">
        <v>175036.40625</v>
      </c>
      <c r="AF4" s="25">
        <v>175036.40625</v>
      </c>
      <c r="AH4" t="s">
        <v>198</v>
      </c>
      <c r="AI4" s="25">
        <v>127449.041761</v>
      </c>
      <c r="AJ4" s="25">
        <v>127449.041761</v>
      </c>
      <c r="AK4" s="25">
        <v>127449.041761</v>
      </c>
      <c r="BK4" s="25"/>
      <c r="BL4" s="25"/>
      <c r="BM4" s="25"/>
    </row>
    <row r="5" spans="1:65" x14ac:dyDescent="0.25">
      <c r="A5" t="s">
        <v>120</v>
      </c>
      <c r="B5">
        <v>0</v>
      </c>
      <c r="C5">
        <v>0</v>
      </c>
      <c r="D5">
        <v>0</v>
      </c>
      <c r="E5">
        <v>0</v>
      </c>
      <c r="F5">
        <v>2</v>
      </c>
      <c r="G5">
        <f t="shared" ref="G5:G10" si="0">SUM(B5:E5)/M4</f>
        <v>0</v>
      </c>
      <c r="H5">
        <v>0</v>
      </c>
      <c r="I5">
        <v>0</v>
      </c>
      <c r="J5" t="s">
        <v>199</v>
      </c>
      <c r="K5" s="25">
        <v>176684.117188</v>
      </c>
      <c r="L5" s="25">
        <v>176684.117188</v>
      </c>
      <c r="M5" s="25">
        <v>176684.117188</v>
      </c>
      <c r="O5">
        <f>G5*100000</f>
        <v>0</v>
      </c>
      <c r="Q5" t="s">
        <v>120</v>
      </c>
      <c r="R5">
        <v>0</v>
      </c>
      <c r="S5">
        <v>0</v>
      </c>
      <c r="T5">
        <v>0</v>
      </c>
      <c r="U5">
        <v>0</v>
      </c>
      <c r="W5" t="s">
        <v>120</v>
      </c>
      <c r="X5">
        <v>0</v>
      </c>
      <c r="Y5">
        <v>0</v>
      </c>
      <c r="Z5">
        <v>0</v>
      </c>
      <c r="AA5">
        <v>0</v>
      </c>
      <c r="AC5" t="s">
        <v>199</v>
      </c>
      <c r="AD5" s="25">
        <v>176684.117188</v>
      </c>
      <c r="AE5" s="25">
        <v>176684.117188</v>
      </c>
      <c r="AF5" s="25">
        <v>176684.117188</v>
      </c>
      <c r="AH5" t="s">
        <v>199</v>
      </c>
      <c r="AI5" s="25">
        <v>131513.28764299999</v>
      </c>
      <c r="AJ5" s="25">
        <v>131513.28764299999</v>
      </c>
      <c r="AK5" s="25">
        <v>131513.28764299999</v>
      </c>
      <c r="BK5" s="25"/>
      <c r="BL5" s="25"/>
      <c r="BM5" s="25"/>
    </row>
    <row r="6" spans="1:65" x14ac:dyDescent="0.25">
      <c r="A6" t="s">
        <v>121</v>
      </c>
      <c r="B6">
        <v>0</v>
      </c>
      <c r="C6">
        <v>0</v>
      </c>
      <c r="D6">
        <v>0</v>
      </c>
      <c r="E6">
        <v>0</v>
      </c>
      <c r="F6">
        <v>7</v>
      </c>
      <c r="G6">
        <f t="shared" si="0"/>
        <v>0</v>
      </c>
      <c r="H6">
        <v>0</v>
      </c>
      <c r="I6">
        <v>0</v>
      </c>
      <c r="J6" t="s">
        <v>200</v>
      </c>
      <c r="K6" s="25">
        <v>189021.582031</v>
      </c>
      <c r="L6" s="25">
        <v>189021.582031</v>
      </c>
      <c r="M6" s="25">
        <v>189021.582031</v>
      </c>
      <c r="O6">
        <f t="shared" ref="O6:O16" si="1">G6*100000</f>
        <v>0</v>
      </c>
      <c r="Q6" t="s">
        <v>121</v>
      </c>
      <c r="R6">
        <v>0</v>
      </c>
      <c r="S6">
        <v>0</v>
      </c>
      <c r="T6">
        <v>0</v>
      </c>
      <c r="U6">
        <v>0</v>
      </c>
      <c r="W6" t="s">
        <v>121</v>
      </c>
      <c r="X6">
        <v>0</v>
      </c>
      <c r="Y6">
        <v>0</v>
      </c>
      <c r="Z6">
        <v>0</v>
      </c>
      <c r="AA6">
        <v>0</v>
      </c>
      <c r="AC6" t="s">
        <v>200</v>
      </c>
      <c r="AD6" s="25">
        <v>189021.582031</v>
      </c>
      <c r="AE6" s="25">
        <v>189021.582031</v>
      </c>
      <c r="AF6" s="25">
        <v>189021.582031</v>
      </c>
      <c r="AH6" t="s">
        <v>200</v>
      </c>
      <c r="AI6" s="25">
        <v>136596.533639</v>
      </c>
      <c r="AJ6" s="25">
        <v>136596.533639</v>
      </c>
      <c r="AK6" s="25">
        <v>136596.533639</v>
      </c>
      <c r="BK6" s="25"/>
      <c r="BL6" s="25"/>
      <c r="BM6" s="25"/>
    </row>
    <row r="7" spans="1:65" x14ac:dyDescent="0.25">
      <c r="A7" t="s">
        <v>122</v>
      </c>
      <c r="B7">
        <v>0</v>
      </c>
      <c r="C7">
        <v>0</v>
      </c>
      <c r="D7">
        <v>0</v>
      </c>
      <c r="E7">
        <v>0</v>
      </c>
      <c r="F7">
        <v>12</v>
      </c>
      <c r="G7">
        <f t="shared" si="0"/>
        <v>0</v>
      </c>
      <c r="H7">
        <v>0</v>
      </c>
      <c r="I7">
        <v>3.4700000000000003E-5</v>
      </c>
      <c r="J7" t="s">
        <v>201</v>
      </c>
      <c r="K7" s="25">
        <v>197861.699219</v>
      </c>
      <c r="L7" s="25">
        <v>197861.699219</v>
      </c>
      <c r="M7" s="25">
        <v>197861.699219</v>
      </c>
      <c r="O7">
        <f t="shared" si="1"/>
        <v>0</v>
      </c>
      <c r="Q7" t="s">
        <v>122</v>
      </c>
      <c r="R7">
        <v>0</v>
      </c>
      <c r="S7">
        <v>0</v>
      </c>
      <c r="T7">
        <v>0</v>
      </c>
      <c r="U7">
        <v>0</v>
      </c>
      <c r="W7" t="s">
        <v>122</v>
      </c>
      <c r="X7">
        <v>0</v>
      </c>
      <c r="Y7">
        <v>0</v>
      </c>
      <c r="Z7">
        <v>0</v>
      </c>
      <c r="AA7">
        <v>0</v>
      </c>
      <c r="AC7" t="s">
        <v>201</v>
      </c>
      <c r="AD7" s="25">
        <v>197861.699219</v>
      </c>
      <c r="AE7" s="25">
        <v>197861.699219</v>
      </c>
      <c r="AF7" s="25">
        <v>197861.699219</v>
      </c>
      <c r="AH7" t="s">
        <v>201</v>
      </c>
      <c r="AI7" s="25">
        <v>141329.42162199999</v>
      </c>
      <c r="AJ7" s="25">
        <v>141329.42162199999</v>
      </c>
      <c r="AK7" s="25">
        <v>141329.42162199999</v>
      </c>
      <c r="BK7" s="25"/>
      <c r="BL7" s="25"/>
      <c r="BM7" s="25"/>
    </row>
    <row r="8" spans="1:65" x14ac:dyDescent="0.25">
      <c r="A8" t="s">
        <v>123</v>
      </c>
      <c r="B8">
        <v>8</v>
      </c>
      <c r="C8">
        <v>2</v>
      </c>
      <c r="D8">
        <v>0</v>
      </c>
      <c r="E8">
        <v>0</v>
      </c>
      <c r="F8">
        <v>17</v>
      </c>
      <c r="G8">
        <f t="shared" si="0"/>
        <v>5.0540352374774983E-5</v>
      </c>
      <c r="H8">
        <v>7.7317583777033609E-5</v>
      </c>
      <c r="I8">
        <v>5.3900000000000002E-5</v>
      </c>
      <c r="J8" t="s">
        <v>202</v>
      </c>
      <c r="K8" s="25">
        <v>211843.390625</v>
      </c>
      <c r="L8" s="25">
        <v>211843.390625</v>
      </c>
      <c r="M8" s="25">
        <v>211843.390625</v>
      </c>
      <c r="O8">
        <f t="shared" si="1"/>
        <v>5.0540352374774979</v>
      </c>
      <c r="Q8" t="s">
        <v>123</v>
      </c>
      <c r="R8">
        <v>8</v>
      </c>
      <c r="S8">
        <v>2</v>
      </c>
      <c r="T8">
        <v>0</v>
      </c>
      <c r="U8">
        <v>0</v>
      </c>
      <c r="W8" t="s">
        <v>123</v>
      </c>
      <c r="X8">
        <v>6</v>
      </c>
      <c r="Y8">
        <v>1</v>
      </c>
      <c r="Z8">
        <v>0</v>
      </c>
      <c r="AA8">
        <v>0</v>
      </c>
      <c r="AC8" t="s">
        <v>202</v>
      </c>
      <c r="AD8" s="25">
        <v>211843.390625</v>
      </c>
      <c r="AE8" s="25">
        <v>211843.390625</v>
      </c>
      <c r="AF8" s="25">
        <v>211843.390625</v>
      </c>
      <c r="AH8" t="s">
        <v>202</v>
      </c>
      <c r="AI8" s="25">
        <v>144930.56531599999</v>
      </c>
      <c r="AJ8" s="25">
        <v>144930.56531599999</v>
      </c>
      <c r="AK8" s="25">
        <v>144930.56531599999</v>
      </c>
      <c r="BK8" s="25"/>
      <c r="BL8" s="25"/>
      <c r="BM8" s="25"/>
    </row>
    <row r="9" spans="1:65" x14ac:dyDescent="0.25">
      <c r="A9" t="s">
        <v>124</v>
      </c>
      <c r="B9">
        <v>11</v>
      </c>
      <c r="C9">
        <v>5</v>
      </c>
      <c r="D9">
        <v>2</v>
      </c>
      <c r="E9">
        <v>1</v>
      </c>
      <c r="F9">
        <v>22</v>
      </c>
      <c r="G9">
        <f t="shared" si="0"/>
        <v>8.9688896802229414E-5</v>
      </c>
      <c r="H9">
        <v>9.599999974754129E-5</v>
      </c>
      <c r="I9">
        <v>7.3100000000000001E-5</v>
      </c>
      <c r="J9" t="s">
        <v>203</v>
      </c>
      <c r="K9" s="25">
        <v>217428.632813</v>
      </c>
      <c r="L9" s="25">
        <v>217428.632813</v>
      </c>
      <c r="M9" s="25">
        <v>217428.632813</v>
      </c>
      <c r="O9">
        <f t="shared" si="1"/>
        <v>8.9688896802229419</v>
      </c>
      <c r="Q9" t="s">
        <v>124</v>
      </c>
      <c r="R9">
        <v>11</v>
      </c>
      <c r="S9">
        <v>5</v>
      </c>
      <c r="T9">
        <v>2</v>
      </c>
      <c r="U9">
        <v>1</v>
      </c>
      <c r="W9" t="s">
        <v>124</v>
      </c>
      <c r="X9">
        <v>8</v>
      </c>
      <c r="Y9">
        <v>3</v>
      </c>
      <c r="Z9">
        <v>1</v>
      </c>
      <c r="AA9">
        <v>1</v>
      </c>
      <c r="AC9" t="s">
        <v>203</v>
      </c>
      <c r="AD9" s="25">
        <v>217428.632813</v>
      </c>
      <c r="AE9" s="25">
        <v>217428.632813</v>
      </c>
      <c r="AF9" s="25">
        <v>217428.632813</v>
      </c>
      <c r="AH9" t="s">
        <v>203</v>
      </c>
      <c r="AI9" s="25">
        <v>148349.93826200001</v>
      </c>
      <c r="AJ9" s="25">
        <v>148349.93826200001</v>
      </c>
      <c r="AK9" s="25">
        <v>148349.93826200001</v>
      </c>
      <c r="BK9" s="25"/>
      <c r="BL9" s="25"/>
      <c r="BM9" s="25"/>
    </row>
    <row r="10" spans="1:65" x14ac:dyDescent="0.25">
      <c r="A10" t="s">
        <v>125</v>
      </c>
      <c r="B10">
        <v>33</v>
      </c>
      <c r="C10">
        <v>23</v>
      </c>
      <c r="D10">
        <v>12</v>
      </c>
      <c r="E10">
        <v>13</v>
      </c>
      <c r="F10">
        <v>27</v>
      </c>
      <c r="G10">
        <f t="shared" si="0"/>
        <v>3.7253603148792384E-4</v>
      </c>
      <c r="H10">
        <v>9.5999999758510042E-5</v>
      </c>
      <c r="I10">
        <v>1.188E-4</v>
      </c>
      <c r="J10" t="s">
        <v>204</v>
      </c>
      <c r="K10" s="25">
        <v>194672.777344</v>
      </c>
      <c r="L10" s="25">
        <v>194672.777344</v>
      </c>
      <c r="M10" s="25">
        <v>194672.777344</v>
      </c>
      <c r="O10">
        <f t="shared" si="1"/>
        <v>37.253603148792386</v>
      </c>
      <c r="Q10" t="s">
        <v>125</v>
      </c>
      <c r="R10">
        <v>33</v>
      </c>
      <c r="S10">
        <v>23</v>
      </c>
      <c r="T10">
        <v>12</v>
      </c>
      <c r="U10">
        <v>13</v>
      </c>
      <c r="W10" t="s">
        <v>125</v>
      </c>
      <c r="X10">
        <v>24</v>
      </c>
      <c r="Y10">
        <v>17</v>
      </c>
      <c r="Z10">
        <v>9</v>
      </c>
      <c r="AA10">
        <v>11</v>
      </c>
      <c r="AC10" t="s">
        <v>204</v>
      </c>
      <c r="AD10" s="25">
        <v>194672.777344</v>
      </c>
      <c r="AE10" s="25">
        <v>194672.777344</v>
      </c>
      <c r="AF10" s="25">
        <v>194672.777344</v>
      </c>
      <c r="AH10" t="s">
        <v>204</v>
      </c>
      <c r="AI10" s="25">
        <v>152341.860216</v>
      </c>
      <c r="AJ10" s="25">
        <v>152341.860216</v>
      </c>
      <c r="AK10" s="25">
        <v>152341.860216</v>
      </c>
      <c r="BK10" s="25"/>
      <c r="BL10" s="25"/>
      <c r="BM10" s="25"/>
    </row>
    <row r="11" spans="1:65" x14ac:dyDescent="0.25">
      <c r="A11" t="s">
        <v>126</v>
      </c>
      <c r="B11">
        <v>18</v>
      </c>
      <c r="C11">
        <v>17</v>
      </c>
      <c r="D11">
        <v>11</v>
      </c>
      <c r="E11">
        <v>15</v>
      </c>
      <c r="F11">
        <v>35</v>
      </c>
      <c r="G11">
        <f>SUM(B11:E11)/SUM(M10:M11)</f>
        <v>1.6816148779382828E-4</v>
      </c>
      <c r="H11">
        <v>9.5999999772710041E-5</v>
      </c>
      <c r="I11">
        <v>1.5129999999999999E-4</v>
      </c>
      <c r="J11" t="s">
        <v>205</v>
      </c>
      <c r="K11" s="25">
        <v>168073.775391</v>
      </c>
      <c r="L11" s="25">
        <v>168073.775391</v>
      </c>
      <c r="M11" s="25">
        <v>168073.775391</v>
      </c>
      <c r="O11">
        <f t="shared" si="1"/>
        <v>16.816148779382829</v>
      </c>
      <c r="Q11" t="s">
        <v>126</v>
      </c>
      <c r="R11">
        <v>18</v>
      </c>
      <c r="S11">
        <v>17</v>
      </c>
      <c r="T11">
        <v>11</v>
      </c>
      <c r="U11">
        <v>15</v>
      </c>
      <c r="W11" t="s">
        <v>126</v>
      </c>
      <c r="X11">
        <v>18</v>
      </c>
      <c r="Y11">
        <v>18</v>
      </c>
      <c r="Z11">
        <v>12</v>
      </c>
      <c r="AA11">
        <v>21</v>
      </c>
      <c r="AC11" t="s">
        <v>205</v>
      </c>
      <c r="AD11" s="25">
        <v>168073.775391</v>
      </c>
      <c r="AE11" s="25">
        <v>168073.775391</v>
      </c>
      <c r="AF11" s="25">
        <v>168073.775391</v>
      </c>
      <c r="AH11" t="s">
        <v>205</v>
      </c>
      <c r="AI11" s="25">
        <v>157618.889818</v>
      </c>
      <c r="AJ11" s="25">
        <v>157618.889818</v>
      </c>
      <c r="AK11" s="25">
        <v>157618.889818</v>
      </c>
      <c r="BK11" s="25"/>
      <c r="BL11" s="25"/>
      <c r="BM11" s="25"/>
    </row>
    <row r="12" spans="1:65" x14ac:dyDescent="0.25">
      <c r="A12" t="s">
        <v>127</v>
      </c>
      <c r="B12">
        <v>14</v>
      </c>
      <c r="C12">
        <v>15</v>
      </c>
      <c r="D12">
        <v>11</v>
      </c>
      <c r="E12">
        <v>17</v>
      </c>
      <c r="F12">
        <v>45</v>
      </c>
      <c r="G12">
        <f>SUM(B12:E12)/SUM(M12:M13)</f>
        <v>1.8294748980132806E-4</v>
      </c>
      <c r="H12">
        <v>2.2885718502389999E-4</v>
      </c>
      <c r="I12">
        <v>1.762E-4</v>
      </c>
      <c r="J12" t="s">
        <v>206</v>
      </c>
      <c r="K12" s="25">
        <v>150515.234375</v>
      </c>
      <c r="L12" s="25">
        <v>150515.234375</v>
      </c>
      <c r="M12" s="25">
        <v>150515.234375</v>
      </c>
      <c r="O12">
        <f t="shared" si="1"/>
        <v>18.294748980132805</v>
      </c>
      <c r="Q12" t="s">
        <v>127</v>
      </c>
      <c r="R12">
        <v>14</v>
      </c>
      <c r="S12">
        <v>15</v>
      </c>
      <c r="T12">
        <v>11</v>
      </c>
      <c r="U12">
        <v>17</v>
      </c>
      <c r="W12" t="s">
        <v>127</v>
      </c>
      <c r="X12">
        <v>16</v>
      </c>
      <c r="Y12">
        <v>17</v>
      </c>
      <c r="Z12">
        <v>13</v>
      </c>
      <c r="AA12">
        <v>29</v>
      </c>
      <c r="AC12" t="s">
        <v>206</v>
      </c>
      <c r="AD12" s="25">
        <v>150515.234375</v>
      </c>
      <c r="AE12" s="25">
        <v>150515.234375</v>
      </c>
      <c r="AF12" s="25">
        <v>150515.234375</v>
      </c>
      <c r="AH12" t="s">
        <v>206</v>
      </c>
      <c r="AI12" s="25">
        <v>163776.403918</v>
      </c>
      <c r="AJ12" s="25">
        <v>163776.403918</v>
      </c>
      <c r="AK12" s="25">
        <v>163776.403918</v>
      </c>
      <c r="BK12" s="25"/>
      <c r="BL12" s="25"/>
      <c r="BM12" s="25"/>
    </row>
    <row r="13" spans="1:65" x14ac:dyDescent="0.25">
      <c r="A13" t="s">
        <v>128</v>
      </c>
      <c r="B13">
        <v>13</v>
      </c>
      <c r="C13">
        <v>13</v>
      </c>
      <c r="D13">
        <v>9</v>
      </c>
      <c r="E13">
        <v>12</v>
      </c>
      <c r="F13">
        <v>55</v>
      </c>
      <c r="G13">
        <f>SUM(B13:E13)/SUM(M14:M15)</f>
        <v>1.8349672375554571E-4</v>
      </c>
      <c r="H13">
        <v>2.3978591213208396E-4</v>
      </c>
      <c r="I13">
        <v>2.1429999999999998E-4</v>
      </c>
      <c r="J13" t="s">
        <v>207</v>
      </c>
      <c r="K13" s="25">
        <v>161049.576172</v>
      </c>
      <c r="L13" s="25">
        <v>161049.576172</v>
      </c>
      <c r="M13" s="25">
        <v>161049.576172</v>
      </c>
      <c r="O13">
        <f t="shared" si="1"/>
        <v>18.349672375554572</v>
      </c>
      <c r="Q13" t="s">
        <v>128</v>
      </c>
      <c r="R13">
        <v>13</v>
      </c>
      <c r="S13">
        <v>13</v>
      </c>
      <c r="T13">
        <v>9</v>
      </c>
      <c r="U13">
        <v>12</v>
      </c>
      <c r="W13" t="s">
        <v>128</v>
      </c>
      <c r="X13">
        <v>21</v>
      </c>
      <c r="Y13">
        <v>22</v>
      </c>
      <c r="Z13">
        <v>16</v>
      </c>
      <c r="AA13">
        <v>32</v>
      </c>
      <c r="AC13" t="s">
        <v>207</v>
      </c>
      <c r="AD13" s="25">
        <v>161049.576172</v>
      </c>
      <c r="AE13" s="25">
        <v>161049.576172</v>
      </c>
      <c r="AF13" s="25">
        <v>161049.576172</v>
      </c>
      <c r="AH13" t="s">
        <v>207</v>
      </c>
      <c r="AI13" s="25">
        <v>168508.20244299999</v>
      </c>
      <c r="AJ13" s="25">
        <v>168508.20244299999</v>
      </c>
      <c r="AK13" s="25">
        <v>168508.20244299999</v>
      </c>
      <c r="BK13" s="25"/>
      <c r="BL13" s="25"/>
      <c r="BM13" s="25"/>
    </row>
    <row r="14" spans="1:65" x14ac:dyDescent="0.25">
      <c r="A14" t="s">
        <v>129</v>
      </c>
      <c r="B14">
        <v>10</v>
      </c>
      <c r="C14">
        <v>9</v>
      </c>
      <c r="D14">
        <v>6</v>
      </c>
      <c r="E14">
        <v>6</v>
      </c>
      <c r="F14">
        <v>65</v>
      </c>
      <c r="G14">
        <f>SUM(B14:E14)/SUM(M16:M17)</f>
        <v>2.1135458005237115E-4</v>
      </c>
      <c r="H14">
        <v>2.2034679262714372E-4</v>
      </c>
      <c r="I14">
        <v>2.6209999999999997E-4</v>
      </c>
      <c r="J14" t="s">
        <v>208</v>
      </c>
      <c r="K14" s="25">
        <v>142522.628906</v>
      </c>
      <c r="L14" s="25">
        <v>142522.628906</v>
      </c>
      <c r="M14" s="25">
        <v>142522.628906</v>
      </c>
      <c r="O14">
        <f t="shared" si="1"/>
        <v>21.135458005237115</v>
      </c>
      <c r="Q14" t="s">
        <v>129</v>
      </c>
      <c r="R14">
        <v>10</v>
      </c>
      <c r="S14">
        <v>9</v>
      </c>
      <c r="T14">
        <v>6</v>
      </c>
      <c r="U14">
        <v>6</v>
      </c>
      <c r="W14" t="s">
        <v>129</v>
      </c>
      <c r="X14">
        <v>32</v>
      </c>
      <c r="Y14">
        <v>29</v>
      </c>
      <c r="Z14">
        <v>20</v>
      </c>
      <c r="AA14">
        <v>30</v>
      </c>
      <c r="AC14" t="s">
        <v>208</v>
      </c>
      <c r="AD14" s="25">
        <v>142522.628906</v>
      </c>
      <c r="AE14" s="25">
        <v>142522.628906</v>
      </c>
      <c r="AF14" s="25">
        <v>142522.628906</v>
      </c>
      <c r="AH14" t="s">
        <v>208</v>
      </c>
      <c r="AI14" s="25">
        <v>169405.002626</v>
      </c>
      <c r="AJ14" s="25">
        <v>169405.002626</v>
      </c>
      <c r="AK14" s="25">
        <v>169405.002626</v>
      </c>
      <c r="BK14" s="25"/>
      <c r="BL14" s="25"/>
      <c r="BM14" s="25"/>
    </row>
    <row r="15" spans="1:65" x14ac:dyDescent="0.25">
      <c r="A15" t="s">
        <v>130</v>
      </c>
      <c r="B15">
        <v>3</v>
      </c>
      <c r="C15">
        <v>3</v>
      </c>
      <c r="D15">
        <v>2</v>
      </c>
      <c r="E15">
        <v>2</v>
      </c>
      <c r="F15">
        <v>75</v>
      </c>
      <c r="G15">
        <f>SUM(B15:E15)/SUM(M18:M19)</f>
        <v>1.2527048454383604E-4</v>
      </c>
      <c r="H15">
        <v>2.863295751498475E-4</v>
      </c>
      <c r="I15">
        <v>2.8050000000000004E-4</v>
      </c>
      <c r="J15" t="s">
        <v>209</v>
      </c>
      <c r="K15" s="25">
        <v>113612.734375</v>
      </c>
      <c r="L15" s="25">
        <v>113612.734375</v>
      </c>
      <c r="M15" s="25">
        <v>113612.734375</v>
      </c>
      <c r="O15">
        <f t="shared" si="1"/>
        <v>12.527048454383603</v>
      </c>
      <c r="Q15" t="s">
        <v>130</v>
      </c>
      <c r="R15">
        <v>3</v>
      </c>
      <c r="S15">
        <v>3</v>
      </c>
      <c r="T15">
        <v>2</v>
      </c>
      <c r="U15">
        <v>2</v>
      </c>
      <c r="W15" t="s">
        <v>130</v>
      </c>
      <c r="X15">
        <v>17</v>
      </c>
      <c r="Y15">
        <v>15</v>
      </c>
      <c r="Z15">
        <v>10</v>
      </c>
      <c r="AA15">
        <v>16</v>
      </c>
      <c r="AC15" t="s">
        <v>209</v>
      </c>
      <c r="AD15" s="25">
        <v>113612.734375</v>
      </c>
      <c r="AE15" s="25">
        <v>113612.734375</v>
      </c>
      <c r="AF15" s="25">
        <v>113612.734375</v>
      </c>
      <c r="AH15" t="s">
        <v>209</v>
      </c>
      <c r="AI15" s="25">
        <v>167302.29631000001</v>
      </c>
      <c r="AJ15" s="25">
        <v>167302.29631000001</v>
      </c>
      <c r="AK15" s="25">
        <v>167302.29631000001</v>
      </c>
      <c r="BK15" s="25"/>
      <c r="BL15" s="25"/>
      <c r="BM15" s="25"/>
    </row>
    <row r="16" spans="1:65" x14ac:dyDescent="0.25">
      <c r="A16" t="s">
        <v>131</v>
      </c>
      <c r="B16">
        <v>6</v>
      </c>
      <c r="C16">
        <v>5</v>
      </c>
      <c r="D16">
        <v>3</v>
      </c>
      <c r="E16">
        <v>4</v>
      </c>
      <c r="F16">
        <v>90</v>
      </c>
      <c r="G16">
        <f>SUM(B16:E16)/SUM(M20)</f>
        <v>4.2615153626544264E-4</v>
      </c>
      <c r="H16">
        <v>3.3499999585995905E-4</v>
      </c>
      <c r="I16">
        <v>3.3500000000000001E-4</v>
      </c>
      <c r="J16" t="s">
        <v>210</v>
      </c>
      <c r="K16" s="25">
        <v>85963.572266000003</v>
      </c>
      <c r="L16" s="25">
        <v>85963.572266000003</v>
      </c>
      <c r="M16" s="25">
        <v>85963.572266000003</v>
      </c>
      <c r="O16">
        <f t="shared" si="1"/>
        <v>42.615153626544263</v>
      </c>
      <c r="Q16" t="s">
        <v>131</v>
      </c>
      <c r="R16">
        <v>6</v>
      </c>
      <c r="S16">
        <v>5</v>
      </c>
      <c r="T16">
        <v>3</v>
      </c>
      <c r="U16">
        <v>4</v>
      </c>
      <c r="W16" t="s">
        <v>131</v>
      </c>
      <c r="X16">
        <v>23</v>
      </c>
      <c r="Y16">
        <v>20</v>
      </c>
      <c r="Z16">
        <v>13</v>
      </c>
      <c r="AA16">
        <v>19</v>
      </c>
      <c r="AC16" t="s">
        <v>210</v>
      </c>
      <c r="AD16" s="25">
        <v>85963.572266000003</v>
      </c>
      <c r="AE16" s="25">
        <v>85963.572266000003</v>
      </c>
      <c r="AF16" s="25">
        <v>85963.572266000003</v>
      </c>
      <c r="AH16" t="s">
        <v>210</v>
      </c>
      <c r="AI16" s="25">
        <v>173494.26055400001</v>
      </c>
      <c r="AJ16" s="25">
        <v>173494.26055400001</v>
      </c>
      <c r="AK16" s="25">
        <v>173494.26055400001</v>
      </c>
      <c r="BK16" s="25"/>
      <c r="BL16" s="25"/>
      <c r="BM16" s="25"/>
    </row>
    <row r="17" spans="9:65" x14ac:dyDescent="0.25">
      <c r="J17" t="s">
        <v>211</v>
      </c>
      <c r="K17" s="25">
        <v>60709.378905999998</v>
      </c>
      <c r="L17" s="25">
        <v>60709.378905999998</v>
      </c>
      <c r="M17" s="25">
        <v>60709.378905999998</v>
      </c>
      <c r="AC17" t="s">
        <v>211</v>
      </c>
      <c r="AD17" s="25">
        <v>60709.378905999998</v>
      </c>
      <c r="AE17" s="25">
        <v>60709.378905999998</v>
      </c>
      <c r="AF17" s="25">
        <v>60709.378905999998</v>
      </c>
      <c r="AH17" t="s">
        <v>211</v>
      </c>
      <c r="AI17" s="25">
        <v>177982.315929</v>
      </c>
      <c r="AJ17" s="25">
        <v>177982.315929</v>
      </c>
      <c r="AK17" s="25">
        <v>177982.315929</v>
      </c>
      <c r="BK17" s="25"/>
      <c r="BL17" s="25"/>
      <c r="BM17" s="25"/>
    </row>
    <row r="18" spans="9:65" x14ac:dyDescent="0.25">
      <c r="J18" t="s">
        <v>212</v>
      </c>
      <c r="K18" s="25">
        <v>45810.334961</v>
      </c>
      <c r="L18" s="25">
        <v>45810.334961</v>
      </c>
      <c r="M18" s="25">
        <v>45810.334961</v>
      </c>
      <c r="AC18" t="s">
        <v>212</v>
      </c>
      <c r="AD18" s="25">
        <v>45810.334961</v>
      </c>
      <c r="AE18" s="25">
        <v>45810.334961</v>
      </c>
      <c r="AF18" s="25">
        <v>45810.334961</v>
      </c>
      <c r="AH18" t="s">
        <v>212</v>
      </c>
      <c r="AI18" s="25">
        <v>179777.90937400001</v>
      </c>
      <c r="AJ18" s="25">
        <v>179777.90937400001</v>
      </c>
      <c r="AK18" s="25">
        <v>179777.90937400001</v>
      </c>
      <c r="BK18" s="25"/>
      <c r="BL18" s="25"/>
      <c r="BM18" s="25"/>
    </row>
    <row r="19" spans="9:65" x14ac:dyDescent="0.25">
      <c r="J19" t="s">
        <v>213</v>
      </c>
      <c r="K19" s="25">
        <v>34016.928711</v>
      </c>
      <c r="L19" s="25">
        <v>34016.928711</v>
      </c>
      <c r="M19" s="25">
        <v>34016.928711</v>
      </c>
      <c r="AC19" t="s">
        <v>213</v>
      </c>
      <c r="AD19" s="25">
        <v>34016.928711</v>
      </c>
      <c r="AE19" s="25">
        <v>34016.928711</v>
      </c>
      <c r="AF19" s="25">
        <v>34016.928711</v>
      </c>
      <c r="AH19" t="s">
        <v>213</v>
      </c>
      <c r="AI19" s="25">
        <v>180780.61577100001</v>
      </c>
      <c r="AJ19" s="25">
        <v>180780.61577100001</v>
      </c>
      <c r="AK19" s="25">
        <v>180780.61577100001</v>
      </c>
      <c r="BK19" s="25"/>
      <c r="BL19" s="25"/>
      <c r="BM19" s="25"/>
    </row>
    <row r="20" spans="9:65" x14ac:dyDescent="0.25">
      <c r="J20" t="s">
        <v>214</v>
      </c>
      <c r="K20" s="25">
        <v>42238.496094000002</v>
      </c>
      <c r="L20" s="25">
        <v>42238.496094000002</v>
      </c>
      <c r="M20" s="25">
        <v>42238.496094000002</v>
      </c>
      <c r="AC20" t="s">
        <v>214</v>
      </c>
      <c r="AD20" s="25">
        <v>42238.496094000002</v>
      </c>
      <c r="AE20" s="25">
        <v>42238.496094000002</v>
      </c>
      <c r="AF20" s="25">
        <v>42238.496094000002</v>
      </c>
      <c r="AH20" t="s">
        <v>214</v>
      </c>
      <c r="AI20" s="25">
        <v>166058.657312</v>
      </c>
      <c r="AJ20" s="25">
        <v>166058.657312</v>
      </c>
      <c r="AK20" s="25">
        <v>166058.657312</v>
      </c>
      <c r="BK20" s="25"/>
      <c r="BL20" s="25"/>
      <c r="BM20" s="25"/>
    </row>
    <row r="21" spans="9:65" x14ac:dyDescent="0.25">
      <c r="J21" t="s">
        <v>3</v>
      </c>
      <c r="K21" s="25">
        <v>2367061.265627</v>
      </c>
      <c r="L21" s="25">
        <v>2367061.265627</v>
      </c>
      <c r="M21" s="25">
        <v>2367061.265627</v>
      </c>
      <c r="AC21" t="s">
        <v>3</v>
      </c>
      <c r="AD21" s="25">
        <v>2367061.265627</v>
      </c>
      <c r="AE21" s="25">
        <v>2367061.265627</v>
      </c>
      <c r="AF21" s="25">
        <v>2367061.265627</v>
      </c>
      <c r="AH21" t="s">
        <v>3</v>
      </c>
      <c r="AI21" s="25">
        <v>2687215.2025139998</v>
      </c>
      <c r="AJ21" s="25">
        <v>2687215.2025139998</v>
      </c>
      <c r="AK21" s="25">
        <v>2687215.2025139998</v>
      </c>
      <c r="BK21" s="25"/>
      <c r="BL21" s="25"/>
      <c r="BM21" s="25"/>
    </row>
    <row r="23" spans="9:65" x14ac:dyDescent="0.25">
      <c r="BK23" s="25"/>
      <c r="BL23" s="25"/>
      <c r="BM23" s="25"/>
    </row>
    <row r="24" spans="9:65" x14ac:dyDescent="0.25">
      <c r="BK24" s="25"/>
      <c r="BL24" s="25"/>
      <c r="BM24" s="25"/>
    </row>
    <row r="25" spans="9:65" x14ac:dyDescent="0.25">
      <c r="J25" s="25"/>
      <c r="K25" s="25"/>
      <c r="L25" s="25"/>
      <c r="BK25" s="25"/>
      <c r="BL25" s="25"/>
      <c r="BM25" s="25"/>
    </row>
    <row r="26" spans="9:65" x14ac:dyDescent="0.25">
      <c r="I26">
        <v>0</v>
      </c>
      <c r="J26" s="25">
        <v>0</v>
      </c>
      <c r="K26" s="25">
        <v>3.4700000000000002E-2</v>
      </c>
      <c r="L26" s="25">
        <v>5.3900000000000003E-2</v>
      </c>
      <c r="M26">
        <v>7.3099999999999998E-2</v>
      </c>
      <c r="N26">
        <v>0.1188</v>
      </c>
      <c r="O26">
        <v>0.15129999999999999</v>
      </c>
      <c r="P26">
        <v>0.1762</v>
      </c>
      <c r="Q26">
        <v>0.21429999999999999</v>
      </c>
      <c r="R26" s="25">
        <v>0.2621</v>
      </c>
      <c r="S26" s="25">
        <v>0.28050000000000003</v>
      </c>
      <c r="T26" s="25">
        <v>0.33500000000000002</v>
      </c>
      <c r="BK26" s="25"/>
      <c r="BL26" s="25"/>
      <c r="BM26" s="25"/>
    </row>
    <row r="27" spans="9:65" x14ac:dyDescent="0.25">
      <c r="J27" s="25"/>
      <c r="K27" s="25"/>
      <c r="L27" s="25"/>
      <c r="BK27" s="25"/>
      <c r="BL27" s="25"/>
      <c r="BM27" s="25"/>
    </row>
    <row r="28" spans="9:65" x14ac:dyDescent="0.25">
      <c r="I28">
        <f>I26/1000</f>
        <v>0</v>
      </c>
      <c r="J28">
        <f t="shared" ref="J28:T28" si="2">J26/1000</f>
        <v>0</v>
      </c>
      <c r="K28">
        <f t="shared" si="2"/>
        <v>3.4700000000000003E-5</v>
      </c>
      <c r="L28">
        <f t="shared" si="2"/>
        <v>5.3900000000000002E-5</v>
      </c>
      <c r="M28">
        <f t="shared" si="2"/>
        <v>7.3100000000000001E-5</v>
      </c>
      <c r="N28">
        <f t="shared" si="2"/>
        <v>1.188E-4</v>
      </c>
      <c r="O28">
        <f t="shared" si="2"/>
        <v>1.5129999999999999E-4</v>
      </c>
      <c r="P28">
        <f t="shared" si="2"/>
        <v>1.762E-4</v>
      </c>
      <c r="Q28">
        <f t="shared" si="2"/>
        <v>2.1429999999999998E-4</v>
      </c>
      <c r="R28">
        <f t="shared" si="2"/>
        <v>2.6209999999999997E-4</v>
      </c>
      <c r="S28">
        <f t="shared" si="2"/>
        <v>2.8050000000000004E-4</v>
      </c>
      <c r="T28">
        <f t="shared" si="2"/>
        <v>3.3500000000000001E-4</v>
      </c>
      <c r="BK28" s="25"/>
      <c r="BL28" s="25"/>
      <c r="BM28" s="25"/>
    </row>
    <row r="29" spans="9:65" x14ac:dyDescent="0.25">
      <c r="J29" s="25"/>
      <c r="K29" s="25"/>
      <c r="L29" s="25"/>
      <c r="BK29" s="25"/>
      <c r="BL29" s="25"/>
      <c r="BM29" s="25"/>
    </row>
    <row r="30" spans="9:65" x14ac:dyDescent="0.25">
      <c r="BK30" s="25"/>
      <c r="BL30" s="25"/>
      <c r="BM30" s="25"/>
    </row>
    <row r="31" spans="9:65" x14ac:dyDescent="0.25">
      <c r="J31" s="25"/>
      <c r="K31" s="25"/>
      <c r="L31" s="25"/>
      <c r="BK31" s="25"/>
      <c r="BL31" s="25"/>
      <c r="BM31" s="25"/>
    </row>
    <row r="32" spans="9:65" x14ac:dyDescent="0.25">
      <c r="J32" s="25"/>
      <c r="K32" s="25"/>
      <c r="L32" s="25"/>
      <c r="BK32" s="25"/>
      <c r="BL32" s="25"/>
      <c r="BM32" s="25"/>
    </row>
    <row r="33" spans="1:65" x14ac:dyDescent="0.25">
      <c r="BK33" s="25"/>
      <c r="BL33" s="25"/>
      <c r="BM33" s="25"/>
    </row>
    <row r="34" spans="1:65" x14ac:dyDescent="0.25">
      <c r="BK34" s="25"/>
      <c r="BL34" s="25"/>
      <c r="BM34" s="25"/>
    </row>
    <row r="35" spans="1:65" x14ac:dyDescent="0.25">
      <c r="BK35" s="25"/>
      <c r="BL35" s="25"/>
      <c r="BM35" s="25"/>
    </row>
    <row r="36" spans="1:65" x14ac:dyDescent="0.25">
      <c r="BK36" s="25"/>
      <c r="BL36" s="25"/>
      <c r="BM36" s="25"/>
    </row>
    <row r="37" spans="1:65" x14ac:dyDescent="0.25">
      <c r="BK37" s="25"/>
      <c r="BL37" s="25"/>
      <c r="BM37" s="25"/>
    </row>
    <row r="38" spans="1:65" x14ac:dyDescent="0.25">
      <c r="BK38" s="25"/>
      <c r="BL38" s="25"/>
      <c r="BM38" s="25"/>
    </row>
    <row r="39" spans="1:65" x14ac:dyDescent="0.25">
      <c r="BK39" s="25"/>
      <c r="BL39" s="25"/>
      <c r="BM39" s="25"/>
    </row>
    <row r="40" spans="1:65" x14ac:dyDescent="0.25">
      <c r="A40" t="s">
        <v>254</v>
      </c>
      <c r="BK40" s="25"/>
      <c r="BL40" s="25"/>
      <c r="BM40" s="25"/>
    </row>
    <row r="41" spans="1:65" x14ac:dyDescent="0.25">
      <c r="A41">
        <v>0</v>
      </c>
      <c r="B41">
        <f t="shared" ref="B41:G41" si="3">100*C141/$B141</f>
        <v>98.535852227734779</v>
      </c>
      <c r="C41">
        <f t="shared" si="3"/>
        <v>97.104833626917042</v>
      </c>
      <c r="D41">
        <f t="shared" si="3"/>
        <v>95.695631797540358</v>
      </c>
      <c r="E41">
        <f t="shared" si="3"/>
        <v>94.300166453885808</v>
      </c>
      <c r="F41">
        <f t="shared" si="3"/>
        <v>92.910357310234488</v>
      </c>
      <c r="G41">
        <f t="shared" si="3"/>
        <v>91.519740138011286</v>
      </c>
      <c r="I41">
        <f>-(LN(G41/100))/5</f>
        <v>1.7723099552347035E-2</v>
      </c>
    </row>
    <row r="42" spans="1:65" x14ac:dyDescent="0.25">
      <c r="A42" t="s">
        <v>240</v>
      </c>
      <c r="B42">
        <f t="shared" ref="B42:G42" si="4">100*C167/$B167</f>
        <v>98.19316205294173</v>
      </c>
      <c r="C42">
        <f t="shared" si="4"/>
        <v>96.439110080390449</v>
      </c>
      <c r="D42">
        <f t="shared" si="4"/>
        <v>94.725729268524844</v>
      </c>
      <c r="E42">
        <f t="shared" si="4"/>
        <v>93.042635491212437</v>
      </c>
      <c r="F42">
        <f t="shared" si="4"/>
        <v>91.382905997698188</v>
      </c>
      <c r="G42">
        <f t="shared" si="4"/>
        <v>89.741348724915852</v>
      </c>
      <c r="I42">
        <f>-(LN(G42/100))/5</f>
        <v>2.1647711260591961E-2</v>
      </c>
      <c r="J42">
        <f>Cervical!U44</f>
        <v>2.7183907038933943E-2</v>
      </c>
      <c r="BK42" s="25"/>
      <c r="BL42" s="25"/>
      <c r="BM42" s="25"/>
    </row>
    <row r="43" spans="1:65" x14ac:dyDescent="0.25">
      <c r="A43" t="s">
        <v>241</v>
      </c>
      <c r="B43">
        <f t="shared" ref="B43:G43" si="5">100*C180/$B180</f>
        <v>96.570757896204711</v>
      </c>
      <c r="C43">
        <f t="shared" si="5"/>
        <v>93.280963116182861</v>
      </c>
      <c r="D43">
        <f t="shared" si="5"/>
        <v>90.115508866525673</v>
      </c>
      <c r="E43">
        <f t="shared" si="5"/>
        <v>87.062774536918681</v>
      </c>
      <c r="F43">
        <f t="shared" si="5"/>
        <v>84.114625700141772</v>
      </c>
      <c r="G43">
        <f t="shared" si="5"/>
        <v>81.262927928974833</v>
      </c>
      <c r="I43">
        <f>-(LN(G43/100))/5</f>
        <v>4.1496052892674565E-2</v>
      </c>
      <c r="J43">
        <f>Cervical!U48</f>
        <v>6.1949608598861054E-2</v>
      </c>
      <c r="BK43" s="25"/>
      <c r="BL43" s="25"/>
      <c r="BM43" s="25"/>
    </row>
    <row r="44" spans="1:65" x14ac:dyDescent="0.25">
      <c r="A44" t="s">
        <v>242</v>
      </c>
      <c r="B44">
        <f t="shared" ref="B44:G44" si="6">100*C193/$B193</f>
        <v>91.584607019875548</v>
      </c>
      <c r="C44">
        <f t="shared" si="6"/>
        <v>83.91228176161421</v>
      </c>
      <c r="D44">
        <f t="shared" si="6"/>
        <v>76.901468011840748</v>
      </c>
      <c r="E44">
        <f t="shared" si="6"/>
        <v>70.491753760647612</v>
      </c>
      <c r="F44">
        <f t="shared" si="6"/>
        <v>64.619706397631845</v>
      </c>
      <c r="G44">
        <f t="shared" si="6"/>
        <v>59.236996314867397</v>
      </c>
      <c r="I44">
        <f>-(LN(G44/100))/5</f>
        <v>0.1047247803078543</v>
      </c>
      <c r="J44">
        <f>Cervical!U52</f>
        <v>0.16676321787810203</v>
      </c>
      <c r="BK44" s="25"/>
      <c r="BL44" s="25"/>
      <c r="BM44" s="25"/>
    </row>
    <row r="45" spans="1:65" x14ac:dyDescent="0.25">
      <c r="A45" t="s">
        <v>243</v>
      </c>
      <c r="B45">
        <f t="shared" ref="B45:G45" si="7">100*C206/$B206</f>
        <v>75.519848771266538</v>
      </c>
      <c r="C45">
        <f t="shared" si="7"/>
        <v>57.183364839319474</v>
      </c>
      <c r="D45">
        <f t="shared" si="7"/>
        <v>43.383742911153121</v>
      </c>
      <c r="E45">
        <f t="shared" si="7"/>
        <v>32.892249527410208</v>
      </c>
      <c r="F45">
        <f t="shared" si="7"/>
        <v>24.952741020793951</v>
      </c>
      <c r="G45">
        <f t="shared" si="7"/>
        <v>18.903591682419659</v>
      </c>
      <c r="I45">
        <f>-(LN(G45/100))/5</f>
        <v>0.33316364917404162</v>
      </c>
      <c r="J45">
        <f>Cervical!U55</f>
        <v>0.31564817038713444</v>
      </c>
      <c r="BK45" s="25"/>
      <c r="BL45" s="25"/>
      <c r="BM45" s="25"/>
    </row>
    <row r="46" spans="1:65" x14ac:dyDescent="0.25">
      <c r="A46" t="s">
        <v>565</v>
      </c>
      <c r="BK46" s="25"/>
      <c r="BL46" s="25"/>
      <c r="BM46" s="25"/>
    </row>
    <row r="47" spans="1:65" x14ac:dyDescent="0.25">
      <c r="A47" t="s">
        <v>257</v>
      </c>
      <c r="J47" t="s">
        <v>249</v>
      </c>
      <c r="Q47" s="1" t="s">
        <v>250</v>
      </c>
      <c r="R47" s="1" t="s">
        <v>244</v>
      </c>
      <c r="W47" s="1" t="s">
        <v>251</v>
      </c>
      <c r="X47" s="1" t="s">
        <v>245</v>
      </c>
      <c r="AC47" s="1" t="s">
        <v>252</v>
      </c>
      <c r="AD47" s="1" t="s">
        <v>253</v>
      </c>
      <c r="AI47" t="s">
        <v>252</v>
      </c>
      <c r="AJ47" t="s">
        <v>246</v>
      </c>
      <c r="AO47" t="s">
        <v>252</v>
      </c>
      <c r="AP47" t="s">
        <v>247</v>
      </c>
      <c r="AU47" t="s">
        <v>252</v>
      </c>
      <c r="AV47" t="s">
        <v>248</v>
      </c>
      <c r="BK47" s="25"/>
      <c r="BL47" s="25"/>
      <c r="BM47" s="25"/>
    </row>
    <row r="48" spans="1:65" x14ac:dyDescent="0.25">
      <c r="A48" t="s">
        <v>230</v>
      </c>
      <c r="B48" s="25">
        <f t="shared" ref="B48:F51" si="8">AD48</f>
        <v>100</v>
      </c>
      <c r="C48" s="25">
        <f t="shared" si="8"/>
        <v>100</v>
      </c>
      <c r="D48" s="25">
        <f t="shared" si="8"/>
        <v>100</v>
      </c>
      <c r="E48" s="25">
        <f t="shared" si="8"/>
        <v>100</v>
      </c>
      <c r="F48" s="25">
        <f t="shared" si="8"/>
        <v>100</v>
      </c>
      <c r="G48" s="25"/>
      <c r="I48" t="s">
        <v>230</v>
      </c>
      <c r="J48" s="25">
        <v>99.8</v>
      </c>
      <c r="K48">
        <v>99.5</v>
      </c>
      <c r="L48">
        <v>98.3</v>
      </c>
      <c r="M48">
        <v>97.5</v>
      </c>
      <c r="N48">
        <v>97.5</v>
      </c>
      <c r="P48" s="25"/>
      <c r="Q48">
        <v>775</v>
      </c>
      <c r="R48">
        <v>99.9</v>
      </c>
      <c r="S48">
        <v>99.6</v>
      </c>
      <c r="T48">
        <v>98.7</v>
      </c>
      <c r="U48">
        <v>98.2</v>
      </c>
      <c r="V48">
        <v>98.2</v>
      </c>
      <c r="W48">
        <v>8</v>
      </c>
      <c r="X48">
        <v>87.5</v>
      </c>
      <c r="Y48">
        <v>87.5</v>
      </c>
      <c r="Z48">
        <v>72.900000000000006</v>
      </c>
      <c r="AA48">
        <v>72.900000000000006</v>
      </c>
      <c r="AB48">
        <v>72.900000000000006</v>
      </c>
      <c r="AC48">
        <v>22</v>
      </c>
      <c r="AD48">
        <v>100</v>
      </c>
      <c r="AE48">
        <v>100</v>
      </c>
      <c r="AF48">
        <v>100</v>
      </c>
      <c r="AG48">
        <v>100</v>
      </c>
      <c r="AH48">
        <v>100</v>
      </c>
      <c r="AI48">
        <v>4</v>
      </c>
      <c r="AJ48">
        <v>100</v>
      </c>
      <c r="AK48">
        <v>100</v>
      </c>
      <c r="AL48">
        <v>100</v>
      </c>
      <c r="AM48">
        <v>100</v>
      </c>
      <c r="AN48">
        <v>100</v>
      </c>
      <c r="AO48">
        <v>2</v>
      </c>
      <c r="AP48">
        <v>100</v>
      </c>
      <c r="AQ48">
        <v>100</v>
      </c>
      <c r="AR48">
        <v>100</v>
      </c>
      <c r="AS48">
        <v>100</v>
      </c>
      <c r="AT48" t="s">
        <v>132</v>
      </c>
      <c r="AU48" t="s">
        <v>132</v>
      </c>
      <c r="AV48" t="s">
        <v>132</v>
      </c>
      <c r="AW48" t="s">
        <v>132</v>
      </c>
      <c r="AX48" t="s">
        <v>132</v>
      </c>
      <c r="AY48" t="s">
        <v>132</v>
      </c>
      <c r="AZ48" t="s">
        <v>132</v>
      </c>
      <c r="BK48" s="25"/>
      <c r="BL48" s="25"/>
      <c r="BM48" s="25"/>
    </row>
    <row r="49" spans="1:65" x14ac:dyDescent="0.25">
      <c r="A49" t="s">
        <v>231</v>
      </c>
      <c r="B49" s="25">
        <f t="shared" si="8"/>
        <v>100</v>
      </c>
      <c r="C49" s="25">
        <f t="shared" si="8"/>
        <v>100</v>
      </c>
      <c r="D49" s="25">
        <f t="shared" si="8"/>
        <v>94.3</v>
      </c>
      <c r="E49" s="25">
        <f t="shared" si="8"/>
        <v>94.3</v>
      </c>
      <c r="F49" s="25">
        <f t="shared" si="8"/>
        <v>94.3</v>
      </c>
      <c r="G49" s="25"/>
      <c r="I49" t="s">
        <v>231</v>
      </c>
      <c r="J49" s="25">
        <v>98.5</v>
      </c>
      <c r="K49">
        <v>96.9</v>
      </c>
      <c r="L49">
        <v>95.2</v>
      </c>
      <c r="M49">
        <v>94.8</v>
      </c>
      <c r="N49">
        <v>94.8</v>
      </c>
      <c r="P49" s="25"/>
      <c r="Q49">
        <v>220</v>
      </c>
      <c r="R49">
        <v>99.5</v>
      </c>
      <c r="S49">
        <v>99</v>
      </c>
      <c r="T49">
        <v>99</v>
      </c>
      <c r="U49">
        <v>99</v>
      </c>
      <c r="V49">
        <v>99</v>
      </c>
      <c r="W49">
        <v>15</v>
      </c>
      <c r="X49">
        <v>93.3</v>
      </c>
      <c r="Y49">
        <v>79.5</v>
      </c>
      <c r="Z49">
        <v>63.6</v>
      </c>
      <c r="AA49">
        <v>53.8</v>
      </c>
      <c r="AB49">
        <v>53.8</v>
      </c>
      <c r="AC49">
        <v>20</v>
      </c>
      <c r="AD49">
        <v>100</v>
      </c>
      <c r="AE49">
        <v>100</v>
      </c>
      <c r="AF49">
        <v>94.3</v>
      </c>
      <c r="AG49">
        <v>94.3</v>
      </c>
      <c r="AH49">
        <v>94.3</v>
      </c>
      <c r="AI49">
        <v>2</v>
      </c>
      <c r="AJ49">
        <v>100</v>
      </c>
      <c r="AK49">
        <v>100</v>
      </c>
      <c r="AL49">
        <v>100</v>
      </c>
      <c r="AM49">
        <v>100</v>
      </c>
      <c r="AN49">
        <v>100</v>
      </c>
      <c r="AO49">
        <v>4</v>
      </c>
      <c r="AP49">
        <v>100</v>
      </c>
      <c r="AQ49">
        <v>60</v>
      </c>
      <c r="AR49">
        <v>60</v>
      </c>
      <c r="AS49">
        <v>60</v>
      </c>
      <c r="AT49" t="s">
        <v>132</v>
      </c>
      <c r="AU49">
        <v>4</v>
      </c>
      <c r="AV49">
        <v>100</v>
      </c>
      <c r="AW49">
        <v>100</v>
      </c>
      <c r="AX49">
        <v>100</v>
      </c>
      <c r="AY49">
        <v>100</v>
      </c>
      <c r="AZ49">
        <v>100</v>
      </c>
      <c r="BK49" s="25"/>
      <c r="BL49" s="25"/>
      <c r="BM49" s="25"/>
    </row>
    <row r="50" spans="1:65" x14ac:dyDescent="0.25">
      <c r="A50" t="s">
        <v>232</v>
      </c>
      <c r="B50" s="25">
        <f t="shared" si="8"/>
        <v>98.7</v>
      </c>
      <c r="C50" s="25">
        <f t="shared" si="8"/>
        <v>94.5</v>
      </c>
      <c r="D50" s="25">
        <f t="shared" si="8"/>
        <v>91.9</v>
      </c>
      <c r="E50" s="25">
        <f t="shared" si="8"/>
        <v>89.7</v>
      </c>
      <c r="F50" s="25">
        <f t="shared" si="8"/>
        <v>87</v>
      </c>
      <c r="G50" s="25"/>
      <c r="I50" t="s">
        <v>232</v>
      </c>
      <c r="J50" s="25">
        <v>98.2</v>
      </c>
      <c r="K50">
        <v>95</v>
      </c>
      <c r="L50">
        <v>92.6</v>
      </c>
      <c r="M50">
        <v>90.7</v>
      </c>
      <c r="N50">
        <v>89.1</v>
      </c>
      <c r="P50" s="25"/>
      <c r="Q50">
        <v>1422</v>
      </c>
      <c r="R50">
        <v>99.1</v>
      </c>
      <c r="S50">
        <v>98</v>
      </c>
      <c r="T50">
        <v>97</v>
      </c>
      <c r="U50">
        <v>95.8</v>
      </c>
      <c r="V50">
        <v>94.8</v>
      </c>
      <c r="W50">
        <v>264</v>
      </c>
      <c r="X50">
        <v>94.9</v>
      </c>
      <c r="Y50">
        <v>89.1</v>
      </c>
      <c r="Z50">
        <v>83.1</v>
      </c>
      <c r="AA50">
        <v>78.900000000000006</v>
      </c>
      <c r="AB50">
        <v>76.5</v>
      </c>
      <c r="AC50">
        <v>838</v>
      </c>
      <c r="AD50">
        <v>98.7</v>
      </c>
      <c r="AE50">
        <v>94.5</v>
      </c>
      <c r="AF50">
        <v>91.9</v>
      </c>
      <c r="AG50">
        <v>89.7</v>
      </c>
      <c r="AH50">
        <v>87</v>
      </c>
      <c r="AI50">
        <v>136</v>
      </c>
      <c r="AJ50">
        <v>98.5</v>
      </c>
      <c r="AK50">
        <v>95.3</v>
      </c>
      <c r="AL50">
        <v>93.6</v>
      </c>
      <c r="AM50">
        <v>92.7</v>
      </c>
      <c r="AN50">
        <v>91.3</v>
      </c>
      <c r="AO50">
        <v>72</v>
      </c>
      <c r="AP50">
        <v>95.7</v>
      </c>
      <c r="AQ50">
        <v>94.1</v>
      </c>
      <c r="AR50">
        <v>89.1</v>
      </c>
      <c r="AS50">
        <v>89.1</v>
      </c>
      <c r="AT50">
        <v>89.1</v>
      </c>
      <c r="AU50">
        <v>76</v>
      </c>
      <c r="AV50">
        <v>95.8</v>
      </c>
      <c r="AW50">
        <v>85.2</v>
      </c>
      <c r="AX50">
        <v>78.7</v>
      </c>
      <c r="AY50">
        <v>71</v>
      </c>
      <c r="AZ50">
        <v>68.099999999999994</v>
      </c>
      <c r="BK50" s="25"/>
      <c r="BL50" s="25"/>
      <c r="BM50" s="25"/>
    </row>
    <row r="51" spans="1:65" x14ac:dyDescent="0.25">
      <c r="A51" t="s">
        <v>233</v>
      </c>
      <c r="B51" s="25">
        <f t="shared" si="8"/>
        <v>96.5</v>
      </c>
      <c r="C51" s="25">
        <f t="shared" si="8"/>
        <v>90.6</v>
      </c>
      <c r="D51" s="25">
        <f t="shared" si="8"/>
        <v>84.3</v>
      </c>
      <c r="E51" s="25">
        <f t="shared" si="8"/>
        <v>81.7</v>
      </c>
      <c r="F51" s="25">
        <f t="shared" si="8"/>
        <v>77.2</v>
      </c>
      <c r="G51" s="25"/>
      <c r="I51" t="s">
        <v>233</v>
      </c>
      <c r="J51" s="25">
        <v>95.8</v>
      </c>
      <c r="K51">
        <v>88.3</v>
      </c>
      <c r="L51">
        <v>81.7</v>
      </c>
      <c r="M51">
        <v>78.8</v>
      </c>
      <c r="N51">
        <v>75.7</v>
      </c>
      <c r="P51" s="25"/>
      <c r="Q51">
        <v>132</v>
      </c>
      <c r="R51">
        <v>98.4</v>
      </c>
      <c r="S51">
        <v>95.2</v>
      </c>
      <c r="T51">
        <v>90.9</v>
      </c>
      <c r="U51">
        <v>89</v>
      </c>
      <c r="V51">
        <v>87.4</v>
      </c>
      <c r="W51">
        <v>210</v>
      </c>
      <c r="X51">
        <v>95.1</v>
      </c>
      <c r="Y51">
        <v>83.4</v>
      </c>
      <c r="Z51">
        <v>75</v>
      </c>
      <c r="AA51">
        <v>71.400000000000006</v>
      </c>
      <c r="AB51">
        <v>68.3</v>
      </c>
      <c r="AC51">
        <v>291</v>
      </c>
      <c r="AD51">
        <v>96.5</v>
      </c>
      <c r="AE51">
        <v>90.6</v>
      </c>
      <c r="AF51">
        <v>84.3</v>
      </c>
      <c r="AG51">
        <v>81.7</v>
      </c>
      <c r="AH51">
        <v>77.2</v>
      </c>
      <c r="AI51">
        <v>71</v>
      </c>
      <c r="AJ51">
        <v>98.6</v>
      </c>
      <c r="AK51">
        <v>92.6</v>
      </c>
      <c r="AL51">
        <v>90.9</v>
      </c>
      <c r="AM51">
        <v>87</v>
      </c>
      <c r="AN51">
        <v>84.3</v>
      </c>
      <c r="AO51">
        <v>137</v>
      </c>
      <c r="AP51">
        <v>97</v>
      </c>
      <c r="AQ51">
        <v>89.9</v>
      </c>
      <c r="AR51">
        <v>84.1</v>
      </c>
      <c r="AS51">
        <v>84.1</v>
      </c>
      <c r="AT51">
        <v>82.8</v>
      </c>
      <c r="AU51">
        <v>165</v>
      </c>
      <c r="AV51">
        <v>93.1</v>
      </c>
      <c r="AW51">
        <v>83.1</v>
      </c>
      <c r="AX51">
        <v>73.900000000000006</v>
      </c>
      <c r="AY51">
        <v>70.7</v>
      </c>
      <c r="AZ51">
        <v>66.900000000000006</v>
      </c>
      <c r="BK51" s="25"/>
      <c r="BL51" s="25"/>
      <c r="BM51" s="25"/>
    </row>
    <row r="52" spans="1:65" x14ac:dyDescent="0.25">
      <c r="A52" t="s">
        <v>234</v>
      </c>
      <c r="B52" s="25">
        <f t="shared" ref="B52:F53" si="9">R52</f>
        <v>96.4</v>
      </c>
      <c r="C52" s="25">
        <f t="shared" si="9"/>
        <v>93.9</v>
      </c>
      <c r="D52" s="25">
        <f t="shared" si="9"/>
        <v>89.9</v>
      </c>
      <c r="E52" s="25">
        <f t="shared" si="9"/>
        <v>88.3</v>
      </c>
      <c r="F52" s="25">
        <f t="shared" si="9"/>
        <v>83.8</v>
      </c>
      <c r="G52" s="25"/>
      <c r="I52" t="s">
        <v>234</v>
      </c>
      <c r="J52" s="25">
        <v>96.1</v>
      </c>
      <c r="K52">
        <v>88.3</v>
      </c>
      <c r="L52">
        <v>81.5</v>
      </c>
      <c r="M52">
        <v>77</v>
      </c>
      <c r="N52">
        <v>73.400000000000006</v>
      </c>
      <c r="P52" s="25"/>
      <c r="Q52">
        <v>86</v>
      </c>
      <c r="R52">
        <v>96.4</v>
      </c>
      <c r="S52">
        <v>93.9</v>
      </c>
      <c r="T52">
        <v>89.9</v>
      </c>
      <c r="U52">
        <v>88.3</v>
      </c>
      <c r="V52">
        <v>83.8</v>
      </c>
      <c r="W52">
        <v>366</v>
      </c>
      <c r="X52">
        <v>95.8</v>
      </c>
      <c r="Y52">
        <v>88</v>
      </c>
      <c r="Z52">
        <v>77.599999999999994</v>
      </c>
      <c r="AA52">
        <v>72.2</v>
      </c>
      <c r="AB52">
        <v>66.900000000000006</v>
      </c>
      <c r="AC52">
        <v>187</v>
      </c>
      <c r="AD52">
        <v>97.3</v>
      </c>
      <c r="AE52">
        <v>90.4</v>
      </c>
      <c r="AF52">
        <v>86.7</v>
      </c>
      <c r="AG52">
        <v>80.599999999999994</v>
      </c>
      <c r="AH52">
        <v>78.8</v>
      </c>
      <c r="AI52">
        <v>50</v>
      </c>
      <c r="AJ52">
        <v>97.9</v>
      </c>
      <c r="AK52">
        <v>86.7</v>
      </c>
      <c r="AL52">
        <v>81.7</v>
      </c>
      <c r="AM52">
        <v>81.7</v>
      </c>
      <c r="AN52">
        <v>81.7</v>
      </c>
      <c r="AO52">
        <v>68</v>
      </c>
      <c r="AP52">
        <v>98.4</v>
      </c>
      <c r="AQ52">
        <v>91.7</v>
      </c>
      <c r="AR52">
        <v>88</v>
      </c>
      <c r="AS52">
        <v>83.7</v>
      </c>
      <c r="AT52">
        <v>83.7</v>
      </c>
      <c r="AU52">
        <v>153</v>
      </c>
      <c r="AV52">
        <v>94</v>
      </c>
      <c r="AW52">
        <v>83.7</v>
      </c>
      <c r="AX52">
        <v>78</v>
      </c>
      <c r="AY52">
        <v>75.599999999999994</v>
      </c>
      <c r="AZ52">
        <v>70.599999999999994</v>
      </c>
      <c r="BK52" s="25"/>
      <c r="BL52" s="25"/>
      <c r="BM52" s="25"/>
    </row>
    <row r="53" spans="1:65" x14ac:dyDescent="0.25">
      <c r="A53" t="s">
        <v>235</v>
      </c>
      <c r="B53" s="25">
        <f t="shared" si="9"/>
        <v>94.8</v>
      </c>
      <c r="C53" s="25">
        <f t="shared" si="9"/>
        <v>89.4</v>
      </c>
      <c r="D53" s="25">
        <f t="shared" si="9"/>
        <v>86.6</v>
      </c>
      <c r="E53" s="25">
        <f t="shared" si="9"/>
        <v>86.6</v>
      </c>
      <c r="F53" s="25">
        <f t="shared" si="9"/>
        <v>82.1</v>
      </c>
      <c r="G53" s="25"/>
      <c r="I53" t="s">
        <v>235</v>
      </c>
      <c r="J53" s="25">
        <v>91.7</v>
      </c>
      <c r="K53">
        <v>79.8</v>
      </c>
      <c r="L53">
        <v>73</v>
      </c>
      <c r="M53">
        <v>69.3</v>
      </c>
      <c r="N53">
        <v>65.8</v>
      </c>
      <c r="P53" s="25"/>
      <c r="Q53">
        <v>40</v>
      </c>
      <c r="R53">
        <v>94.8</v>
      </c>
      <c r="S53">
        <v>89.4</v>
      </c>
      <c r="T53">
        <v>86.6</v>
      </c>
      <c r="U53">
        <v>86.6</v>
      </c>
      <c r="V53">
        <v>82.1</v>
      </c>
      <c r="W53">
        <v>1283</v>
      </c>
      <c r="X53">
        <v>91.3</v>
      </c>
      <c r="Y53">
        <v>78.5</v>
      </c>
      <c r="Z53">
        <v>71.400000000000006</v>
      </c>
      <c r="AA53">
        <v>66.7</v>
      </c>
      <c r="AB53">
        <v>63.4</v>
      </c>
      <c r="AC53">
        <v>173</v>
      </c>
      <c r="AD53">
        <v>89.4</v>
      </c>
      <c r="AE53">
        <v>82.5</v>
      </c>
      <c r="AF53">
        <v>78.599999999999994</v>
      </c>
      <c r="AG53">
        <v>77.099999999999994</v>
      </c>
      <c r="AH53">
        <v>70.8</v>
      </c>
      <c r="AI53">
        <v>99</v>
      </c>
      <c r="AJ53">
        <v>96.9</v>
      </c>
      <c r="AK53">
        <v>84.1</v>
      </c>
      <c r="AL53">
        <v>74</v>
      </c>
      <c r="AM53">
        <v>67.900000000000006</v>
      </c>
      <c r="AN53">
        <v>64.599999999999994</v>
      </c>
      <c r="AO53">
        <v>73</v>
      </c>
      <c r="AP53">
        <v>95.7</v>
      </c>
      <c r="AQ53">
        <v>86.6</v>
      </c>
      <c r="AR53">
        <v>75.099999999999994</v>
      </c>
      <c r="AS53">
        <v>71.400000000000006</v>
      </c>
      <c r="AT53">
        <v>68.8</v>
      </c>
      <c r="AU53">
        <v>570</v>
      </c>
      <c r="AV53">
        <v>92.2</v>
      </c>
      <c r="AW53">
        <v>81.5</v>
      </c>
      <c r="AX53">
        <v>76.7</v>
      </c>
      <c r="AY53">
        <v>74.3</v>
      </c>
      <c r="AZ53">
        <v>70.5</v>
      </c>
      <c r="BK53" s="25"/>
      <c r="BL53" s="25"/>
      <c r="BM53" s="25"/>
    </row>
    <row r="54" spans="1:65" x14ac:dyDescent="0.25">
      <c r="A54" t="s">
        <v>236</v>
      </c>
      <c r="B54" s="25">
        <f t="shared" ref="B54:F55" si="10">AV54</f>
        <v>80</v>
      </c>
      <c r="C54" s="25">
        <f t="shared" si="10"/>
        <v>70.8</v>
      </c>
      <c r="D54" s="25">
        <f t="shared" si="10"/>
        <v>65</v>
      </c>
      <c r="E54" s="25">
        <f t="shared" si="10"/>
        <v>50.8</v>
      </c>
      <c r="F54" s="25">
        <f t="shared" si="10"/>
        <v>48.2</v>
      </c>
      <c r="G54" s="25"/>
      <c r="I54" t="s">
        <v>236</v>
      </c>
      <c r="J54" s="25">
        <v>76.7</v>
      </c>
      <c r="K54">
        <v>59.8</v>
      </c>
      <c r="L54">
        <v>54</v>
      </c>
      <c r="M54">
        <v>45.1</v>
      </c>
      <c r="N54">
        <v>39.700000000000003</v>
      </c>
      <c r="P54" s="25"/>
      <c r="Q54">
        <v>3</v>
      </c>
      <c r="R54">
        <v>66.7</v>
      </c>
      <c r="S54">
        <v>66.7</v>
      </c>
      <c r="T54">
        <v>33.299999999999997</v>
      </c>
      <c r="U54">
        <v>33.299999999999997</v>
      </c>
      <c r="V54" t="s">
        <v>132</v>
      </c>
      <c r="W54">
        <v>104</v>
      </c>
      <c r="X54">
        <v>75</v>
      </c>
      <c r="Y54">
        <v>52.2</v>
      </c>
      <c r="Z54">
        <v>48.7</v>
      </c>
      <c r="AA54">
        <v>43.5</v>
      </c>
      <c r="AB54">
        <v>36.299999999999997</v>
      </c>
      <c r="AC54">
        <v>14</v>
      </c>
      <c r="AD54">
        <v>92.9</v>
      </c>
      <c r="AE54">
        <v>85.7</v>
      </c>
      <c r="AF54">
        <v>78.3</v>
      </c>
      <c r="AG54">
        <v>52.2</v>
      </c>
      <c r="AH54">
        <v>52.2</v>
      </c>
      <c r="AI54">
        <v>4</v>
      </c>
      <c r="AJ54">
        <v>71.400000000000006</v>
      </c>
      <c r="AK54">
        <v>35.700000000000003</v>
      </c>
      <c r="AL54" t="s">
        <v>132</v>
      </c>
      <c r="AM54" t="s">
        <v>132</v>
      </c>
      <c r="AN54" t="s">
        <v>132</v>
      </c>
      <c r="AO54">
        <v>6</v>
      </c>
      <c r="AP54">
        <v>83.3</v>
      </c>
      <c r="AQ54">
        <v>66.7</v>
      </c>
      <c r="AR54">
        <v>47.6</v>
      </c>
      <c r="AS54">
        <v>47.6</v>
      </c>
      <c r="AT54" t="s">
        <v>132</v>
      </c>
      <c r="AU54">
        <v>63</v>
      </c>
      <c r="AV54">
        <v>80</v>
      </c>
      <c r="AW54">
        <v>70.8</v>
      </c>
      <c r="AX54">
        <v>65</v>
      </c>
      <c r="AY54">
        <v>50.8</v>
      </c>
      <c r="AZ54">
        <v>48.2</v>
      </c>
      <c r="BK54" s="25"/>
      <c r="BL54" s="25"/>
      <c r="BM54" s="25"/>
    </row>
    <row r="55" spans="1:65" x14ac:dyDescent="0.25">
      <c r="A55" t="s">
        <v>237</v>
      </c>
      <c r="B55" s="25">
        <f t="shared" si="10"/>
        <v>82.9</v>
      </c>
      <c r="C55" s="25">
        <f t="shared" si="10"/>
        <v>67.400000000000006</v>
      </c>
      <c r="D55" s="25">
        <f t="shared" si="10"/>
        <v>59.8</v>
      </c>
      <c r="E55" s="25">
        <f t="shared" si="10"/>
        <v>55.9</v>
      </c>
      <c r="F55" s="25">
        <f t="shared" si="10"/>
        <v>50.2</v>
      </c>
      <c r="G55" s="25"/>
      <c r="I55" t="s">
        <v>237</v>
      </c>
      <c r="J55" s="25">
        <v>77.900000000000006</v>
      </c>
      <c r="K55">
        <v>59.5</v>
      </c>
      <c r="L55">
        <v>51</v>
      </c>
      <c r="M55">
        <v>46</v>
      </c>
      <c r="N55">
        <v>41.5</v>
      </c>
      <c r="P55" s="25"/>
      <c r="Q55">
        <v>6</v>
      </c>
      <c r="R55">
        <v>50</v>
      </c>
      <c r="S55">
        <v>33.299999999999997</v>
      </c>
      <c r="T55">
        <v>33.299999999999997</v>
      </c>
      <c r="U55">
        <v>16.7</v>
      </c>
      <c r="V55" t="s">
        <v>132</v>
      </c>
      <c r="W55">
        <v>1268</v>
      </c>
      <c r="X55">
        <v>81.900000000000006</v>
      </c>
      <c r="Y55">
        <v>61.8</v>
      </c>
      <c r="Z55">
        <v>52.8</v>
      </c>
      <c r="AA55">
        <v>46.9</v>
      </c>
      <c r="AB55">
        <v>42.8</v>
      </c>
      <c r="AC55">
        <v>50</v>
      </c>
      <c r="AD55">
        <v>77.3</v>
      </c>
      <c r="AE55">
        <v>59.4</v>
      </c>
      <c r="AF55">
        <v>54.3</v>
      </c>
      <c r="AG55">
        <v>48.3</v>
      </c>
      <c r="AH55">
        <v>34.5</v>
      </c>
      <c r="AI55">
        <v>15</v>
      </c>
      <c r="AJ55">
        <v>86.2</v>
      </c>
      <c r="AK55">
        <v>57.5</v>
      </c>
      <c r="AL55">
        <v>35.9</v>
      </c>
      <c r="AM55">
        <v>28.7</v>
      </c>
      <c r="AN55">
        <v>19.2</v>
      </c>
      <c r="AO55">
        <v>15</v>
      </c>
      <c r="AP55">
        <v>86.7</v>
      </c>
      <c r="AQ55">
        <v>72.8</v>
      </c>
      <c r="AR55">
        <v>58.2</v>
      </c>
      <c r="AS55">
        <v>58.2</v>
      </c>
      <c r="AT55">
        <v>58.2</v>
      </c>
      <c r="AU55">
        <v>472</v>
      </c>
      <c r="AV55">
        <v>82.9</v>
      </c>
      <c r="AW55">
        <v>67.400000000000006</v>
      </c>
      <c r="AX55">
        <v>59.8</v>
      </c>
      <c r="AY55">
        <v>55.9</v>
      </c>
      <c r="AZ55">
        <v>50.2</v>
      </c>
      <c r="BK55" s="25"/>
      <c r="BL55" s="25"/>
      <c r="BM55" s="25"/>
    </row>
    <row r="56" spans="1:65" x14ac:dyDescent="0.25">
      <c r="A56" t="s">
        <v>238</v>
      </c>
      <c r="B56">
        <f t="shared" ref="B56:F57" si="11">AD56</f>
        <v>64.7</v>
      </c>
      <c r="C56">
        <f t="shared" si="11"/>
        <v>51.8</v>
      </c>
      <c r="D56">
        <f t="shared" si="11"/>
        <v>51.8</v>
      </c>
      <c r="E56">
        <f t="shared" si="11"/>
        <v>37</v>
      </c>
      <c r="F56">
        <f t="shared" si="11"/>
        <v>37</v>
      </c>
      <c r="I56" t="s">
        <v>238</v>
      </c>
      <c r="J56">
        <v>51.9</v>
      </c>
      <c r="K56">
        <v>35.1</v>
      </c>
      <c r="L56">
        <v>28.3</v>
      </c>
      <c r="M56">
        <v>22.7</v>
      </c>
      <c r="N56">
        <v>22</v>
      </c>
      <c r="Q56">
        <v>6</v>
      </c>
      <c r="R56">
        <v>40</v>
      </c>
      <c r="S56" t="s">
        <v>132</v>
      </c>
      <c r="T56" t="s">
        <v>132</v>
      </c>
      <c r="U56" t="s">
        <v>132</v>
      </c>
      <c r="V56" t="s">
        <v>132</v>
      </c>
      <c r="W56">
        <v>170</v>
      </c>
      <c r="X56">
        <v>51.4</v>
      </c>
      <c r="Y56">
        <v>34.299999999999997</v>
      </c>
      <c r="Z56">
        <v>25.8</v>
      </c>
      <c r="AA56">
        <v>19.2</v>
      </c>
      <c r="AB56">
        <v>19.2</v>
      </c>
      <c r="AC56">
        <v>9</v>
      </c>
      <c r="AD56">
        <v>64.7</v>
      </c>
      <c r="AE56">
        <v>51.8</v>
      </c>
      <c r="AF56">
        <v>51.8</v>
      </c>
      <c r="AG56">
        <v>37</v>
      </c>
      <c r="AH56">
        <v>37</v>
      </c>
      <c r="AI56">
        <v>4</v>
      </c>
      <c r="AJ56">
        <v>75</v>
      </c>
      <c r="AK56">
        <v>50</v>
      </c>
      <c r="AL56" t="s">
        <v>132</v>
      </c>
      <c r="AM56" t="s">
        <v>132</v>
      </c>
      <c r="AN56" t="s">
        <v>132</v>
      </c>
      <c r="AO56">
        <v>2</v>
      </c>
      <c r="AP56">
        <v>100</v>
      </c>
      <c r="AQ56">
        <v>100</v>
      </c>
      <c r="AR56">
        <v>50</v>
      </c>
      <c r="AS56">
        <v>50</v>
      </c>
      <c r="AT56">
        <v>50</v>
      </c>
      <c r="AU56">
        <v>67</v>
      </c>
      <c r="AV56">
        <v>74</v>
      </c>
      <c r="AW56">
        <v>48.6</v>
      </c>
      <c r="AX56">
        <v>43.5</v>
      </c>
      <c r="AY56">
        <v>39.5</v>
      </c>
      <c r="AZ56">
        <v>36.200000000000003</v>
      </c>
      <c r="BK56" s="25"/>
      <c r="BL56" s="25"/>
      <c r="BM56" s="25"/>
    </row>
    <row r="57" spans="1:65" x14ac:dyDescent="0.25">
      <c r="A57" t="s">
        <v>239</v>
      </c>
      <c r="B57">
        <f t="shared" si="11"/>
        <v>63.6</v>
      </c>
      <c r="C57">
        <f t="shared" si="11"/>
        <v>42.4</v>
      </c>
      <c r="D57">
        <f t="shared" si="11"/>
        <v>42.4</v>
      </c>
      <c r="E57">
        <f t="shared" si="11"/>
        <v>42.4</v>
      </c>
      <c r="F57" t="str">
        <f t="shared" si="11"/>
        <v>–</v>
      </c>
      <c r="I57" t="s">
        <v>239</v>
      </c>
      <c r="J57" s="25">
        <v>42.2</v>
      </c>
      <c r="K57">
        <v>22.7</v>
      </c>
      <c r="L57">
        <v>16.399999999999999</v>
      </c>
      <c r="M57">
        <v>12.6</v>
      </c>
      <c r="N57">
        <v>9.3000000000000007</v>
      </c>
      <c r="Q57">
        <v>2</v>
      </c>
      <c r="R57">
        <v>100</v>
      </c>
      <c r="S57">
        <v>50</v>
      </c>
      <c r="T57">
        <v>50</v>
      </c>
      <c r="U57" t="s">
        <v>132</v>
      </c>
      <c r="V57" t="s">
        <v>132</v>
      </c>
      <c r="W57">
        <v>115</v>
      </c>
      <c r="X57">
        <v>44.6</v>
      </c>
      <c r="Y57">
        <v>24.1</v>
      </c>
      <c r="Z57">
        <v>17</v>
      </c>
      <c r="AA57">
        <v>15.2</v>
      </c>
      <c r="AB57">
        <v>12.5</v>
      </c>
      <c r="AC57">
        <v>6</v>
      </c>
      <c r="AD57">
        <v>63.6</v>
      </c>
      <c r="AE57">
        <v>42.4</v>
      </c>
      <c r="AF57">
        <v>42.4</v>
      </c>
      <c r="AG57">
        <v>42.4</v>
      </c>
      <c r="AH57" t="s">
        <v>132</v>
      </c>
      <c r="AI57">
        <v>1</v>
      </c>
      <c r="AJ57">
        <v>100</v>
      </c>
      <c r="AK57">
        <v>100</v>
      </c>
      <c r="AL57" t="s">
        <v>132</v>
      </c>
      <c r="AM57" t="s">
        <v>132</v>
      </c>
      <c r="AN57" t="s">
        <v>132</v>
      </c>
      <c r="AO57">
        <v>6</v>
      </c>
      <c r="AP57">
        <v>83.3</v>
      </c>
      <c r="AQ57">
        <v>33.299999999999997</v>
      </c>
      <c r="AR57" t="s">
        <v>132</v>
      </c>
      <c r="AS57" t="s">
        <v>132</v>
      </c>
      <c r="AT57" t="s">
        <v>132</v>
      </c>
      <c r="AU57">
        <v>85</v>
      </c>
      <c r="AV57">
        <v>60.5</v>
      </c>
      <c r="AW57">
        <v>31.9</v>
      </c>
      <c r="AX57">
        <v>26.3</v>
      </c>
      <c r="AY57">
        <v>18.5</v>
      </c>
      <c r="AZ57">
        <v>14.6</v>
      </c>
      <c r="BK57" s="25"/>
      <c r="BL57" s="25"/>
      <c r="BM57" s="25"/>
    </row>
    <row r="58" spans="1:65" x14ac:dyDescent="0.25">
      <c r="C58" s="25"/>
      <c r="J58" s="25"/>
      <c r="BK58" s="25"/>
      <c r="BL58" s="25"/>
      <c r="BM58" s="25"/>
    </row>
    <row r="59" spans="1:65" x14ac:dyDescent="0.25">
      <c r="A59" t="s">
        <v>215</v>
      </c>
      <c r="C59" s="25"/>
      <c r="J59" s="25"/>
      <c r="BK59" s="25"/>
      <c r="BL59" s="25"/>
      <c r="BM59" s="25"/>
    </row>
    <row r="60" spans="1:65" x14ac:dyDescent="0.25">
      <c r="A60" t="s">
        <v>216</v>
      </c>
      <c r="B60">
        <v>2013</v>
      </c>
      <c r="C60">
        <v>2014</v>
      </c>
      <c r="D60">
        <v>2015</v>
      </c>
      <c r="E60">
        <v>2016</v>
      </c>
      <c r="F60">
        <v>2017</v>
      </c>
      <c r="G60">
        <v>2018</v>
      </c>
      <c r="H60">
        <v>2019</v>
      </c>
      <c r="I60">
        <v>2020</v>
      </c>
      <c r="J60" s="25">
        <v>2021</v>
      </c>
      <c r="K60" s="25">
        <v>2022</v>
      </c>
      <c r="L60" s="25">
        <v>2023</v>
      </c>
      <c r="M60">
        <v>2024</v>
      </c>
      <c r="N60">
        <v>2025</v>
      </c>
      <c r="O60">
        <v>2026</v>
      </c>
      <c r="P60">
        <v>2027</v>
      </c>
      <c r="Q60">
        <v>2028</v>
      </c>
      <c r="R60">
        <v>2029</v>
      </c>
      <c r="S60">
        <v>2030</v>
      </c>
      <c r="T60">
        <v>2031</v>
      </c>
      <c r="U60">
        <v>2032</v>
      </c>
      <c r="V60">
        <v>2033</v>
      </c>
      <c r="W60">
        <v>2034</v>
      </c>
      <c r="X60">
        <v>2035</v>
      </c>
      <c r="Y60">
        <v>2036</v>
      </c>
      <c r="Z60">
        <v>2037</v>
      </c>
      <c r="AA60">
        <v>2038</v>
      </c>
      <c r="AB60">
        <v>2039</v>
      </c>
      <c r="AC60">
        <v>2040</v>
      </c>
      <c r="AD60">
        <v>2041</v>
      </c>
      <c r="AE60">
        <v>2042</v>
      </c>
      <c r="AF60">
        <v>2043</v>
      </c>
      <c r="AG60">
        <v>2044</v>
      </c>
      <c r="AH60">
        <v>2045</v>
      </c>
      <c r="AI60">
        <v>2046</v>
      </c>
      <c r="AJ60">
        <v>2047</v>
      </c>
      <c r="AK60">
        <v>2048</v>
      </c>
      <c r="AL60">
        <v>2049</v>
      </c>
      <c r="AM60">
        <v>2050</v>
      </c>
      <c r="AN60">
        <v>2051</v>
      </c>
      <c r="AO60">
        <v>2052</v>
      </c>
      <c r="AP60">
        <v>2053</v>
      </c>
      <c r="AQ60">
        <v>2054</v>
      </c>
      <c r="AR60">
        <v>2055</v>
      </c>
      <c r="AS60">
        <v>2056</v>
      </c>
      <c r="AT60">
        <v>2057</v>
      </c>
      <c r="AU60">
        <v>2058</v>
      </c>
      <c r="AV60">
        <v>2059</v>
      </c>
      <c r="AW60">
        <v>2060</v>
      </c>
      <c r="AX60">
        <v>2061</v>
      </c>
      <c r="AY60">
        <v>2062</v>
      </c>
      <c r="AZ60">
        <v>2063</v>
      </c>
      <c r="BA60">
        <v>2064</v>
      </c>
      <c r="BB60">
        <v>2065</v>
      </c>
      <c r="BC60">
        <v>2066</v>
      </c>
      <c r="BD60">
        <v>2067</v>
      </c>
      <c r="BE60">
        <v>2068</v>
      </c>
      <c r="BF60">
        <v>2069</v>
      </c>
      <c r="BK60" s="25"/>
      <c r="BL60" s="25"/>
      <c r="BM60" s="25"/>
    </row>
    <row r="61" spans="1:65" x14ac:dyDescent="0.25">
      <c r="A61" t="s">
        <v>217</v>
      </c>
      <c r="J61" s="25"/>
      <c r="K61" s="25"/>
      <c r="L61" s="25"/>
    </row>
    <row r="62" spans="1:65" x14ac:dyDescent="0.25">
      <c r="A62" t="s">
        <v>117</v>
      </c>
      <c r="J62" s="25"/>
      <c r="K62" s="25"/>
      <c r="L62" s="25"/>
      <c r="BK62" s="25"/>
      <c r="BL62" s="25"/>
      <c r="BM62" s="25"/>
    </row>
    <row r="63" spans="1:65" x14ac:dyDescent="0.25">
      <c r="A63" t="s">
        <v>218</v>
      </c>
      <c r="B63" s="35">
        <v>2007524</v>
      </c>
      <c r="C63" s="35">
        <v>2034370</v>
      </c>
      <c r="D63" s="35">
        <v>2061238</v>
      </c>
      <c r="E63" s="35">
        <v>2088017</v>
      </c>
      <c r="F63" s="35">
        <v>2114629</v>
      </c>
      <c r="G63" s="35">
        <v>2141021</v>
      </c>
      <c r="H63" s="35">
        <v>2167140</v>
      </c>
      <c r="I63" s="35">
        <v>2192911</v>
      </c>
      <c r="J63" s="25">
        <v>2218278</v>
      </c>
      <c r="K63" s="25">
        <v>2243195</v>
      </c>
      <c r="L63" s="25">
        <v>2267635</v>
      </c>
      <c r="M63" s="35">
        <v>2291566</v>
      </c>
      <c r="N63" s="35">
        <v>2314933</v>
      </c>
      <c r="O63" s="35">
        <v>2337712</v>
      </c>
      <c r="P63" s="35">
        <v>2359895</v>
      </c>
      <c r="Q63" s="35">
        <v>2381488</v>
      </c>
      <c r="R63" s="35">
        <v>2402485</v>
      </c>
      <c r="S63" s="35">
        <v>2422845</v>
      </c>
      <c r="T63" s="35">
        <v>2442530</v>
      </c>
      <c r="U63" s="35">
        <v>2461507</v>
      </c>
      <c r="V63" s="35">
        <v>2479748</v>
      </c>
      <c r="W63" s="35">
        <v>2497249</v>
      </c>
      <c r="X63" s="35">
        <v>2514002</v>
      </c>
      <c r="Y63" s="35">
        <v>2530039</v>
      </c>
      <c r="Z63" s="35">
        <v>2545383</v>
      </c>
      <c r="AA63" s="35">
        <v>2560059</v>
      </c>
      <c r="AB63" s="35">
        <v>2574075</v>
      </c>
      <c r="AC63" s="35">
        <v>2587414</v>
      </c>
      <c r="AD63" s="35">
        <v>2600052</v>
      </c>
      <c r="AE63" s="35">
        <v>2611981</v>
      </c>
      <c r="AF63" s="35">
        <v>2623204</v>
      </c>
      <c r="AG63" s="35">
        <v>2633738</v>
      </c>
      <c r="AH63" s="35">
        <v>2643548</v>
      </c>
      <c r="AI63" s="35">
        <v>2652687</v>
      </c>
      <c r="AJ63" s="35">
        <v>2661225</v>
      </c>
      <c r="AK63" s="35">
        <v>2669250</v>
      </c>
      <c r="AL63" s="35">
        <v>2676862</v>
      </c>
      <c r="AM63" s="35">
        <v>2684177</v>
      </c>
      <c r="AN63" s="35">
        <v>2691177</v>
      </c>
      <c r="AO63" s="35">
        <v>2697804</v>
      </c>
      <c r="AP63" s="35">
        <v>2704014</v>
      </c>
      <c r="AQ63" s="35">
        <v>2709749</v>
      </c>
      <c r="AR63" s="35">
        <v>2714835</v>
      </c>
      <c r="AS63" s="35">
        <v>2719220</v>
      </c>
      <c r="AT63" s="35">
        <v>2722862</v>
      </c>
      <c r="AU63" s="35">
        <v>2725730</v>
      </c>
      <c r="AV63" s="35">
        <v>2727803</v>
      </c>
      <c r="AW63" s="35">
        <v>2727251</v>
      </c>
      <c r="AX63" s="35">
        <v>2724361</v>
      </c>
      <c r="AY63" s="35">
        <v>2719374</v>
      </c>
      <c r="AZ63" s="35">
        <v>2712494</v>
      </c>
      <c r="BA63" s="35">
        <v>2703899</v>
      </c>
      <c r="BB63" s="35">
        <v>2693748</v>
      </c>
      <c r="BC63" s="35">
        <v>2682199</v>
      </c>
      <c r="BD63" s="35">
        <v>2669410</v>
      </c>
      <c r="BE63" s="35">
        <v>2655547</v>
      </c>
      <c r="BF63" s="35">
        <v>2640796</v>
      </c>
      <c r="BK63" s="25"/>
      <c r="BL63" s="25"/>
      <c r="BM63" s="25"/>
    </row>
    <row r="64" spans="1:65" x14ac:dyDescent="0.25">
      <c r="A64" t="s">
        <v>197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 s="25">
        <v>0</v>
      </c>
      <c r="K64" s="25">
        <v>0</v>
      </c>
      <c r="L64" s="25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K64" s="25"/>
      <c r="BL64" s="25"/>
      <c r="BM64" s="25"/>
    </row>
    <row r="65" spans="1:65" x14ac:dyDescent="0.25">
      <c r="A65" t="s">
        <v>2</v>
      </c>
      <c r="B65" s="35">
        <v>2007524</v>
      </c>
      <c r="C65" s="35">
        <v>2034370</v>
      </c>
      <c r="D65" s="35">
        <v>2061238</v>
      </c>
      <c r="E65" s="35">
        <v>2088017</v>
      </c>
      <c r="F65" s="35">
        <v>2114629</v>
      </c>
      <c r="G65" s="35">
        <v>2141021</v>
      </c>
      <c r="H65" s="35">
        <v>2167140</v>
      </c>
      <c r="I65" s="35">
        <v>2192911</v>
      </c>
      <c r="J65" s="25">
        <v>2218278</v>
      </c>
      <c r="K65" s="25">
        <v>2243195</v>
      </c>
      <c r="L65" s="25">
        <v>2267635</v>
      </c>
      <c r="M65" s="35">
        <v>2291566</v>
      </c>
      <c r="N65" s="35">
        <v>2314933</v>
      </c>
      <c r="O65" s="35">
        <v>2337712</v>
      </c>
      <c r="P65" s="35">
        <v>2359895</v>
      </c>
      <c r="Q65" s="35">
        <v>2381488</v>
      </c>
      <c r="R65" s="35">
        <v>2402485</v>
      </c>
      <c r="S65" s="35">
        <v>2422845</v>
      </c>
      <c r="T65" s="35">
        <v>2442530</v>
      </c>
      <c r="U65" s="35">
        <v>2461507</v>
      </c>
      <c r="V65" s="35">
        <v>2479748</v>
      </c>
      <c r="W65" s="35">
        <v>2497249</v>
      </c>
      <c r="X65" s="35">
        <v>2514002</v>
      </c>
      <c r="Y65" s="35">
        <v>2530039</v>
      </c>
      <c r="Z65" s="35">
        <v>2545383</v>
      </c>
      <c r="AA65" s="35">
        <v>2560059</v>
      </c>
      <c r="AB65" s="35">
        <v>2574075</v>
      </c>
      <c r="AC65" s="35">
        <v>2587414</v>
      </c>
      <c r="AD65" s="35">
        <v>2600052</v>
      </c>
      <c r="AE65" s="35">
        <v>2611981</v>
      </c>
      <c r="AF65" s="35">
        <v>2623204</v>
      </c>
      <c r="AG65" s="35">
        <v>2633738</v>
      </c>
      <c r="AH65" s="35">
        <v>2643548</v>
      </c>
      <c r="AI65" s="35">
        <v>2652687</v>
      </c>
      <c r="AJ65" s="35">
        <v>2661225</v>
      </c>
      <c r="AK65" s="35">
        <v>2669250</v>
      </c>
      <c r="AL65" s="35">
        <v>2676862</v>
      </c>
      <c r="AM65" s="35">
        <v>2684177</v>
      </c>
      <c r="AN65" s="35">
        <v>2691177</v>
      </c>
      <c r="AO65" s="35">
        <v>2697804</v>
      </c>
      <c r="AP65" s="35">
        <v>2704014</v>
      </c>
      <c r="AQ65" s="35">
        <v>2709749</v>
      </c>
      <c r="AR65" s="35">
        <v>2714835</v>
      </c>
      <c r="AS65" s="35">
        <v>2719220</v>
      </c>
      <c r="AT65" s="35">
        <v>2722862</v>
      </c>
      <c r="AU65" s="35">
        <v>2725730</v>
      </c>
      <c r="AV65" s="35">
        <v>2727803</v>
      </c>
      <c r="AW65" s="35">
        <v>2727251</v>
      </c>
      <c r="AX65" s="35">
        <v>2724361</v>
      </c>
      <c r="AY65" s="35">
        <v>2719374</v>
      </c>
      <c r="AZ65" s="35">
        <v>2712494</v>
      </c>
      <c r="BA65" s="35">
        <v>2703899</v>
      </c>
      <c r="BB65" s="35">
        <v>2693748</v>
      </c>
      <c r="BC65" s="35">
        <v>2682199</v>
      </c>
      <c r="BD65" s="35">
        <v>2669410</v>
      </c>
      <c r="BE65" s="35">
        <v>2655547</v>
      </c>
      <c r="BF65" s="35">
        <v>2640796</v>
      </c>
      <c r="BK65" s="25"/>
      <c r="BL65" s="25"/>
      <c r="BM65" s="25"/>
    </row>
    <row r="66" spans="1:65" x14ac:dyDescent="0.25">
      <c r="A66" t="s">
        <v>4</v>
      </c>
      <c r="J66" s="25"/>
      <c r="K66" s="25"/>
      <c r="L66" s="25"/>
      <c r="BK66" s="25"/>
      <c r="BL66" s="25"/>
      <c r="BM66" s="25"/>
    </row>
    <row r="67" spans="1:65" x14ac:dyDescent="0.25">
      <c r="A67" t="s">
        <v>218</v>
      </c>
      <c r="B67" s="35">
        <v>6154</v>
      </c>
      <c r="C67" s="35">
        <v>6088</v>
      </c>
      <c r="D67" s="35">
        <v>6063</v>
      </c>
      <c r="E67" s="35">
        <v>6072</v>
      </c>
      <c r="F67" s="35">
        <v>6108</v>
      </c>
      <c r="G67" s="35">
        <v>6168</v>
      </c>
      <c r="H67" s="35">
        <v>6249</v>
      </c>
      <c r="I67" s="35">
        <v>6346</v>
      </c>
      <c r="J67" s="35">
        <v>6459</v>
      </c>
      <c r="K67" s="35">
        <v>6583</v>
      </c>
      <c r="L67" s="35">
        <v>6719</v>
      </c>
      <c r="M67" s="35">
        <v>6881</v>
      </c>
      <c r="N67" s="35">
        <v>7054</v>
      </c>
      <c r="O67" s="35">
        <v>7237</v>
      </c>
      <c r="P67" s="35">
        <v>7427</v>
      </c>
      <c r="Q67" s="35">
        <v>7627</v>
      </c>
      <c r="R67" s="35">
        <v>7841</v>
      </c>
      <c r="S67" s="35">
        <v>8070</v>
      </c>
      <c r="T67" s="35">
        <v>8312</v>
      </c>
      <c r="U67" s="35">
        <v>8563</v>
      </c>
      <c r="V67" s="35">
        <v>8820</v>
      </c>
      <c r="W67" s="35">
        <v>9104</v>
      </c>
      <c r="X67" s="35">
        <v>9379</v>
      </c>
      <c r="Y67" s="35">
        <v>9643</v>
      </c>
      <c r="Z67" s="35">
        <v>9895</v>
      </c>
      <c r="AA67" s="35">
        <v>10136</v>
      </c>
      <c r="AB67" s="35">
        <v>10375</v>
      </c>
      <c r="AC67" s="35">
        <v>10615</v>
      </c>
      <c r="AD67" s="35">
        <v>10852</v>
      </c>
      <c r="AE67" s="35">
        <v>11080</v>
      </c>
      <c r="AF67" s="35">
        <v>11293</v>
      </c>
      <c r="AG67" s="35">
        <v>11554</v>
      </c>
      <c r="AH67" s="35">
        <v>11790</v>
      </c>
      <c r="AI67" s="35">
        <v>11995</v>
      </c>
      <c r="AJ67" s="35">
        <v>12165</v>
      </c>
      <c r="AK67" s="35">
        <v>12299</v>
      </c>
      <c r="AL67" s="35">
        <v>12395</v>
      </c>
      <c r="AM67" s="35">
        <v>12572</v>
      </c>
      <c r="AN67" s="35">
        <v>12742</v>
      </c>
      <c r="AO67" s="35">
        <v>12933</v>
      </c>
      <c r="AP67" s="35">
        <v>13146</v>
      </c>
      <c r="AQ67" s="35">
        <v>13501</v>
      </c>
      <c r="AR67" s="35">
        <v>13876</v>
      </c>
      <c r="AS67" s="35">
        <v>14269</v>
      </c>
      <c r="AT67" s="35">
        <v>14674</v>
      </c>
      <c r="AU67" s="35">
        <v>15086</v>
      </c>
      <c r="AV67" s="35">
        <v>16184</v>
      </c>
      <c r="AW67" s="35">
        <v>17149</v>
      </c>
      <c r="AX67" s="35">
        <v>18002</v>
      </c>
      <c r="AY67" s="35">
        <v>18759</v>
      </c>
      <c r="AZ67" s="35">
        <v>19431</v>
      </c>
      <c r="BA67" s="35">
        <v>20026</v>
      </c>
      <c r="BB67" s="35">
        <v>20546</v>
      </c>
      <c r="BC67" s="35">
        <v>20993</v>
      </c>
      <c r="BD67" s="35">
        <v>21364</v>
      </c>
      <c r="BE67" s="35">
        <v>21656</v>
      </c>
      <c r="BF67" s="35">
        <v>21864</v>
      </c>
      <c r="BK67" s="25"/>
      <c r="BL67" s="25"/>
      <c r="BM67" s="25"/>
    </row>
    <row r="68" spans="1:65" x14ac:dyDescent="0.25">
      <c r="A68" t="s">
        <v>197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 s="25">
        <v>0</v>
      </c>
      <c r="K68" s="25">
        <v>0</v>
      </c>
      <c r="L68" s="25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K68" s="25"/>
      <c r="BL68" s="25"/>
      <c r="BM68" s="25"/>
    </row>
    <row r="69" spans="1:65" x14ac:dyDescent="0.25">
      <c r="A69" t="s">
        <v>2</v>
      </c>
      <c r="B69" s="35">
        <v>6154</v>
      </c>
      <c r="C69" s="35">
        <v>6088</v>
      </c>
      <c r="D69" s="35">
        <v>6063</v>
      </c>
      <c r="E69" s="35">
        <v>6072</v>
      </c>
      <c r="F69" s="35">
        <v>6108</v>
      </c>
      <c r="G69" s="35">
        <v>6168</v>
      </c>
      <c r="H69" s="35">
        <v>6249</v>
      </c>
      <c r="I69" s="35">
        <v>6346</v>
      </c>
      <c r="J69" s="25">
        <v>6459</v>
      </c>
      <c r="K69" s="25">
        <v>6583</v>
      </c>
      <c r="L69" s="25">
        <v>6719</v>
      </c>
      <c r="M69" s="35">
        <v>6881</v>
      </c>
      <c r="N69" s="35">
        <v>7054</v>
      </c>
      <c r="O69" s="35">
        <v>7237</v>
      </c>
      <c r="P69" s="35">
        <v>7427</v>
      </c>
      <c r="Q69" s="35">
        <v>7627</v>
      </c>
      <c r="R69" s="35">
        <v>7841</v>
      </c>
      <c r="S69" s="35">
        <v>8070</v>
      </c>
      <c r="T69" s="35">
        <v>8312</v>
      </c>
      <c r="U69" s="35">
        <v>8563</v>
      </c>
      <c r="V69" s="35">
        <v>8820</v>
      </c>
      <c r="W69" s="35">
        <v>9104</v>
      </c>
      <c r="X69" s="35">
        <v>9379</v>
      </c>
      <c r="Y69" s="35">
        <v>9643</v>
      </c>
      <c r="Z69" s="35">
        <v>9895</v>
      </c>
      <c r="AA69" s="35">
        <v>10136</v>
      </c>
      <c r="AB69" s="35">
        <v>10375</v>
      </c>
      <c r="AC69" s="35">
        <v>10615</v>
      </c>
      <c r="AD69" s="35">
        <v>10852</v>
      </c>
      <c r="AE69" s="35">
        <v>11080</v>
      </c>
      <c r="AF69" s="35">
        <v>11293</v>
      </c>
      <c r="AG69" s="35">
        <v>11554</v>
      </c>
      <c r="AH69" s="35">
        <v>11790</v>
      </c>
      <c r="AI69" s="35">
        <v>11995</v>
      </c>
      <c r="AJ69" s="35">
        <v>12165</v>
      </c>
      <c r="AK69" s="35">
        <v>12299</v>
      </c>
      <c r="AL69" s="35">
        <v>12395</v>
      </c>
      <c r="AM69" s="35">
        <v>12572</v>
      </c>
      <c r="AN69" s="35">
        <v>12742</v>
      </c>
      <c r="AO69" s="35">
        <v>12933</v>
      </c>
      <c r="AP69" s="35">
        <v>13146</v>
      </c>
      <c r="AQ69" s="35">
        <v>13501</v>
      </c>
      <c r="AR69" s="35">
        <v>13876</v>
      </c>
      <c r="AS69" s="35">
        <v>14269</v>
      </c>
      <c r="AT69" s="35">
        <v>14674</v>
      </c>
      <c r="AU69" s="35">
        <v>15086</v>
      </c>
      <c r="AV69" s="35">
        <v>16184</v>
      </c>
      <c r="AW69" s="35">
        <v>17149</v>
      </c>
      <c r="AX69" s="35">
        <v>18002</v>
      </c>
      <c r="AY69" s="35">
        <v>18759</v>
      </c>
      <c r="AZ69" s="35">
        <v>19431</v>
      </c>
      <c r="BA69" s="35">
        <v>20026</v>
      </c>
      <c r="BB69" s="35">
        <v>20546</v>
      </c>
      <c r="BC69" s="35">
        <v>20993</v>
      </c>
      <c r="BD69" s="35">
        <v>21364</v>
      </c>
      <c r="BE69" s="35">
        <v>21656</v>
      </c>
      <c r="BF69" s="35">
        <v>21864</v>
      </c>
      <c r="BK69" s="25"/>
      <c r="BL69" s="25"/>
      <c r="BM69" s="25"/>
    </row>
    <row r="70" spans="1:65" x14ac:dyDescent="0.25">
      <c r="A70" t="s">
        <v>219</v>
      </c>
      <c r="J70" s="25"/>
      <c r="K70" s="25"/>
      <c r="L70" s="25"/>
      <c r="BK70" s="25"/>
      <c r="BL70" s="25"/>
      <c r="BM70" s="25"/>
    </row>
    <row r="71" spans="1:65" x14ac:dyDescent="0.25">
      <c r="A71" t="s">
        <v>5</v>
      </c>
      <c r="J71" s="25"/>
      <c r="K71" s="25"/>
      <c r="L71" s="25"/>
      <c r="BK71" s="25"/>
      <c r="BL71" s="25"/>
      <c r="BM71" s="25"/>
    </row>
    <row r="72" spans="1:65" x14ac:dyDescent="0.25">
      <c r="A72" t="s">
        <v>218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 s="25">
        <v>0</v>
      </c>
      <c r="K72" s="25">
        <v>0</v>
      </c>
      <c r="L72" s="25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K72" s="25"/>
      <c r="BL72" s="25"/>
      <c r="BM72" s="25"/>
    </row>
    <row r="73" spans="1:65" x14ac:dyDescent="0.25">
      <c r="A73" t="s">
        <v>197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 s="25">
        <v>0</v>
      </c>
      <c r="K73" s="25">
        <v>0</v>
      </c>
      <c r="L73" s="25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K73" s="25"/>
      <c r="BL73" s="25"/>
      <c r="BM73" s="25"/>
    </row>
    <row r="74" spans="1:65" x14ac:dyDescent="0.25">
      <c r="A74" t="s">
        <v>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 s="25">
        <v>0</v>
      </c>
      <c r="K74" s="25">
        <v>0</v>
      </c>
      <c r="L74" s="25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K74" s="25"/>
      <c r="BL74" s="25"/>
      <c r="BM74" s="25"/>
    </row>
    <row r="75" spans="1:65" x14ac:dyDescent="0.25">
      <c r="A75" t="s">
        <v>117</v>
      </c>
      <c r="J75" s="25"/>
      <c r="K75" s="25"/>
      <c r="L75" s="25"/>
      <c r="BK75" s="25"/>
      <c r="BL75" s="25"/>
      <c r="BM75" s="25"/>
    </row>
    <row r="76" spans="1:65" x14ac:dyDescent="0.25">
      <c r="A76" t="s">
        <v>218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 s="25">
        <v>0</v>
      </c>
      <c r="K76" s="25">
        <v>0</v>
      </c>
      <c r="L76" s="25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K76" s="25"/>
      <c r="BL76" s="25"/>
      <c r="BM76" s="25"/>
    </row>
    <row r="77" spans="1:65" x14ac:dyDescent="0.25">
      <c r="A77" t="s">
        <v>197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s="25">
        <v>0</v>
      </c>
      <c r="K77" s="25">
        <v>0</v>
      </c>
      <c r="L77" s="25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K77" s="25"/>
      <c r="BL77" s="25"/>
      <c r="BM77" s="25"/>
    </row>
    <row r="78" spans="1:65" x14ac:dyDescent="0.25">
      <c r="A78" t="s">
        <v>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 s="25">
        <v>0</v>
      </c>
      <c r="K78" s="25">
        <v>0</v>
      </c>
      <c r="L78" s="25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K78" s="25"/>
      <c r="BL78" s="25"/>
      <c r="BM78" s="25"/>
    </row>
    <row r="79" spans="1:65" x14ac:dyDescent="0.25">
      <c r="A79" t="s">
        <v>4</v>
      </c>
      <c r="J79" s="25"/>
      <c r="K79" s="25"/>
      <c r="L79" s="25"/>
      <c r="BK79" s="25"/>
      <c r="BL79" s="25"/>
      <c r="BM79" s="25"/>
    </row>
    <row r="80" spans="1:65" x14ac:dyDescent="0.25">
      <c r="A80" t="s">
        <v>218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 s="25">
        <v>0</v>
      </c>
      <c r="K80" s="25">
        <v>0</v>
      </c>
      <c r="L80" s="25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</row>
    <row r="81" spans="1:65" x14ac:dyDescent="0.25">
      <c r="A81" t="s">
        <v>197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 s="25">
        <v>0</v>
      </c>
      <c r="K81" s="25">
        <v>0</v>
      </c>
      <c r="L81" s="25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K81" s="25"/>
      <c r="BL81" s="25"/>
      <c r="BM81" s="25"/>
    </row>
    <row r="82" spans="1:65" x14ac:dyDescent="0.25">
      <c r="A82" t="s">
        <v>2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 s="25">
        <v>0</v>
      </c>
      <c r="K82" s="25">
        <v>0</v>
      </c>
      <c r="L82" s="25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K82" s="25"/>
      <c r="BL82" s="25"/>
      <c r="BM82" s="25"/>
    </row>
    <row r="83" spans="1:65" x14ac:dyDescent="0.25">
      <c r="A83" t="s">
        <v>220</v>
      </c>
      <c r="J83" s="25"/>
      <c r="K83" s="25"/>
      <c r="L83" s="25"/>
      <c r="BK83" s="25"/>
      <c r="BL83" s="25"/>
      <c r="BM83" s="25"/>
    </row>
    <row r="84" spans="1:65" x14ac:dyDescent="0.25">
      <c r="A84" t="s">
        <v>5</v>
      </c>
      <c r="J84" s="25"/>
      <c r="K84" s="25"/>
      <c r="L84" s="25"/>
      <c r="BK84" s="25"/>
      <c r="BL84" s="25"/>
      <c r="BM84" s="25"/>
    </row>
    <row r="85" spans="1:65" x14ac:dyDescent="0.25">
      <c r="A85" t="s">
        <v>218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 s="25">
        <v>0</v>
      </c>
      <c r="K85" s="25">
        <v>0</v>
      </c>
      <c r="L85" s="2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K85" s="25"/>
      <c r="BL85" s="25"/>
      <c r="BM85" s="25"/>
    </row>
    <row r="86" spans="1:65" x14ac:dyDescent="0.25">
      <c r="A86" t="s">
        <v>197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K86" s="25"/>
      <c r="BL86" s="25"/>
      <c r="BM86" s="25"/>
    </row>
    <row r="87" spans="1:65" x14ac:dyDescent="0.25">
      <c r="A87" t="s">
        <v>2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 s="25">
        <v>0</v>
      </c>
      <c r="K87" s="25">
        <v>0</v>
      </c>
      <c r="L87" s="25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K87" s="25"/>
      <c r="BL87" s="25"/>
      <c r="BM87" s="25"/>
    </row>
    <row r="88" spans="1:65" x14ac:dyDescent="0.25">
      <c r="A88" t="s">
        <v>117</v>
      </c>
      <c r="J88" s="25"/>
      <c r="K88" s="25"/>
      <c r="L88" s="25"/>
      <c r="BK88" s="25"/>
      <c r="BL88" s="25"/>
      <c r="BM88" s="25"/>
    </row>
    <row r="89" spans="1:65" x14ac:dyDescent="0.25">
      <c r="A89" t="s">
        <v>218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s="25">
        <v>0</v>
      </c>
      <c r="K89" s="25">
        <v>0</v>
      </c>
      <c r="L89" s="25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K89" s="25"/>
      <c r="BL89" s="25"/>
      <c r="BM89" s="25"/>
    </row>
    <row r="90" spans="1:65" x14ac:dyDescent="0.25">
      <c r="A90" t="s">
        <v>197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 s="25">
        <v>0</v>
      </c>
      <c r="K90" s="25">
        <v>0</v>
      </c>
      <c r="L90" s="25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K90" s="25"/>
      <c r="BL90" s="25"/>
      <c r="BM90" s="25"/>
    </row>
    <row r="91" spans="1:65" x14ac:dyDescent="0.25">
      <c r="A91" t="s">
        <v>2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 s="25">
        <v>0</v>
      </c>
      <c r="K91" s="25">
        <v>0</v>
      </c>
      <c r="L91" s="25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K91" s="25"/>
      <c r="BL91" s="25"/>
      <c r="BM91" s="25"/>
    </row>
    <row r="92" spans="1:65" x14ac:dyDescent="0.25">
      <c r="A92" t="s">
        <v>4</v>
      </c>
      <c r="J92" s="25"/>
      <c r="K92" s="25"/>
      <c r="L92" s="25"/>
      <c r="BK92" s="25"/>
      <c r="BL92" s="25"/>
      <c r="BM92" s="25"/>
    </row>
    <row r="93" spans="1:65" x14ac:dyDescent="0.25">
      <c r="A93" t="s">
        <v>218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 s="25">
        <v>0</v>
      </c>
      <c r="K93" s="25">
        <v>0</v>
      </c>
      <c r="L93" s="25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K93" s="25"/>
      <c r="BL93" s="25"/>
      <c r="BM93" s="25"/>
    </row>
    <row r="94" spans="1:65" x14ac:dyDescent="0.25">
      <c r="A94" t="s">
        <v>197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 s="25">
        <v>0</v>
      </c>
      <c r="K94" s="25">
        <v>0</v>
      </c>
      <c r="L94" s="25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K94" s="25"/>
      <c r="BL94" s="25"/>
      <c r="BM94" s="25"/>
    </row>
    <row r="95" spans="1:65" x14ac:dyDescent="0.25">
      <c r="A95" t="s">
        <v>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s="25">
        <v>0</v>
      </c>
      <c r="K95" s="25">
        <v>0</v>
      </c>
      <c r="L95" s="2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K95" s="25"/>
      <c r="BL95" s="25"/>
      <c r="BM95" s="25"/>
    </row>
    <row r="96" spans="1:65" x14ac:dyDescent="0.25">
      <c r="A96" t="s">
        <v>221</v>
      </c>
      <c r="J96" s="25"/>
      <c r="K96" s="25"/>
      <c r="L96" s="25"/>
      <c r="BK96" s="25"/>
      <c r="BL96" s="25"/>
      <c r="BM96" s="25"/>
    </row>
    <row r="97" spans="1:65" x14ac:dyDescent="0.25">
      <c r="A97" t="s">
        <v>5</v>
      </c>
      <c r="J97" s="25"/>
      <c r="K97" s="25"/>
      <c r="L97" s="25"/>
      <c r="BK97" s="25"/>
      <c r="BL97" s="25"/>
      <c r="BM97" s="25"/>
    </row>
    <row r="98" spans="1:65" x14ac:dyDescent="0.25">
      <c r="A98" t="s">
        <v>218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 s="25">
        <v>0</v>
      </c>
      <c r="K98" s="25">
        <v>0</v>
      </c>
      <c r="L98" s="25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K98" s="25"/>
      <c r="BL98" s="25"/>
      <c r="BM98" s="25"/>
    </row>
    <row r="99" spans="1:65" x14ac:dyDescent="0.25">
      <c r="A99" t="s">
        <v>197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 s="25">
        <v>0</v>
      </c>
      <c r="K99" s="25">
        <v>0</v>
      </c>
      <c r="L99" s="25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</row>
    <row r="100" spans="1:65" x14ac:dyDescent="0.25">
      <c r="A100" t="s">
        <v>2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 s="25">
        <v>0</v>
      </c>
      <c r="K100" s="25">
        <v>0</v>
      </c>
      <c r="L100" s="25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K100" s="25"/>
      <c r="BL100" s="25"/>
      <c r="BM100" s="25"/>
    </row>
    <row r="101" spans="1:65" x14ac:dyDescent="0.25">
      <c r="A101" t="s">
        <v>117</v>
      </c>
      <c r="J101" s="25"/>
      <c r="K101" s="25"/>
      <c r="L101" s="25"/>
      <c r="BK101" s="25"/>
      <c r="BL101" s="25"/>
      <c r="BM101" s="25"/>
    </row>
    <row r="102" spans="1:65" x14ac:dyDescent="0.25">
      <c r="A102" t="s">
        <v>218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 s="25">
        <v>0</v>
      </c>
      <c r="K102" s="25">
        <v>0</v>
      </c>
      <c r="L102" s="25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K102" s="25"/>
      <c r="BL102" s="25"/>
      <c r="BM102" s="25"/>
    </row>
    <row r="103" spans="1:65" x14ac:dyDescent="0.25">
      <c r="A103" t="s">
        <v>197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 s="25">
        <v>0</v>
      </c>
      <c r="K103" s="25">
        <v>0</v>
      </c>
      <c r="L103" s="25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K103" s="25"/>
      <c r="BL103" s="25"/>
      <c r="BM103" s="25"/>
    </row>
    <row r="104" spans="1:65" x14ac:dyDescent="0.25">
      <c r="A104" t="s">
        <v>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 s="25">
        <v>0</v>
      </c>
      <c r="K104" s="25">
        <v>0</v>
      </c>
      <c r="L104" s="25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K104" s="25"/>
      <c r="BL104" s="25"/>
      <c r="BM104" s="25"/>
    </row>
    <row r="105" spans="1:65" x14ac:dyDescent="0.25">
      <c r="A105" t="s">
        <v>4</v>
      </c>
      <c r="BK105" s="25"/>
      <c r="BL105" s="25"/>
      <c r="BM105" s="25"/>
    </row>
    <row r="106" spans="1:65" x14ac:dyDescent="0.25">
      <c r="A106" t="s">
        <v>218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 s="25">
        <v>0</v>
      </c>
      <c r="K106" s="25">
        <v>0</v>
      </c>
      <c r="L106" s="25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K106" s="25"/>
      <c r="BL106" s="25"/>
      <c r="BM106" s="25"/>
    </row>
    <row r="107" spans="1:65" x14ac:dyDescent="0.25">
      <c r="A107" t="s">
        <v>197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s="25">
        <v>0</v>
      </c>
      <c r="K107" s="25">
        <v>0</v>
      </c>
      <c r="L107" s="25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K107" s="25"/>
      <c r="BL107" s="25"/>
      <c r="BM107" s="25"/>
    </row>
    <row r="108" spans="1:65" x14ac:dyDescent="0.25">
      <c r="A108" t="s">
        <v>2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 s="25">
        <v>0</v>
      </c>
      <c r="K108" s="25">
        <v>0</v>
      </c>
      <c r="L108" s="25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K108" s="25"/>
      <c r="BL108" s="25"/>
      <c r="BM108" s="25"/>
    </row>
    <row r="109" spans="1:65" x14ac:dyDescent="0.25">
      <c r="A109" t="s">
        <v>222</v>
      </c>
      <c r="J109" s="25"/>
      <c r="K109" s="25"/>
      <c r="L109" s="25"/>
      <c r="BK109" s="25"/>
      <c r="BL109" s="25"/>
      <c r="BM109" s="25"/>
    </row>
    <row r="110" spans="1:65" x14ac:dyDescent="0.25">
      <c r="A110" t="s">
        <v>5</v>
      </c>
      <c r="J110" s="25"/>
      <c r="K110" s="25"/>
      <c r="L110" s="25"/>
      <c r="BK110" s="25"/>
      <c r="BL110" s="25"/>
      <c r="BM110" s="25"/>
    </row>
    <row r="111" spans="1:65" x14ac:dyDescent="0.25">
      <c r="A111" t="s">
        <v>218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 s="25">
        <v>0</v>
      </c>
      <c r="K111" s="25">
        <v>0</v>
      </c>
      <c r="L111" s="25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K111" s="25"/>
      <c r="BL111" s="25"/>
      <c r="BM111" s="25"/>
    </row>
    <row r="112" spans="1:65" x14ac:dyDescent="0.25">
      <c r="A112" t="s">
        <v>197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 s="25">
        <v>0</v>
      </c>
      <c r="K112" s="25">
        <v>0</v>
      </c>
      <c r="L112" s="25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K112" s="25"/>
      <c r="BL112" s="25"/>
      <c r="BM112" s="25"/>
    </row>
    <row r="113" spans="1:65" x14ac:dyDescent="0.25">
      <c r="A113" t="s">
        <v>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 s="25">
        <v>0</v>
      </c>
      <c r="K113" s="25">
        <v>0</v>
      </c>
      <c r="L113" s="25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K113" s="25"/>
      <c r="BL113" s="25"/>
      <c r="BM113" s="25"/>
    </row>
    <row r="114" spans="1:65" x14ac:dyDescent="0.25">
      <c r="A114" t="s">
        <v>117</v>
      </c>
      <c r="J114" s="25"/>
      <c r="K114" s="25"/>
      <c r="L114" s="25"/>
      <c r="BK114" s="25"/>
      <c r="BL114" s="25"/>
      <c r="BM114" s="25"/>
    </row>
    <row r="115" spans="1:65" x14ac:dyDescent="0.25">
      <c r="A115" t="s">
        <v>218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 s="25">
        <v>0</v>
      </c>
      <c r="K115" s="25">
        <v>0</v>
      </c>
      <c r="L115" s="2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K115" s="25"/>
      <c r="BL115" s="25"/>
      <c r="BM115" s="25"/>
    </row>
    <row r="116" spans="1:65" x14ac:dyDescent="0.25">
      <c r="A116" t="s">
        <v>197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 s="25">
        <v>0</v>
      </c>
      <c r="K116" s="25">
        <v>0</v>
      </c>
      <c r="L116" s="25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K116" s="25"/>
      <c r="BL116" s="25"/>
      <c r="BM116" s="25"/>
    </row>
    <row r="117" spans="1:65" x14ac:dyDescent="0.25">
      <c r="A117" t="s">
        <v>2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 s="25">
        <v>0</v>
      </c>
      <c r="K117" s="25">
        <v>0</v>
      </c>
      <c r="L117" s="25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K117" s="25"/>
      <c r="BL117" s="25"/>
      <c r="BM117" s="25"/>
    </row>
    <row r="118" spans="1:65" x14ac:dyDescent="0.25">
      <c r="A118" t="s">
        <v>4</v>
      </c>
      <c r="J118" s="25"/>
      <c r="K118" s="25"/>
      <c r="L118" s="25"/>
    </row>
    <row r="119" spans="1:65" x14ac:dyDescent="0.25">
      <c r="A119" t="s">
        <v>218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 s="25">
        <v>0</v>
      </c>
      <c r="K119" s="25">
        <v>0</v>
      </c>
      <c r="L119" s="25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K119" s="25"/>
      <c r="BL119" s="25"/>
      <c r="BM119" s="25"/>
    </row>
    <row r="120" spans="1:65" x14ac:dyDescent="0.25">
      <c r="A120" t="s">
        <v>197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 s="25">
        <v>0</v>
      </c>
      <c r="K120" s="25">
        <v>0</v>
      </c>
      <c r="L120" s="25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K120" s="25"/>
      <c r="BL120" s="25"/>
      <c r="BM120" s="25"/>
    </row>
    <row r="121" spans="1:65" x14ac:dyDescent="0.25">
      <c r="A121" t="s">
        <v>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 s="25">
        <v>0</v>
      </c>
      <c r="K121" s="25">
        <v>0</v>
      </c>
      <c r="L121" s="25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K121" s="25"/>
      <c r="BL121" s="25"/>
      <c r="BM121" s="25"/>
    </row>
    <row r="122" spans="1:65" x14ac:dyDescent="0.25">
      <c r="A122" t="s">
        <v>223</v>
      </c>
      <c r="J122" s="25"/>
      <c r="K122" s="25"/>
      <c r="L122" s="25"/>
      <c r="BK122" s="25"/>
      <c r="BL122" s="25"/>
      <c r="BM122" s="25"/>
    </row>
    <row r="123" spans="1:65" x14ac:dyDescent="0.25">
      <c r="A123" t="s">
        <v>5</v>
      </c>
      <c r="J123" s="25"/>
      <c r="K123" s="25"/>
      <c r="L123" s="25"/>
      <c r="BK123" s="25"/>
      <c r="BL123" s="25"/>
      <c r="BM123" s="25"/>
    </row>
    <row r="124" spans="1:65" x14ac:dyDescent="0.25">
      <c r="A124" t="s">
        <v>218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K124" s="25"/>
      <c r="BL124" s="25"/>
      <c r="BM124" s="25"/>
    </row>
    <row r="125" spans="1:65" x14ac:dyDescent="0.25">
      <c r="A125" t="s">
        <v>197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 s="25">
        <v>0</v>
      </c>
      <c r="K125" s="25">
        <v>0</v>
      </c>
      <c r="L125" s="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K125" s="25"/>
      <c r="BL125" s="25"/>
      <c r="BM125" s="25"/>
    </row>
    <row r="126" spans="1:65" x14ac:dyDescent="0.25">
      <c r="A126" t="s">
        <v>2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 s="25">
        <v>0</v>
      </c>
      <c r="K126" s="25">
        <v>0</v>
      </c>
      <c r="L126" s="25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K126" s="25"/>
      <c r="BL126" s="25"/>
      <c r="BM126" s="25"/>
    </row>
    <row r="127" spans="1:65" x14ac:dyDescent="0.25">
      <c r="A127" t="s">
        <v>117</v>
      </c>
      <c r="J127" s="25"/>
      <c r="K127" s="25"/>
      <c r="L127" s="25"/>
      <c r="BK127" s="25"/>
      <c r="BL127" s="25"/>
      <c r="BM127" s="25"/>
    </row>
    <row r="128" spans="1:65" x14ac:dyDescent="0.25">
      <c r="A128" t="s">
        <v>218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 s="25">
        <v>0</v>
      </c>
      <c r="K128" s="25">
        <v>0</v>
      </c>
      <c r="L128" s="25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K128" s="25"/>
      <c r="BL128" s="25"/>
      <c r="BM128" s="25"/>
    </row>
    <row r="129" spans="1:65" x14ac:dyDescent="0.25">
      <c r="A129" t="s">
        <v>197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 s="25">
        <v>0</v>
      </c>
      <c r="K129" s="25">
        <v>0</v>
      </c>
      <c r="L129" s="25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K129" s="25"/>
      <c r="BL129" s="25"/>
      <c r="BM129" s="25"/>
    </row>
    <row r="130" spans="1:65" x14ac:dyDescent="0.25">
      <c r="A130" t="s">
        <v>2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 s="25">
        <v>0</v>
      </c>
      <c r="K130" s="25">
        <v>0</v>
      </c>
      <c r="L130" s="25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K130" s="25"/>
      <c r="BL130" s="25"/>
      <c r="BM130" s="25"/>
    </row>
    <row r="131" spans="1:65" x14ac:dyDescent="0.25">
      <c r="A131" t="s">
        <v>4</v>
      </c>
      <c r="J131" s="25"/>
      <c r="K131" s="25"/>
      <c r="L131" s="25"/>
      <c r="BK131" s="25"/>
      <c r="BL131" s="25"/>
      <c r="BM131" s="25"/>
    </row>
    <row r="132" spans="1:65" x14ac:dyDescent="0.25">
      <c r="A132" t="s">
        <v>218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 s="25">
        <v>0</v>
      </c>
      <c r="K132" s="25">
        <v>0</v>
      </c>
      <c r="L132" s="25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K132" s="25"/>
      <c r="BL132" s="25"/>
      <c r="BM132" s="25"/>
    </row>
    <row r="133" spans="1:65" x14ac:dyDescent="0.25">
      <c r="A133" t="s">
        <v>197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 s="25">
        <v>0</v>
      </c>
      <c r="K133" s="25">
        <v>0</v>
      </c>
      <c r="L133" s="25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K133" s="25"/>
      <c r="BL133" s="25"/>
      <c r="BM133" s="25"/>
    </row>
    <row r="134" spans="1:65" x14ac:dyDescent="0.25">
      <c r="A134" t="s">
        <v>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 s="25">
        <v>0</v>
      </c>
      <c r="K134" s="25">
        <v>0</v>
      </c>
      <c r="L134" s="25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K134" s="25"/>
      <c r="BL134" s="25"/>
      <c r="BM134" s="25"/>
    </row>
    <row r="135" spans="1:65" x14ac:dyDescent="0.25">
      <c r="A135" t="s">
        <v>224</v>
      </c>
      <c r="J135" s="25"/>
      <c r="K135" s="25"/>
      <c r="L135" s="25"/>
      <c r="BK135" s="25"/>
      <c r="BL135" s="25"/>
      <c r="BM135" s="25"/>
    </row>
    <row r="136" spans="1:65" x14ac:dyDescent="0.25">
      <c r="A136" t="s">
        <v>5</v>
      </c>
      <c r="J136" s="25"/>
      <c r="K136" s="25"/>
      <c r="L136" s="25"/>
      <c r="BK136" s="25"/>
      <c r="BL136" s="25"/>
      <c r="BM136" s="25"/>
    </row>
    <row r="137" spans="1:65" x14ac:dyDescent="0.25">
      <c r="A137" t="s">
        <v>218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 s="25">
        <v>0</v>
      </c>
      <c r="K137" s="25">
        <v>0</v>
      </c>
      <c r="L137" s="25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</row>
    <row r="138" spans="1:65" x14ac:dyDescent="0.25">
      <c r="A138" t="s">
        <v>197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 s="25">
        <v>0</v>
      </c>
      <c r="K138" s="25">
        <v>0</v>
      </c>
      <c r="L138" s="25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K138" s="25"/>
      <c r="BL138" s="25"/>
      <c r="BM138" s="25"/>
    </row>
    <row r="139" spans="1:65" x14ac:dyDescent="0.25">
      <c r="A139" t="s">
        <v>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 s="25">
        <v>0</v>
      </c>
      <c r="K139" s="25">
        <v>0</v>
      </c>
      <c r="L139" s="25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K139" s="25"/>
      <c r="BL139" s="25"/>
      <c r="BM139" s="25"/>
    </row>
    <row r="140" spans="1:65" x14ac:dyDescent="0.25">
      <c r="A140" t="s">
        <v>117</v>
      </c>
      <c r="J140" s="25"/>
      <c r="K140" s="25"/>
      <c r="L140" s="25"/>
      <c r="BK140" s="25"/>
      <c r="BL140" s="25"/>
      <c r="BM140" s="25"/>
    </row>
    <row r="141" spans="1:65" x14ac:dyDescent="0.25">
      <c r="A141" t="s">
        <v>218</v>
      </c>
      <c r="B141" s="35">
        <v>123758</v>
      </c>
      <c r="C141" s="35">
        <v>121946</v>
      </c>
      <c r="D141" s="35">
        <v>120175</v>
      </c>
      <c r="E141" s="35">
        <v>118431</v>
      </c>
      <c r="F141" s="35">
        <v>116704</v>
      </c>
      <c r="G141" s="35">
        <v>114984</v>
      </c>
      <c r="H141" s="35">
        <v>113263</v>
      </c>
      <c r="I141" s="35">
        <v>111536</v>
      </c>
      <c r="J141" s="25">
        <v>109795</v>
      </c>
      <c r="K141" s="25">
        <v>108036</v>
      </c>
      <c r="L141" s="25">
        <v>106253</v>
      </c>
      <c r="M141" s="35">
        <v>104442</v>
      </c>
      <c r="N141" s="35">
        <v>102608</v>
      </c>
      <c r="O141" s="35">
        <v>100745</v>
      </c>
      <c r="P141" s="35">
        <v>98852</v>
      </c>
      <c r="Q141" s="35">
        <v>96924</v>
      </c>
      <c r="R141" s="35">
        <v>94958</v>
      </c>
      <c r="S141" s="35">
        <v>92945</v>
      </c>
      <c r="T141" s="35">
        <v>90876</v>
      </c>
      <c r="U141" s="35">
        <v>88742</v>
      </c>
      <c r="V141" s="35">
        <v>86538</v>
      </c>
      <c r="W141" s="35">
        <v>84258</v>
      </c>
      <c r="X141" s="35">
        <v>81912</v>
      </c>
      <c r="Y141" s="35">
        <v>79502</v>
      </c>
      <c r="Z141" s="35">
        <v>77030</v>
      </c>
      <c r="AA141" s="35">
        <v>74498</v>
      </c>
      <c r="AB141" s="35">
        <v>71909</v>
      </c>
      <c r="AC141" s="35">
        <v>69256</v>
      </c>
      <c r="AD141" s="35">
        <v>66534</v>
      </c>
      <c r="AE141" s="35">
        <v>63740</v>
      </c>
      <c r="AF141" s="35">
        <v>60875</v>
      </c>
      <c r="AG141" s="35">
        <v>57940</v>
      </c>
      <c r="AH141" s="35">
        <v>54954</v>
      </c>
      <c r="AI141" s="35">
        <v>51925</v>
      </c>
      <c r="AJ141" s="35">
        <v>48865</v>
      </c>
      <c r="AK141" s="35">
        <v>45787</v>
      </c>
      <c r="AL141" s="35">
        <v>42710</v>
      </c>
      <c r="AM141" s="35">
        <v>39652</v>
      </c>
      <c r="AN141" s="35">
        <v>36632</v>
      </c>
      <c r="AO141" s="35">
        <v>33639</v>
      </c>
      <c r="AP141" s="35">
        <v>30665</v>
      </c>
      <c r="AQ141" s="35">
        <v>27697</v>
      </c>
      <c r="AR141" s="35">
        <v>24758</v>
      </c>
      <c r="AS141" s="35">
        <v>21839</v>
      </c>
      <c r="AT141" s="35">
        <v>18928</v>
      </c>
      <c r="AU141" s="35">
        <v>16020</v>
      </c>
      <c r="AV141" s="35">
        <v>13107</v>
      </c>
      <c r="AW141" s="35">
        <v>10724</v>
      </c>
      <c r="AX141" s="35">
        <v>8774</v>
      </c>
      <c r="AY141" s="35">
        <v>7179</v>
      </c>
      <c r="AZ141" s="35">
        <v>5874</v>
      </c>
      <c r="BA141" s="35">
        <v>4806</v>
      </c>
      <c r="BB141" s="35">
        <v>3932</v>
      </c>
      <c r="BC141" s="35">
        <v>3217</v>
      </c>
      <c r="BD141" s="35">
        <v>2632</v>
      </c>
      <c r="BE141" s="35">
        <v>2154</v>
      </c>
      <c r="BF141" s="35">
        <v>1762</v>
      </c>
      <c r="BK141" s="25"/>
      <c r="BL141" s="25"/>
      <c r="BM141" s="25"/>
    </row>
    <row r="142" spans="1:65" x14ac:dyDescent="0.25">
      <c r="A142" t="s">
        <v>197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 s="25">
        <v>0</v>
      </c>
      <c r="K142" s="25">
        <v>0</v>
      </c>
      <c r="L142" s="25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K142" s="25"/>
      <c r="BL142" s="25"/>
      <c r="BM142" s="25"/>
    </row>
    <row r="143" spans="1:65" x14ac:dyDescent="0.25">
      <c r="A143" t="s">
        <v>2</v>
      </c>
      <c r="B143" s="35">
        <v>123758</v>
      </c>
      <c r="C143" s="35">
        <v>121946</v>
      </c>
      <c r="D143" s="35">
        <v>120175</v>
      </c>
      <c r="E143" s="35">
        <v>118431</v>
      </c>
      <c r="F143" s="35">
        <v>116704</v>
      </c>
      <c r="G143" s="35">
        <v>114984</v>
      </c>
      <c r="H143" s="35">
        <v>113263</v>
      </c>
      <c r="I143" s="35">
        <v>111536</v>
      </c>
      <c r="J143" s="35">
        <v>109795</v>
      </c>
      <c r="K143" s="35">
        <v>108036</v>
      </c>
      <c r="L143" s="35">
        <v>106253</v>
      </c>
      <c r="M143" s="35">
        <v>104442</v>
      </c>
      <c r="N143" s="35">
        <v>102608</v>
      </c>
      <c r="O143" s="35">
        <v>100745</v>
      </c>
      <c r="P143" s="35">
        <v>98852</v>
      </c>
      <c r="Q143" s="35">
        <v>96924</v>
      </c>
      <c r="R143" s="35">
        <v>94958</v>
      </c>
      <c r="S143" s="35">
        <v>92945</v>
      </c>
      <c r="T143" s="35">
        <v>90876</v>
      </c>
      <c r="U143" s="35">
        <v>88742</v>
      </c>
      <c r="V143" s="35">
        <v>86538</v>
      </c>
      <c r="W143" s="35">
        <v>84258</v>
      </c>
      <c r="X143" s="35">
        <v>81912</v>
      </c>
      <c r="Y143" s="35">
        <v>79502</v>
      </c>
      <c r="Z143" s="35">
        <v>77030</v>
      </c>
      <c r="AA143" s="35">
        <v>74498</v>
      </c>
      <c r="AB143" s="35">
        <v>71909</v>
      </c>
      <c r="AC143" s="35">
        <v>69256</v>
      </c>
      <c r="AD143" s="35">
        <v>66534</v>
      </c>
      <c r="AE143" s="35">
        <v>63740</v>
      </c>
      <c r="AF143" s="35">
        <v>60875</v>
      </c>
      <c r="AG143" s="35">
        <v>57940</v>
      </c>
      <c r="AH143" s="35">
        <v>54954</v>
      </c>
      <c r="AI143" s="35">
        <v>51925</v>
      </c>
      <c r="AJ143" s="35">
        <v>48865</v>
      </c>
      <c r="AK143" s="35">
        <v>45787</v>
      </c>
      <c r="AL143" s="35">
        <v>42710</v>
      </c>
      <c r="AM143" s="35">
        <v>39652</v>
      </c>
      <c r="AN143" s="35">
        <v>36632</v>
      </c>
      <c r="AO143" s="35">
        <v>33639</v>
      </c>
      <c r="AP143" s="35">
        <v>30665</v>
      </c>
      <c r="AQ143" s="35">
        <v>27697</v>
      </c>
      <c r="AR143" s="35">
        <v>24758</v>
      </c>
      <c r="AS143" s="35">
        <v>21839</v>
      </c>
      <c r="AT143" s="35">
        <v>18928</v>
      </c>
      <c r="AU143" s="35">
        <v>16020</v>
      </c>
      <c r="AV143" s="35">
        <v>13107</v>
      </c>
      <c r="AW143" s="35">
        <v>10724</v>
      </c>
      <c r="AX143" s="35">
        <v>8774</v>
      </c>
      <c r="AY143" s="35">
        <v>7179</v>
      </c>
      <c r="AZ143" s="35">
        <v>5874</v>
      </c>
      <c r="BA143" s="35">
        <v>4806</v>
      </c>
      <c r="BB143" s="35">
        <v>3932</v>
      </c>
      <c r="BC143" s="35">
        <v>3217</v>
      </c>
      <c r="BD143" s="35">
        <v>2632</v>
      </c>
      <c r="BE143" s="35">
        <v>2154</v>
      </c>
      <c r="BF143" s="35">
        <v>1762</v>
      </c>
      <c r="BK143" s="25"/>
      <c r="BL143" s="25"/>
      <c r="BM143" s="25"/>
    </row>
    <row r="144" spans="1:65" x14ac:dyDescent="0.25">
      <c r="A144" t="s">
        <v>4</v>
      </c>
      <c r="J144" s="25"/>
      <c r="K144" s="25"/>
      <c r="L144" s="25"/>
      <c r="BK144" s="25"/>
      <c r="BL144" s="25"/>
      <c r="BM144" s="25"/>
    </row>
    <row r="145" spans="1:65" x14ac:dyDescent="0.25">
      <c r="A145" t="s">
        <v>218</v>
      </c>
      <c r="B145" s="35">
        <v>1365</v>
      </c>
      <c r="C145" s="35">
        <v>1341</v>
      </c>
      <c r="D145" s="35">
        <v>1324</v>
      </c>
      <c r="E145" s="35">
        <v>1313</v>
      </c>
      <c r="F145" s="35">
        <v>1308</v>
      </c>
      <c r="G145" s="35">
        <v>1306</v>
      </c>
      <c r="H145" s="35">
        <v>1308</v>
      </c>
      <c r="I145" s="35">
        <v>1313</v>
      </c>
      <c r="J145" s="25">
        <v>1321</v>
      </c>
      <c r="K145" s="25">
        <v>1332</v>
      </c>
      <c r="L145" s="25">
        <v>1345</v>
      </c>
      <c r="M145" s="35">
        <v>1351</v>
      </c>
      <c r="N145" s="35">
        <v>1359</v>
      </c>
      <c r="O145" s="35">
        <v>1369</v>
      </c>
      <c r="P145" s="35">
        <v>1380</v>
      </c>
      <c r="Q145" s="35">
        <v>1393</v>
      </c>
      <c r="R145" s="35">
        <v>1409</v>
      </c>
      <c r="S145" s="35">
        <v>1427</v>
      </c>
      <c r="T145" s="35">
        <v>1449</v>
      </c>
      <c r="U145" s="35">
        <v>1472</v>
      </c>
      <c r="V145" s="35">
        <v>1498</v>
      </c>
      <c r="W145" s="35">
        <v>1513</v>
      </c>
      <c r="X145" s="35">
        <v>1528</v>
      </c>
      <c r="Y145" s="35">
        <v>1542</v>
      </c>
      <c r="Z145" s="35">
        <v>1555</v>
      </c>
      <c r="AA145" s="35">
        <v>1566</v>
      </c>
      <c r="AB145" s="35">
        <v>1578</v>
      </c>
      <c r="AC145" s="35">
        <v>1591</v>
      </c>
      <c r="AD145" s="35">
        <v>1604</v>
      </c>
      <c r="AE145" s="35">
        <v>1616</v>
      </c>
      <c r="AF145" s="35">
        <v>1626</v>
      </c>
      <c r="AG145" s="35">
        <v>1622</v>
      </c>
      <c r="AH145" s="35">
        <v>1615</v>
      </c>
      <c r="AI145" s="35">
        <v>1603</v>
      </c>
      <c r="AJ145" s="35">
        <v>1587</v>
      </c>
      <c r="AK145" s="35">
        <v>1565</v>
      </c>
      <c r="AL145" s="35">
        <v>1538</v>
      </c>
      <c r="AM145" s="35">
        <v>1515</v>
      </c>
      <c r="AN145" s="35">
        <v>1491</v>
      </c>
      <c r="AO145" s="35">
        <v>1472</v>
      </c>
      <c r="AP145" s="35">
        <v>1456</v>
      </c>
      <c r="AQ145" s="35">
        <v>1412</v>
      </c>
      <c r="AR145" s="35">
        <v>1371</v>
      </c>
      <c r="AS145" s="35">
        <v>1335</v>
      </c>
      <c r="AT145" s="35">
        <v>1301</v>
      </c>
      <c r="AU145" s="35">
        <v>1270</v>
      </c>
      <c r="AV145" s="35">
        <v>1038</v>
      </c>
      <c r="AW145">
        <v>849</v>
      </c>
      <c r="AX145">
        <v>695</v>
      </c>
      <c r="AY145">
        <v>568</v>
      </c>
      <c r="AZ145">
        <v>465</v>
      </c>
      <c r="BA145">
        <v>380</v>
      </c>
      <c r="BB145">
        <v>311</v>
      </c>
      <c r="BC145">
        <v>255</v>
      </c>
      <c r="BD145">
        <v>209</v>
      </c>
      <c r="BE145">
        <v>171</v>
      </c>
      <c r="BF145">
        <v>140</v>
      </c>
      <c r="BK145" s="25"/>
      <c r="BL145" s="25"/>
      <c r="BM145" s="25"/>
    </row>
    <row r="146" spans="1:65" x14ac:dyDescent="0.25">
      <c r="A146" t="s">
        <v>197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 s="25">
        <v>0</v>
      </c>
      <c r="K146" s="25">
        <v>0</v>
      </c>
      <c r="L146" s="25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K146" s="25"/>
      <c r="BL146" s="25"/>
      <c r="BM146" s="25"/>
    </row>
    <row r="147" spans="1:65" x14ac:dyDescent="0.25">
      <c r="A147" t="s">
        <v>2</v>
      </c>
      <c r="B147" s="35">
        <v>1365</v>
      </c>
      <c r="C147" s="35">
        <v>1341</v>
      </c>
      <c r="D147" s="35">
        <v>1324</v>
      </c>
      <c r="E147" s="35">
        <v>1313</v>
      </c>
      <c r="F147" s="35">
        <v>1308</v>
      </c>
      <c r="G147" s="35">
        <v>1306</v>
      </c>
      <c r="H147" s="35">
        <v>1308</v>
      </c>
      <c r="I147" s="35">
        <v>1313</v>
      </c>
      <c r="J147" s="25">
        <v>1321</v>
      </c>
      <c r="K147" s="25">
        <v>1332</v>
      </c>
      <c r="L147" s="25">
        <v>1345</v>
      </c>
      <c r="M147" s="35">
        <v>1351</v>
      </c>
      <c r="N147" s="35">
        <v>1359</v>
      </c>
      <c r="O147" s="35">
        <v>1369</v>
      </c>
      <c r="P147" s="35">
        <v>1380</v>
      </c>
      <c r="Q147" s="35">
        <v>1393</v>
      </c>
      <c r="R147" s="35">
        <v>1409</v>
      </c>
      <c r="S147" s="35">
        <v>1427</v>
      </c>
      <c r="T147" s="35">
        <v>1449</v>
      </c>
      <c r="U147" s="35">
        <v>1472</v>
      </c>
      <c r="V147" s="35">
        <v>1498</v>
      </c>
      <c r="W147" s="35">
        <v>1513</v>
      </c>
      <c r="X147" s="35">
        <v>1528</v>
      </c>
      <c r="Y147" s="35">
        <v>1542</v>
      </c>
      <c r="Z147" s="35">
        <v>1555</v>
      </c>
      <c r="AA147" s="35">
        <v>1566</v>
      </c>
      <c r="AB147" s="35">
        <v>1578</v>
      </c>
      <c r="AC147" s="35">
        <v>1591</v>
      </c>
      <c r="AD147" s="35">
        <v>1604</v>
      </c>
      <c r="AE147" s="35">
        <v>1616</v>
      </c>
      <c r="AF147" s="35">
        <v>1626</v>
      </c>
      <c r="AG147" s="35">
        <v>1622</v>
      </c>
      <c r="AH147" s="35">
        <v>1615</v>
      </c>
      <c r="AI147" s="35">
        <v>1603</v>
      </c>
      <c r="AJ147" s="35">
        <v>1587</v>
      </c>
      <c r="AK147" s="35">
        <v>1565</v>
      </c>
      <c r="AL147" s="35">
        <v>1538</v>
      </c>
      <c r="AM147" s="35">
        <v>1515</v>
      </c>
      <c r="AN147" s="35">
        <v>1491</v>
      </c>
      <c r="AO147" s="35">
        <v>1472</v>
      </c>
      <c r="AP147" s="35">
        <v>1456</v>
      </c>
      <c r="AQ147" s="35">
        <v>1412</v>
      </c>
      <c r="AR147" s="35">
        <v>1371</v>
      </c>
      <c r="AS147" s="35">
        <v>1335</v>
      </c>
      <c r="AT147" s="35">
        <v>1301</v>
      </c>
      <c r="AU147" s="35">
        <v>1270</v>
      </c>
      <c r="AV147" s="35">
        <v>1038</v>
      </c>
      <c r="AW147">
        <v>849</v>
      </c>
      <c r="AX147">
        <v>695</v>
      </c>
      <c r="AY147">
        <v>568</v>
      </c>
      <c r="AZ147">
        <v>465</v>
      </c>
      <c r="BA147">
        <v>380</v>
      </c>
      <c r="BB147">
        <v>311</v>
      </c>
      <c r="BC147">
        <v>255</v>
      </c>
      <c r="BD147">
        <v>209</v>
      </c>
      <c r="BE147">
        <v>171</v>
      </c>
      <c r="BF147">
        <v>140</v>
      </c>
      <c r="BK147" s="25"/>
      <c r="BL147" s="25"/>
      <c r="BM147" s="25"/>
    </row>
    <row r="148" spans="1:65" x14ac:dyDescent="0.25">
      <c r="A148" t="s">
        <v>225</v>
      </c>
      <c r="J148" s="25"/>
      <c r="K148" s="25"/>
      <c r="L148" s="25"/>
      <c r="BK148" s="25"/>
      <c r="BL148" s="25"/>
      <c r="BM148" s="25"/>
    </row>
    <row r="149" spans="1:65" x14ac:dyDescent="0.25">
      <c r="A149" t="s">
        <v>5</v>
      </c>
      <c r="J149" s="25"/>
      <c r="K149" s="25"/>
      <c r="L149" s="25"/>
      <c r="BK149" s="25"/>
      <c r="BL149" s="25"/>
      <c r="BM149" s="25"/>
    </row>
    <row r="150" spans="1:65" x14ac:dyDescent="0.25">
      <c r="A150" t="s">
        <v>218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 s="25">
        <v>0</v>
      </c>
      <c r="K150" s="25">
        <v>0</v>
      </c>
      <c r="L150" s="25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K150" s="25"/>
      <c r="BL150" s="25"/>
      <c r="BM150" s="25"/>
    </row>
    <row r="151" spans="1:65" x14ac:dyDescent="0.25">
      <c r="A151" t="s">
        <v>197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 s="25">
        <v>0</v>
      </c>
      <c r="K151" s="25">
        <v>0</v>
      </c>
      <c r="L151" s="25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K151" s="25"/>
      <c r="BL151" s="25"/>
      <c r="BM151" s="25"/>
    </row>
    <row r="152" spans="1:65" x14ac:dyDescent="0.25">
      <c r="A152" t="s">
        <v>2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 s="25">
        <v>0</v>
      </c>
      <c r="K152" s="25">
        <v>0</v>
      </c>
      <c r="L152" s="25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K152" s="25"/>
      <c r="BL152" s="25"/>
      <c r="BM152" s="25"/>
    </row>
    <row r="153" spans="1:65" x14ac:dyDescent="0.25">
      <c r="A153" t="s">
        <v>117</v>
      </c>
      <c r="J153" s="25"/>
      <c r="K153" s="25"/>
      <c r="L153" s="25"/>
      <c r="BK153" s="25"/>
      <c r="BL153" s="25"/>
      <c r="BM153" s="25"/>
    </row>
    <row r="154" spans="1:65" x14ac:dyDescent="0.25">
      <c r="A154" t="s">
        <v>218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 s="25">
        <v>0</v>
      </c>
      <c r="K154" s="25">
        <v>0</v>
      </c>
      <c r="L154" s="25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K154" s="25"/>
      <c r="BL154" s="25"/>
      <c r="BM154" s="25"/>
    </row>
    <row r="155" spans="1:65" x14ac:dyDescent="0.25">
      <c r="A155" t="s">
        <v>197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s="25">
        <v>0</v>
      </c>
      <c r="K155" s="25">
        <v>0</v>
      </c>
      <c r="L155" s="2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K155" s="25"/>
      <c r="BL155" s="25"/>
      <c r="BM155" s="25"/>
    </row>
    <row r="156" spans="1:65" x14ac:dyDescent="0.25">
      <c r="A156" t="s">
        <v>2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 s="25">
        <v>0</v>
      </c>
      <c r="K156" s="25">
        <v>0</v>
      </c>
      <c r="L156" s="25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</row>
    <row r="157" spans="1:65" x14ac:dyDescent="0.25">
      <c r="A157" t="s">
        <v>4</v>
      </c>
      <c r="J157" s="25"/>
      <c r="K157" s="25"/>
      <c r="L157" s="25"/>
      <c r="BK157" s="25"/>
      <c r="BL157" s="25"/>
      <c r="BM157" s="25"/>
    </row>
    <row r="158" spans="1:65" x14ac:dyDescent="0.25">
      <c r="A158" t="s">
        <v>218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 s="25">
        <v>0</v>
      </c>
      <c r="K158" s="25">
        <v>0</v>
      </c>
      <c r="L158" s="25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K158" s="25"/>
      <c r="BL158" s="25"/>
      <c r="BM158" s="25"/>
    </row>
    <row r="159" spans="1:65" x14ac:dyDescent="0.25">
      <c r="A159" t="s">
        <v>197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 s="25">
        <v>0</v>
      </c>
      <c r="K159" s="25">
        <v>0</v>
      </c>
      <c r="L159" s="25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K159" s="25"/>
      <c r="BL159" s="25"/>
      <c r="BM159" s="25"/>
    </row>
    <row r="160" spans="1:65" x14ac:dyDescent="0.25">
      <c r="A160" t="s">
        <v>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 s="25">
        <v>0</v>
      </c>
      <c r="K160" s="25">
        <v>0</v>
      </c>
      <c r="L160" s="25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K160" s="25"/>
      <c r="BL160" s="25"/>
      <c r="BM160" s="25"/>
    </row>
    <row r="161" spans="1:65" x14ac:dyDescent="0.25">
      <c r="A161" t="s">
        <v>226</v>
      </c>
      <c r="J161" s="25"/>
      <c r="K161" s="25"/>
      <c r="L161" s="25"/>
      <c r="BK161" s="25"/>
      <c r="BL161" s="25"/>
      <c r="BM161" s="25"/>
    </row>
    <row r="162" spans="1:65" x14ac:dyDescent="0.25">
      <c r="A162" t="s">
        <v>5</v>
      </c>
      <c r="BK162" s="25"/>
      <c r="BL162" s="25"/>
      <c r="BM162" s="25"/>
    </row>
    <row r="163" spans="1:65" x14ac:dyDescent="0.25">
      <c r="A163" t="s">
        <v>218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 s="25">
        <v>0</v>
      </c>
      <c r="K163" s="25">
        <v>0</v>
      </c>
      <c r="L163" s="25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K163" s="25"/>
      <c r="BL163" s="25"/>
      <c r="BM163" s="25"/>
    </row>
    <row r="164" spans="1:65" x14ac:dyDescent="0.25">
      <c r="A164" t="s">
        <v>197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 s="25">
        <v>0</v>
      </c>
      <c r="K164" s="25">
        <v>0</v>
      </c>
      <c r="L164" s="25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K164" s="25"/>
      <c r="BL164" s="25"/>
      <c r="BM164" s="25"/>
    </row>
    <row r="165" spans="1:65" x14ac:dyDescent="0.25">
      <c r="A165" t="s">
        <v>2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 s="25">
        <v>0</v>
      </c>
      <c r="K165" s="25">
        <v>0</v>
      </c>
      <c r="L165" s="2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K165" s="25"/>
      <c r="BL165" s="25"/>
      <c r="BM165" s="25"/>
    </row>
    <row r="166" spans="1:65" x14ac:dyDescent="0.25">
      <c r="A166" t="s">
        <v>117</v>
      </c>
      <c r="J166" s="25"/>
      <c r="K166" s="25"/>
      <c r="L166" s="25"/>
      <c r="BK166" s="25"/>
      <c r="BL166" s="25"/>
      <c r="BM166" s="25"/>
    </row>
    <row r="167" spans="1:65" x14ac:dyDescent="0.25">
      <c r="A167" t="s">
        <v>218</v>
      </c>
      <c r="B167" s="35">
        <v>115561</v>
      </c>
      <c r="C167" s="35">
        <v>113473</v>
      </c>
      <c r="D167" s="35">
        <v>111446</v>
      </c>
      <c r="E167" s="35">
        <v>109466</v>
      </c>
      <c r="F167" s="35">
        <v>107521</v>
      </c>
      <c r="G167" s="35">
        <v>105603</v>
      </c>
      <c r="H167" s="35">
        <v>103706</v>
      </c>
      <c r="I167" s="35">
        <v>101822</v>
      </c>
      <c r="J167" s="25">
        <v>99945</v>
      </c>
      <c r="K167" s="25">
        <v>98071</v>
      </c>
      <c r="L167" s="25">
        <v>96194</v>
      </c>
      <c r="M167" s="35">
        <v>94309</v>
      </c>
      <c r="N167" s="35">
        <v>92419</v>
      </c>
      <c r="O167" s="35">
        <v>90519</v>
      </c>
      <c r="P167" s="35">
        <v>88606</v>
      </c>
      <c r="Q167" s="35">
        <v>86677</v>
      </c>
      <c r="R167" s="35">
        <v>84727</v>
      </c>
      <c r="S167" s="35">
        <v>82750</v>
      </c>
      <c r="T167" s="35">
        <v>80738</v>
      </c>
      <c r="U167" s="35">
        <v>78682</v>
      </c>
      <c r="V167" s="35">
        <v>76578</v>
      </c>
      <c r="W167" s="35">
        <v>74419</v>
      </c>
      <c r="X167" s="35">
        <v>72214</v>
      </c>
      <c r="Y167" s="35">
        <v>69962</v>
      </c>
      <c r="Z167" s="35">
        <v>67667</v>
      </c>
      <c r="AA167" s="35">
        <v>65330</v>
      </c>
      <c r="AB167" s="35">
        <v>62954</v>
      </c>
      <c r="AC167" s="35">
        <v>60534</v>
      </c>
      <c r="AD167" s="35">
        <v>58064</v>
      </c>
      <c r="AE167" s="35">
        <v>55543</v>
      </c>
      <c r="AF167" s="35">
        <v>52971</v>
      </c>
      <c r="AG167" s="35">
        <v>50351</v>
      </c>
      <c r="AH167" s="35">
        <v>47693</v>
      </c>
      <c r="AI167" s="35">
        <v>45006</v>
      </c>
      <c r="AJ167" s="35">
        <v>42299</v>
      </c>
      <c r="AK167" s="35">
        <v>39586</v>
      </c>
      <c r="AL167" s="35">
        <v>36882</v>
      </c>
      <c r="AM167" s="35">
        <v>34202</v>
      </c>
      <c r="AN167" s="35">
        <v>31563</v>
      </c>
      <c r="AO167" s="35">
        <v>28955</v>
      </c>
      <c r="AP167" s="35">
        <v>26369</v>
      </c>
      <c r="AQ167" s="35">
        <v>23798</v>
      </c>
      <c r="AR167" s="35">
        <v>21256</v>
      </c>
      <c r="AS167" s="35">
        <v>18736</v>
      </c>
      <c r="AT167" s="35">
        <v>16230</v>
      </c>
      <c r="AU167" s="35">
        <v>13731</v>
      </c>
      <c r="AV167" s="35">
        <v>11235</v>
      </c>
      <c r="AW167" s="35">
        <v>9192</v>
      </c>
      <c r="AX167" s="35">
        <v>7521</v>
      </c>
      <c r="AY167" s="35">
        <v>6153</v>
      </c>
      <c r="AZ167" s="35">
        <v>5035</v>
      </c>
      <c r="BA167" s="35">
        <v>4119</v>
      </c>
      <c r="BB167" s="35">
        <v>3370</v>
      </c>
      <c r="BC167" s="35">
        <v>2757</v>
      </c>
      <c r="BD167" s="35">
        <v>2256</v>
      </c>
      <c r="BE167" s="35">
        <v>1846</v>
      </c>
      <c r="BF167" s="35">
        <v>1510</v>
      </c>
      <c r="BK167" s="25"/>
      <c r="BL167" s="25"/>
      <c r="BM167" s="25"/>
    </row>
    <row r="168" spans="1:65" x14ac:dyDescent="0.25">
      <c r="A168" t="s">
        <v>197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 s="25">
        <v>0</v>
      </c>
      <c r="K168" s="25">
        <v>0</v>
      </c>
      <c r="L168" s="25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K168" s="25"/>
      <c r="BL168" s="25"/>
      <c r="BM168" s="25"/>
    </row>
    <row r="169" spans="1:65" x14ac:dyDescent="0.25">
      <c r="A169" t="s">
        <v>2</v>
      </c>
      <c r="B169" s="35">
        <v>115561</v>
      </c>
      <c r="C169" s="35">
        <v>113473</v>
      </c>
      <c r="D169" s="35">
        <v>111446</v>
      </c>
      <c r="E169" s="35">
        <v>109466</v>
      </c>
      <c r="F169" s="35">
        <v>107521</v>
      </c>
      <c r="G169" s="35">
        <v>105603</v>
      </c>
      <c r="H169" s="35">
        <v>103706</v>
      </c>
      <c r="I169" s="35">
        <v>101822</v>
      </c>
      <c r="J169" s="25">
        <v>99945</v>
      </c>
      <c r="K169" s="25">
        <v>98071</v>
      </c>
      <c r="L169" s="25">
        <v>96194</v>
      </c>
      <c r="M169" s="35">
        <v>94309</v>
      </c>
      <c r="N169" s="35">
        <v>92419</v>
      </c>
      <c r="O169" s="35">
        <v>90519</v>
      </c>
      <c r="P169" s="35">
        <v>88606</v>
      </c>
      <c r="Q169" s="35">
        <v>86677</v>
      </c>
      <c r="R169" s="35">
        <v>84727</v>
      </c>
      <c r="S169" s="35">
        <v>82750</v>
      </c>
      <c r="T169" s="35">
        <v>80738</v>
      </c>
      <c r="U169" s="35">
        <v>78682</v>
      </c>
      <c r="V169" s="35">
        <v>76578</v>
      </c>
      <c r="W169" s="35">
        <v>74419</v>
      </c>
      <c r="X169" s="35">
        <v>72214</v>
      </c>
      <c r="Y169" s="35">
        <v>69962</v>
      </c>
      <c r="Z169" s="35">
        <v>67667</v>
      </c>
      <c r="AA169" s="35">
        <v>65330</v>
      </c>
      <c r="AB169" s="35">
        <v>62954</v>
      </c>
      <c r="AC169" s="35">
        <v>60534</v>
      </c>
      <c r="AD169" s="35">
        <v>58064</v>
      </c>
      <c r="AE169" s="35">
        <v>55543</v>
      </c>
      <c r="AF169" s="35">
        <v>52971</v>
      </c>
      <c r="AG169" s="35">
        <v>50351</v>
      </c>
      <c r="AH169" s="35">
        <v>47693</v>
      </c>
      <c r="AI169" s="35">
        <v>45006</v>
      </c>
      <c r="AJ169" s="35">
        <v>42299</v>
      </c>
      <c r="AK169" s="35">
        <v>39586</v>
      </c>
      <c r="AL169" s="35">
        <v>36882</v>
      </c>
      <c r="AM169" s="35">
        <v>34202</v>
      </c>
      <c r="AN169" s="35">
        <v>31563</v>
      </c>
      <c r="AO169" s="35">
        <v>28955</v>
      </c>
      <c r="AP169" s="35">
        <v>26369</v>
      </c>
      <c r="AQ169" s="35">
        <v>23798</v>
      </c>
      <c r="AR169" s="35">
        <v>21256</v>
      </c>
      <c r="AS169" s="35">
        <v>18736</v>
      </c>
      <c r="AT169" s="35">
        <v>16230</v>
      </c>
      <c r="AU169" s="35">
        <v>13731</v>
      </c>
      <c r="AV169" s="35">
        <v>11235</v>
      </c>
      <c r="AW169" s="35">
        <v>9192</v>
      </c>
      <c r="AX169" s="35">
        <v>7521</v>
      </c>
      <c r="AY169" s="35">
        <v>6153</v>
      </c>
      <c r="AZ169" s="35">
        <v>5035</v>
      </c>
      <c r="BA169" s="35">
        <v>4119</v>
      </c>
      <c r="BB169" s="35">
        <v>3370</v>
      </c>
      <c r="BC169" s="35">
        <v>2757</v>
      </c>
      <c r="BD169" s="35">
        <v>2256</v>
      </c>
      <c r="BE169" s="35">
        <v>1846</v>
      </c>
      <c r="BF169" s="35">
        <v>1510</v>
      </c>
      <c r="BK169" s="25"/>
      <c r="BL169" s="25"/>
      <c r="BM169" s="25"/>
    </row>
    <row r="170" spans="1:65" x14ac:dyDescent="0.25">
      <c r="A170" t="s">
        <v>4</v>
      </c>
      <c r="J170" s="25"/>
      <c r="K170" s="25"/>
      <c r="L170" s="25"/>
      <c r="BK170" s="25"/>
      <c r="BL170" s="25"/>
      <c r="BM170" s="25"/>
    </row>
    <row r="171" spans="1:65" x14ac:dyDescent="0.25">
      <c r="A171" t="s">
        <v>218</v>
      </c>
      <c r="B171" s="35">
        <v>1647</v>
      </c>
      <c r="C171" s="35">
        <v>1604</v>
      </c>
      <c r="D171" s="35">
        <v>1568</v>
      </c>
      <c r="E171" s="35">
        <v>1539</v>
      </c>
      <c r="F171" s="35">
        <v>1514</v>
      </c>
      <c r="G171" s="35">
        <v>1493</v>
      </c>
      <c r="H171" s="35">
        <v>1476</v>
      </c>
      <c r="I171" s="35">
        <v>1462</v>
      </c>
      <c r="J171" s="25">
        <v>1451</v>
      </c>
      <c r="K171" s="25">
        <v>1442</v>
      </c>
      <c r="L171" s="25">
        <v>1437</v>
      </c>
      <c r="M171" s="35">
        <v>1427</v>
      </c>
      <c r="N171" s="35">
        <v>1420</v>
      </c>
      <c r="O171" s="35">
        <v>1415</v>
      </c>
      <c r="P171" s="35">
        <v>1411</v>
      </c>
      <c r="Q171" s="35">
        <v>1408</v>
      </c>
      <c r="R171" s="35">
        <v>1408</v>
      </c>
      <c r="S171" s="35">
        <v>1411</v>
      </c>
      <c r="T171" s="35">
        <v>1416</v>
      </c>
      <c r="U171" s="35">
        <v>1424</v>
      </c>
      <c r="V171" s="35">
        <v>1434</v>
      </c>
      <c r="W171" s="35">
        <v>1437</v>
      </c>
      <c r="X171" s="35">
        <v>1441</v>
      </c>
      <c r="Y171" s="35">
        <v>1444</v>
      </c>
      <c r="Z171" s="35">
        <v>1445</v>
      </c>
      <c r="AA171" s="35">
        <v>1446</v>
      </c>
      <c r="AB171" s="35">
        <v>1447</v>
      </c>
      <c r="AC171" s="35">
        <v>1448</v>
      </c>
      <c r="AD171" s="35">
        <v>1450</v>
      </c>
      <c r="AE171" s="35">
        <v>1452</v>
      </c>
      <c r="AF171" s="35">
        <v>1452</v>
      </c>
      <c r="AG171" s="35">
        <v>1443</v>
      </c>
      <c r="AH171" s="35">
        <v>1432</v>
      </c>
      <c r="AI171" s="35">
        <v>1418</v>
      </c>
      <c r="AJ171" s="35">
        <v>1399</v>
      </c>
      <c r="AK171" s="35">
        <v>1375</v>
      </c>
      <c r="AL171" s="35">
        <v>1347</v>
      </c>
      <c r="AM171" s="35">
        <v>1323</v>
      </c>
      <c r="AN171" s="35">
        <v>1298</v>
      </c>
      <c r="AO171" s="35">
        <v>1277</v>
      </c>
      <c r="AP171" s="35">
        <v>1260</v>
      </c>
      <c r="AQ171" s="35">
        <v>1219</v>
      </c>
      <c r="AR171" s="35">
        <v>1182</v>
      </c>
      <c r="AS171" s="35">
        <v>1149</v>
      </c>
      <c r="AT171" s="35">
        <v>1118</v>
      </c>
      <c r="AU171" s="35">
        <v>1088</v>
      </c>
      <c r="AV171">
        <v>890</v>
      </c>
      <c r="AW171">
        <v>728</v>
      </c>
      <c r="AX171">
        <v>595</v>
      </c>
      <c r="AY171">
        <v>487</v>
      </c>
      <c r="AZ171">
        <v>398</v>
      </c>
      <c r="BA171">
        <v>326</v>
      </c>
      <c r="BB171">
        <v>267</v>
      </c>
      <c r="BC171">
        <v>218</v>
      </c>
      <c r="BD171">
        <v>179</v>
      </c>
      <c r="BE171">
        <v>147</v>
      </c>
      <c r="BF171">
        <v>120</v>
      </c>
      <c r="BK171" s="25"/>
      <c r="BL171" s="25"/>
      <c r="BM171" s="25"/>
    </row>
    <row r="172" spans="1:65" x14ac:dyDescent="0.25">
      <c r="A172" t="s">
        <v>197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 s="25">
        <v>0</v>
      </c>
      <c r="K172" s="25">
        <v>0</v>
      </c>
      <c r="L172" s="25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K172" s="25"/>
      <c r="BL172" s="25"/>
      <c r="BM172" s="25"/>
    </row>
    <row r="173" spans="1:65" x14ac:dyDescent="0.25">
      <c r="A173" t="s">
        <v>2</v>
      </c>
      <c r="B173" s="35">
        <v>1647</v>
      </c>
      <c r="C173" s="35">
        <v>1604</v>
      </c>
      <c r="D173" s="35">
        <v>1568</v>
      </c>
      <c r="E173" s="35">
        <v>1539</v>
      </c>
      <c r="F173" s="35">
        <v>1514</v>
      </c>
      <c r="G173" s="35">
        <v>1493</v>
      </c>
      <c r="H173" s="35">
        <v>1476</v>
      </c>
      <c r="I173" s="35">
        <v>1462</v>
      </c>
      <c r="J173" s="25">
        <v>1451</v>
      </c>
      <c r="K173" s="25">
        <v>1442</v>
      </c>
      <c r="L173" s="25">
        <v>1437</v>
      </c>
      <c r="M173" s="35">
        <v>1427</v>
      </c>
      <c r="N173" s="35">
        <v>1420</v>
      </c>
      <c r="O173" s="35">
        <v>1415</v>
      </c>
      <c r="P173" s="35">
        <v>1411</v>
      </c>
      <c r="Q173" s="35">
        <v>1408</v>
      </c>
      <c r="R173" s="35">
        <v>1408</v>
      </c>
      <c r="S173" s="35">
        <v>1411</v>
      </c>
      <c r="T173" s="35">
        <v>1416</v>
      </c>
      <c r="U173" s="35">
        <v>1424</v>
      </c>
      <c r="V173" s="35">
        <v>1434</v>
      </c>
      <c r="W173" s="35">
        <v>1437</v>
      </c>
      <c r="X173" s="35">
        <v>1441</v>
      </c>
      <c r="Y173" s="35">
        <v>1444</v>
      </c>
      <c r="Z173" s="35">
        <v>1445</v>
      </c>
      <c r="AA173" s="35">
        <v>1446</v>
      </c>
      <c r="AB173" s="35">
        <v>1447</v>
      </c>
      <c r="AC173" s="35">
        <v>1448</v>
      </c>
      <c r="AD173" s="35">
        <v>1450</v>
      </c>
      <c r="AE173" s="35">
        <v>1452</v>
      </c>
      <c r="AF173" s="35">
        <v>1452</v>
      </c>
      <c r="AG173" s="35">
        <v>1443</v>
      </c>
      <c r="AH173" s="35">
        <v>1432</v>
      </c>
      <c r="AI173" s="35">
        <v>1418</v>
      </c>
      <c r="AJ173" s="35">
        <v>1399</v>
      </c>
      <c r="AK173" s="35">
        <v>1375</v>
      </c>
      <c r="AL173" s="35">
        <v>1347</v>
      </c>
      <c r="AM173" s="35">
        <v>1323</v>
      </c>
      <c r="AN173" s="35">
        <v>1298</v>
      </c>
      <c r="AO173" s="35">
        <v>1277</v>
      </c>
      <c r="AP173" s="35">
        <v>1260</v>
      </c>
      <c r="AQ173" s="35">
        <v>1219</v>
      </c>
      <c r="AR173" s="35">
        <v>1182</v>
      </c>
      <c r="AS173" s="35">
        <v>1149</v>
      </c>
      <c r="AT173" s="35">
        <v>1118</v>
      </c>
      <c r="AU173" s="35">
        <v>1088</v>
      </c>
      <c r="AV173">
        <v>890</v>
      </c>
      <c r="AW173">
        <v>728</v>
      </c>
      <c r="AX173">
        <v>595</v>
      </c>
      <c r="AY173">
        <v>487</v>
      </c>
      <c r="AZ173">
        <v>398</v>
      </c>
      <c r="BA173">
        <v>326</v>
      </c>
      <c r="BB173">
        <v>267</v>
      </c>
      <c r="BC173">
        <v>218</v>
      </c>
      <c r="BD173">
        <v>179</v>
      </c>
      <c r="BE173">
        <v>147</v>
      </c>
      <c r="BF173">
        <v>120</v>
      </c>
      <c r="BK173" s="25"/>
      <c r="BL173" s="25"/>
      <c r="BM173" s="25"/>
    </row>
    <row r="174" spans="1:65" x14ac:dyDescent="0.25">
      <c r="A174" t="s">
        <v>227</v>
      </c>
      <c r="J174" s="25"/>
      <c r="K174" s="25"/>
      <c r="L174" s="25"/>
      <c r="BK174" s="25"/>
      <c r="BL174" s="25"/>
      <c r="BM174" s="25"/>
    </row>
    <row r="175" spans="1:65" x14ac:dyDescent="0.25">
      <c r="A175" t="s">
        <v>5</v>
      </c>
      <c r="J175" s="25"/>
      <c r="K175" s="25"/>
      <c r="L175" s="25"/>
    </row>
    <row r="176" spans="1:65" x14ac:dyDescent="0.25">
      <c r="A176" t="s">
        <v>218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 s="25">
        <v>0</v>
      </c>
      <c r="K176" s="25">
        <v>0</v>
      </c>
      <c r="L176" s="25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K176" s="25"/>
      <c r="BL176" s="25"/>
      <c r="BM176" s="25"/>
    </row>
    <row r="177" spans="1:65" x14ac:dyDescent="0.25">
      <c r="A177" t="s">
        <v>197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 s="25">
        <v>0</v>
      </c>
      <c r="K177" s="25">
        <v>0</v>
      </c>
      <c r="L177" s="25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K177" s="25"/>
      <c r="BL177" s="25"/>
      <c r="BM177" s="25"/>
    </row>
    <row r="178" spans="1:65" x14ac:dyDescent="0.25">
      <c r="A178" t="s">
        <v>2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 s="25">
        <v>0</v>
      </c>
      <c r="K178" s="25">
        <v>0</v>
      </c>
      <c r="L178" s="25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K178" s="25"/>
      <c r="BL178" s="25"/>
      <c r="BM178" s="25"/>
    </row>
    <row r="179" spans="1:65" x14ac:dyDescent="0.25">
      <c r="A179" t="s">
        <v>117</v>
      </c>
      <c r="J179" s="25"/>
      <c r="K179" s="25"/>
      <c r="L179" s="25"/>
      <c r="BK179" s="25"/>
      <c r="BL179" s="25"/>
      <c r="BM179" s="25"/>
    </row>
    <row r="180" spans="1:65" x14ac:dyDescent="0.25">
      <c r="A180" t="s">
        <v>218</v>
      </c>
      <c r="B180" s="35">
        <v>86054</v>
      </c>
      <c r="C180" s="35">
        <v>83103</v>
      </c>
      <c r="D180" s="35">
        <v>80272</v>
      </c>
      <c r="E180" s="35">
        <v>77548</v>
      </c>
      <c r="F180" s="35">
        <v>74921</v>
      </c>
      <c r="G180" s="35">
        <v>72384</v>
      </c>
      <c r="H180" s="35">
        <v>69930</v>
      </c>
      <c r="I180" s="35">
        <v>67552</v>
      </c>
      <c r="J180" s="25">
        <v>65244</v>
      </c>
      <c r="K180" s="25">
        <v>63001</v>
      </c>
      <c r="L180" s="25">
        <v>60815</v>
      </c>
      <c r="M180" s="35">
        <v>58683</v>
      </c>
      <c r="N180" s="35">
        <v>56611</v>
      </c>
      <c r="O180" s="35">
        <v>54596</v>
      </c>
      <c r="P180" s="35">
        <v>52634</v>
      </c>
      <c r="Q180" s="35">
        <v>50722</v>
      </c>
      <c r="R180" s="35">
        <v>48856</v>
      </c>
      <c r="S180" s="35">
        <v>47032</v>
      </c>
      <c r="T180" s="35">
        <v>45243</v>
      </c>
      <c r="U180" s="35">
        <v>43484</v>
      </c>
      <c r="V180" s="35">
        <v>41750</v>
      </c>
      <c r="W180" s="35">
        <v>40036</v>
      </c>
      <c r="X180" s="35">
        <v>38352</v>
      </c>
      <c r="Y180" s="35">
        <v>36696</v>
      </c>
      <c r="Z180" s="35">
        <v>35068</v>
      </c>
      <c r="AA180" s="35">
        <v>33467</v>
      </c>
      <c r="AB180" s="35">
        <v>31893</v>
      </c>
      <c r="AC180" s="35">
        <v>30343</v>
      </c>
      <c r="AD180" s="35">
        <v>28812</v>
      </c>
      <c r="AE180" s="35">
        <v>27298</v>
      </c>
      <c r="AF180" s="35">
        <v>25799</v>
      </c>
      <c r="AG180" s="35">
        <v>24315</v>
      </c>
      <c r="AH180" s="35">
        <v>22849</v>
      </c>
      <c r="AI180" s="35">
        <v>21401</v>
      </c>
      <c r="AJ180" s="35">
        <v>19975</v>
      </c>
      <c r="AK180" s="35">
        <v>18574</v>
      </c>
      <c r="AL180" s="35">
        <v>17204</v>
      </c>
      <c r="AM180" s="35">
        <v>15871</v>
      </c>
      <c r="AN180" s="35">
        <v>14579</v>
      </c>
      <c r="AO180" s="35">
        <v>13322</v>
      </c>
      <c r="AP180" s="35">
        <v>12097</v>
      </c>
      <c r="AQ180" s="35">
        <v>10898</v>
      </c>
      <c r="AR180" s="35">
        <v>9718</v>
      </c>
      <c r="AS180" s="35">
        <v>8554</v>
      </c>
      <c r="AT180" s="35">
        <v>7402</v>
      </c>
      <c r="AU180" s="35">
        <v>6257</v>
      </c>
      <c r="AV180" s="35">
        <v>5120</v>
      </c>
      <c r="AW180" s="35">
        <v>4189</v>
      </c>
      <c r="AX180" s="35">
        <v>3427</v>
      </c>
      <c r="AY180" s="35">
        <v>2804</v>
      </c>
      <c r="AZ180" s="35">
        <v>2294</v>
      </c>
      <c r="BA180" s="35">
        <v>1877</v>
      </c>
      <c r="BB180" s="35">
        <v>1536</v>
      </c>
      <c r="BC180" s="35">
        <v>1257</v>
      </c>
      <c r="BD180" s="35">
        <v>1028</v>
      </c>
      <c r="BE180">
        <v>841</v>
      </c>
      <c r="BF180">
        <v>688</v>
      </c>
      <c r="BK180" s="25"/>
      <c r="BL180" s="25"/>
      <c r="BM180" s="25"/>
    </row>
    <row r="181" spans="1:65" x14ac:dyDescent="0.25">
      <c r="A181" t="s">
        <v>197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K181" s="25"/>
      <c r="BL181" s="25"/>
      <c r="BM181" s="25"/>
    </row>
    <row r="182" spans="1:65" x14ac:dyDescent="0.25">
      <c r="A182" t="s">
        <v>2</v>
      </c>
      <c r="B182" s="35">
        <v>86054</v>
      </c>
      <c r="C182" s="35">
        <v>83103</v>
      </c>
      <c r="D182" s="35">
        <v>80272</v>
      </c>
      <c r="E182" s="35">
        <v>77548</v>
      </c>
      <c r="F182" s="35">
        <v>74921</v>
      </c>
      <c r="G182" s="35">
        <v>72384</v>
      </c>
      <c r="H182" s="35">
        <v>69930</v>
      </c>
      <c r="I182" s="35">
        <v>67552</v>
      </c>
      <c r="J182" s="25">
        <v>65244</v>
      </c>
      <c r="K182" s="25">
        <v>63001</v>
      </c>
      <c r="L182" s="25">
        <v>60815</v>
      </c>
      <c r="M182" s="35">
        <v>58683</v>
      </c>
      <c r="N182" s="35">
        <v>56611</v>
      </c>
      <c r="O182" s="35">
        <v>54596</v>
      </c>
      <c r="P182" s="35">
        <v>52634</v>
      </c>
      <c r="Q182" s="35">
        <v>50722</v>
      </c>
      <c r="R182" s="35">
        <v>48856</v>
      </c>
      <c r="S182" s="35">
        <v>47032</v>
      </c>
      <c r="T182" s="35">
        <v>45243</v>
      </c>
      <c r="U182" s="35">
        <v>43484</v>
      </c>
      <c r="V182" s="35">
        <v>41750</v>
      </c>
      <c r="W182" s="35">
        <v>40036</v>
      </c>
      <c r="X182" s="35">
        <v>38352</v>
      </c>
      <c r="Y182" s="35">
        <v>36696</v>
      </c>
      <c r="Z182" s="35">
        <v>35068</v>
      </c>
      <c r="AA182" s="35">
        <v>33467</v>
      </c>
      <c r="AB182" s="35">
        <v>31893</v>
      </c>
      <c r="AC182" s="35">
        <v>30343</v>
      </c>
      <c r="AD182" s="35">
        <v>28812</v>
      </c>
      <c r="AE182" s="35">
        <v>27298</v>
      </c>
      <c r="AF182" s="35">
        <v>25799</v>
      </c>
      <c r="AG182" s="35">
        <v>24315</v>
      </c>
      <c r="AH182" s="35">
        <v>22849</v>
      </c>
      <c r="AI182" s="35">
        <v>21401</v>
      </c>
      <c r="AJ182" s="35">
        <v>19975</v>
      </c>
      <c r="AK182" s="35">
        <v>18574</v>
      </c>
      <c r="AL182" s="35">
        <v>17204</v>
      </c>
      <c r="AM182" s="35">
        <v>15871</v>
      </c>
      <c r="AN182" s="35">
        <v>14579</v>
      </c>
      <c r="AO182" s="35">
        <v>13322</v>
      </c>
      <c r="AP182" s="35">
        <v>12097</v>
      </c>
      <c r="AQ182" s="35">
        <v>10898</v>
      </c>
      <c r="AR182" s="35">
        <v>9718</v>
      </c>
      <c r="AS182" s="35">
        <v>8554</v>
      </c>
      <c r="AT182" s="35">
        <v>7402</v>
      </c>
      <c r="AU182" s="35">
        <v>6257</v>
      </c>
      <c r="AV182" s="35">
        <v>5120</v>
      </c>
      <c r="AW182" s="35">
        <v>4189</v>
      </c>
      <c r="AX182" s="35">
        <v>3427</v>
      </c>
      <c r="AY182" s="35">
        <v>2804</v>
      </c>
      <c r="AZ182" s="35">
        <v>2294</v>
      </c>
      <c r="BA182" s="35">
        <v>1877</v>
      </c>
      <c r="BB182" s="35">
        <v>1536</v>
      </c>
      <c r="BC182" s="35">
        <v>1257</v>
      </c>
      <c r="BD182" s="35">
        <v>1028</v>
      </c>
      <c r="BE182">
        <v>841</v>
      </c>
      <c r="BF182">
        <v>688</v>
      </c>
      <c r="BK182" s="25"/>
      <c r="BL182" s="25"/>
      <c r="BM182" s="25"/>
    </row>
    <row r="183" spans="1:65" x14ac:dyDescent="0.25">
      <c r="A183" t="s">
        <v>4</v>
      </c>
      <c r="J183" s="25"/>
      <c r="K183" s="25"/>
      <c r="L183" s="25"/>
      <c r="BK183" s="25"/>
      <c r="BL183" s="25"/>
      <c r="BM183" s="25"/>
    </row>
    <row r="184" spans="1:65" x14ac:dyDescent="0.25">
      <c r="A184" t="s">
        <v>218</v>
      </c>
      <c r="B184" s="35">
        <v>2621</v>
      </c>
      <c r="C184" s="35">
        <v>2518</v>
      </c>
      <c r="D184" s="35">
        <v>2425</v>
      </c>
      <c r="E184" s="35">
        <v>2337</v>
      </c>
      <c r="F184" s="35">
        <v>2255</v>
      </c>
      <c r="G184" s="35">
        <v>2177</v>
      </c>
      <c r="H184" s="35">
        <v>2105</v>
      </c>
      <c r="I184" s="35">
        <v>2036</v>
      </c>
      <c r="J184" s="25">
        <v>1972</v>
      </c>
      <c r="K184" s="25">
        <v>1912</v>
      </c>
      <c r="L184" s="25">
        <v>1857</v>
      </c>
      <c r="M184" s="35">
        <v>1791</v>
      </c>
      <c r="N184" s="35">
        <v>1730</v>
      </c>
      <c r="O184" s="35">
        <v>1672</v>
      </c>
      <c r="P184" s="35">
        <v>1615</v>
      </c>
      <c r="Q184" s="35">
        <v>1561</v>
      </c>
      <c r="R184" s="35">
        <v>1509</v>
      </c>
      <c r="S184" s="35">
        <v>1460</v>
      </c>
      <c r="T184" s="35">
        <v>1415</v>
      </c>
      <c r="U184" s="35">
        <v>1373</v>
      </c>
      <c r="V184" s="35">
        <v>1334</v>
      </c>
      <c r="W184" s="35">
        <v>1286</v>
      </c>
      <c r="X184" s="35">
        <v>1241</v>
      </c>
      <c r="Y184" s="35">
        <v>1197</v>
      </c>
      <c r="Z184" s="35">
        <v>1154</v>
      </c>
      <c r="AA184" s="35">
        <v>1111</v>
      </c>
      <c r="AB184" s="35">
        <v>1070</v>
      </c>
      <c r="AC184" s="35">
        <v>1032</v>
      </c>
      <c r="AD184" s="35">
        <v>995</v>
      </c>
      <c r="AE184" s="35">
        <v>959</v>
      </c>
      <c r="AF184">
        <v>925</v>
      </c>
      <c r="AG184">
        <v>889</v>
      </c>
      <c r="AH184">
        <v>855</v>
      </c>
      <c r="AI184">
        <v>821</v>
      </c>
      <c r="AJ184">
        <v>787</v>
      </c>
      <c r="AK184">
        <v>752</v>
      </c>
      <c r="AL184">
        <v>716</v>
      </c>
      <c r="AM184">
        <v>685</v>
      </c>
      <c r="AN184">
        <v>654</v>
      </c>
      <c r="AO184">
        <v>625</v>
      </c>
      <c r="AP184">
        <v>598</v>
      </c>
      <c r="AQ184">
        <v>574</v>
      </c>
      <c r="AR184">
        <v>553</v>
      </c>
      <c r="AS184">
        <v>533</v>
      </c>
      <c r="AT184">
        <v>514</v>
      </c>
      <c r="AU184">
        <v>496</v>
      </c>
      <c r="AV184">
        <v>406</v>
      </c>
      <c r="AW184">
        <v>332</v>
      </c>
      <c r="AX184">
        <v>271</v>
      </c>
      <c r="AY184">
        <v>222</v>
      </c>
      <c r="AZ184">
        <v>182</v>
      </c>
      <c r="BA184">
        <v>149</v>
      </c>
      <c r="BB184">
        <v>122</v>
      </c>
      <c r="BC184">
        <v>100</v>
      </c>
      <c r="BD184">
        <v>82</v>
      </c>
      <c r="BE184">
        <v>67</v>
      </c>
      <c r="BF184">
        <v>55</v>
      </c>
      <c r="BK184" s="25"/>
      <c r="BL184" s="25"/>
      <c r="BM184" s="25"/>
    </row>
    <row r="185" spans="1:65" x14ac:dyDescent="0.25">
      <c r="A185" t="s">
        <v>197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 s="25">
        <v>0</v>
      </c>
      <c r="K185" s="25">
        <v>0</v>
      </c>
      <c r="L185" s="2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K185" s="25"/>
      <c r="BL185" s="25"/>
      <c r="BM185" s="25"/>
    </row>
    <row r="186" spans="1:65" x14ac:dyDescent="0.25">
      <c r="A186" t="s">
        <v>2</v>
      </c>
      <c r="B186" s="35">
        <v>2621</v>
      </c>
      <c r="C186" s="35">
        <v>2518</v>
      </c>
      <c r="D186" s="35">
        <v>2425</v>
      </c>
      <c r="E186" s="35">
        <v>2337</v>
      </c>
      <c r="F186" s="35">
        <v>2255</v>
      </c>
      <c r="G186" s="35">
        <v>2177</v>
      </c>
      <c r="H186" s="35">
        <v>2105</v>
      </c>
      <c r="I186" s="35">
        <v>2036</v>
      </c>
      <c r="J186" s="25">
        <v>1972</v>
      </c>
      <c r="K186" s="25">
        <v>1912</v>
      </c>
      <c r="L186" s="25">
        <v>1857</v>
      </c>
      <c r="M186" s="35">
        <v>1791</v>
      </c>
      <c r="N186" s="35">
        <v>1730</v>
      </c>
      <c r="O186" s="35">
        <v>1672</v>
      </c>
      <c r="P186" s="35">
        <v>1615</v>
      </c>
      <c r="Q186" s="35">
        <v>1561</v>
      </c>
      <c r="R186" s="35">
        <v>1509</v>
      </c>
      <c r="S186" s="35">
        <v>1460</v>
      </c>
      <c r="T186" s="35">
        <v>1415</v>
      </c>
      <c r="U186" s="35">
        <v>1373</v>
      </c>
      <c r="V186" s="35">
        <v>1334</v>
      </c>
      <c r="W186" s="35">
        <v>1286</v>
      </c>
      <c r="X186" s="35">
        <v>1241</v>
      </c>
      <c r="Y186" s="35">
        <v>1197</v>
      </c>
      <c r="Z186" s="35">
        <v>1154</v>
      </c>
      <c r="AA186" s="35">
        <v>1111</v>
      </c>
      <c r="AB186" s="35">
        <v>1070</v>
      </c>
      <c r="AC186" s="35">
        <v>1032</v>
      </c>
      <c r="AD186" s="35">
        <v>995</v>
      </c>
      <c r="AE186" s="35">
        <v>959</v>
      </c>
      <c r="AF186">
        <v>925</v>
      </c>
      <c r="AG186">
        <v>889</v>
      </c>
      <c r="AH186">
        <v>855</v>
      </c>
      <c r="AI186">
        <v>821</v>
      </c>
      <c r="AJ186">
        <v>787</v>
      </c>
      <c r="AK186">
        <v>752</v>
      </c>
      <c r="AL186">
        <v>716</v>
      </c>
      <c r="AM186">
        <v>685</v>
      </c>
      <c r="AN186">
        <v>654</v>
      </c>
      <c r="AO186">
        <v>625</v>
      </c>
      <c r="AP186">
        <v>598</v>
      </c>
      <c r="AQ186">
        <v>574</v>
      </c>
      <c r="AR186">
        <v>553</v>
      </c>
      <c r="AS186">
        <v>533</v>
      </c>
      <c r="AT186">
        <v>514</v>
      </c>
      <c r="AU186">
        <v>496</v>
      </c>
      <c r="AV186">
        <v>406</v>
      </c>
      <c r="AW186">
        <v>332</v>
      </c>
      <c r="AX186">
        <v>271</v>
      </c>
      <c r="AY186">
        <v>222</v>
      </c>
      <c r="AZ186">
        <v>182</v>
      </c>
      <c r="BA186">
        <v>149</v>
      </c>
      <c r="BB186">
        <v>122</v>
      </c>
      <c r="BC186">
        <v>100</v>
      </c>
      <c r="BD186">
        <v>82</v>
      </c>
      <c r="BE186">
        <v>67</v>
      </c>
      <c r="BF186">
        <v>55</v>
      </c>
      <c r="BK186" s="25"/>
      <c r="BL186" s="25"/>
      <c r="BM186" s="25"/>
    </row>
    <row r="187" spans="1:65" x14ac:dyDescent="0.25">
      <c r="A187" t="s">
        <v>228</v>
      </c>
      <c r="J187" s="25"/>
      <c r="K187" s="25"/>
      <c r="L187" s="25"/>
      <c r="BK187" s="25"/>
      <c r="BL187" s="25"/>
      <c r="BM187" s="25"/>
    </row>
    <row r="188" spans="1:65" x14ac:dyDescent="0.25">
      <c r="A188" t="s">
        <v>5</v>
      </c>
      <c r="J188" s="25"/>
      <c r="K188" s="25"/>
      <c r="L188" s="25"/>
      <c r="BK188" s="25"/>
      <c r="BL188" s="25"/>
      <c r="BM188" s="25"/>
    </row>
    <row r="189" spans="1:65" x14ac:dyDescent="0.25">
      <c r="A189" t="s">
        <v>218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 s="25">
        <v>0</v>
      </c>
      <c r="K189" s="25">
        <v>0</v>
      </c>
      <c r="L189" s="25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K189" s="25"/>
      <c r="BL189" s="25"/>
      <c r="BM189" s="25"/>
    </row>
    <row r="190" spans="1:65" x14ac:dyDescent="0.25">
      <c r="A190" t="s">
        <v>197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 s="25">
        <v>0</v>
      </c>
      <c r="K190" s="25">
        <v>0</v>
      </c>
      <c r="L190" s="25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K190" s="25"/>
      <c r="BL190" s="25"/>
      <c r="BM190" s="25"/>
    </row>
    <row r="191" spans="1:65" x14ac:dyDescent="0.25">
      <c r="A191" t="s">
        <v>2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 s="25">
        <v>0</v>
      </c>
      <c r="K191" s="25">
        <v>0</v>
      </c>
      <c r="L191" s="25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K191" s="25"/>
      <c r="BL191" s="25"/>
      <c r="BM191" s="25"/>
    </row>
    <row r="192" spans="1:65" x14ac:dyDescent="0.25">
      <c r="A192" t="s">
        <v>117</v>
      </c>
      <c r="J192" s="25"/>
      <c r="K192" s="25"/>
      <c r="L192" s="25"/>
      <c r="BK192" s="25"/>
      <c r="BL192" s="25"/>
      <c r="BM192" s="25"/>
    </row>
    <row r="193" spans="1:65" x14ac:dyDescent="0.25">
      <c r="A193" t="s">
        <v>218</v>
      </c>
      <c r="B193" s="35">
        <v>33106</v>
      </c>
      <c r="C193" s="35">
        <v>30320</v>
      </c>
      <c r="D193" s="35">
        <v>27780</v>
      </c>
      <c r="E193" s="35">
        <v>25459</v>
      </c>
      <c r="F193" s="35">
        <v>23337</v>
      </c>
      <c r="G193" s="35">
        <v>21393</v>
      </c>
      <c r="H193" s="35">
        <v>19611</v>
      </c>
      <c r="I193" s="35">
        <v>17977</v>
      </c>
      <c r="J193" s="25">
        <v>16476</v>
      </c>
      <c r="K193" s="25">
        <v>15095</v>
      </c>
      <c r="L193" s="25">
        <v>13825</v>
      </c>
      <c r="M193" s="35">
        <v>12653</v>
      </c>
      <c r="N193" s="35">
        <v>11584</v>
      </c>
      <c r="O193" s="35">
        <v>10607</v>
      </c>
      <c r="P193" s="35">
        <v>9712</v>
      </c>
      <c r="Q193" s="35">
        <v>8892</v>
      </c>
      <c r="R193" s="35">
        <v>8141</v>
      </c>
      <c r="S193" s="35">
        <v>7452</v>
      </c>
      <c r="T193" s="35">
        <v>6818</v>
      </c>
      <c r="U193" s="35">
        <v>6235</v>
      </c>
      <c r="V193" s="35">
        <v>5697</v>
      </c>
      <c r="W193" s="35">
        <v>5201</v>
      </c>
      <c r="X193" s="35">
        <v>4749</v>
      </c>
      <c r="Y193" s="35">
        <v>4336</v>
      </c>
      <c r="Z193" s="35">
        <v>3958</v>
      </c>
      <c r="AA193" s="35">
        <v>3613</v>
      </c>
      <c r="AB193" s="35">
        <v>3296</v>
      </c>
      <c r="AC193" s="35">
        <v>3006</v>
      </c>
      <c r="AD193" s="35">
        <v>2739</v>
      </c>
      <c r="AE193" s="35">
        <v>2494</v>
      </c>
      <c r="AF193" s="35">
        <v>2268</v>
      </c>
      <c r="AG193" s="35">
        <v>2059</v>
      </c>
      <c r="AH193" s="35">
        <v>1867</v>
      </c>
      <c r="AI193" s="35">
        <v>1690</v>
      </c>
      <c r="AJ193" s="35">
        <v>1526</v>
      </c>
      <c r="AK193" s="35">
        <v>1375</v>
      </c>
      <c r="AL193" s="35">
        <v>1236</v>
      </c>
      <c r="AM193" s="35">
        <v>1107</v>
      </c>
      <c r="AN193" s="35">
        <v>989</v>
      </c>
      <c r="AO193" s="35">
        <v>879</v>
      </c>
      <c r="AP193" s="35">
        <v>777</v>
      </c>
      <c r="AQ193">
        <v>682</v>
      </c>
      <c r="AR193">
        <v>592</v>
      </c>
      <c r="AS193">
        <v>507</v>
      </c>
      <c r="AT193">
        <v>426</v>
      </c>
      <c r="AU193">
        <v>348</v>
      </c>
      <c r="AV193">
        <v>274</v>
      </c>
      <c r="AW193">
        <v>216</v>
      </c>
      <c r="AX193">
        <v>170</v>
      </c>
      <c r="AY193">
        <v>134</v>
      </c>
      <c r="AZ193">
        <v>106</v>
      </c>
      <c r="BA193">
        <v>83</v>
      </c>
      <c r="BB193">
        <v>65</v>
      </c>
      <c r="BC193">
        <v>52</v>
      </c>
      <c r="BD193">
        <v>41</v>
      </c>
      <c r="BE193">
        <v>32</v>
      </c>
      <c r="BF193">
        <v>25</v>
      </c>
      <c r="BK193" s="25"/>
      <c r="BL193" s="25"/>
      <c r="BM193" s="25"/>
    </row>
    <row r="194" spans="1:65" x14ac:dyDescent="0.25">
      <c r="A194" t="s">
        <v>197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 s="25">
        <v>0</v>
      </c>
      <c r="K194" s="25">
        <v>0</v>
      </c>
      <c r="L194" s="25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</row>
    <row r="195" spans="1:65" x14ac:dyDescent="0.25">
      <c r="A195" t="s">
        <v>2</v>
      </c>
      <c r="B195" s="35">
        <v>33106</v>
      </c>
      <c r="C195" s="35">
        <v>30320</v>
      </c>
      <c r="D195" s="35">
        <v>27780</v>
      </c>
      <c r="E195" s="35">
        <v>25459</v>
      </c>
      <c r="F195" s="35">
        <v>23337</v>
      </c>
      <c r="G195" s="35">
        <v>21393</v>
      </c>
      <c r="H195" s="35">
        <v>19611</v>
      </c>
      <c r="I195" s="35">
        <v>17977</v>
      </c>
      <c r="J195" s="25">
        <v>16476</v>
      </c>
      <c r="K195" s="25">
        <v>15095</v>
      </c>
      <c r="L195" s="25">
        <v>13825</v>
      </c>
      <c r="M195" s="35">
        <v>12653</v>
      </c>
      <c r="N195" s="35">
        <v>11584</v>
      </c>
      <c r="O195" s="35">
        <v>10607</v>
      </c>
      <c r="P195" s="35">
        <v>9712</v>
      </c>
      <c r="Q195" s="35">
        <v>8892</v>
      </c>
      <c r="R195" s="35">
        <v>8141</v>
      </c>
      <c r="S195" s="35">
        <v>7452</v>
      </c>
      <c r="T195" s="35">
        <v>6818</v>
      </c>
      <c r="U195" s="35">
        <v>6235</v>
      </c>
      <c r="V195" s="35">
        <v>5697</v>
      </c>
      <c r="W195" s="35">
        <v>5201</v>
      </c>
      <c r="X195" s="35">
        <v>4749</v>
      </c>
      <c r="Y195" s="35">
        <v>4336</v>
      </c>
      <c r="Z195" s="35">
        <v>3958</v>
      </c>
      <c r="AA195" s="35">
        <v>3613</v>
      </c>
      <c r="AB195" s="35">
        <v>3296</v>
      </c>
      <c r="AC195" s="35">
        <v>3006</v>
      </c>
      <c r="AD195" s="35">
        <v>2739</v>
      </c>
      <c r="AE195" s="35">
        <v>2494</v>
      </c>
      <c r="AF195" s="35">
        <v>2268</v>
      </c>
      <c r="AG195" s="35">
        <v>2059</v>
      </c>
      <c r="AH195" s="35">
        <v>1867</v>
      </c>
      <c r="AI195" s="35">
        <v>1690</v>
      </c>
      <c r="AJ195" s="35">
        <v>1526</v>
      </c>
      <c r="AK195" s="35">
        <v>1375</v>
      </c>
      <c r="AL195" s="35">
        <v>1236</v>
      </c>
      <c r="AM195" s="35">
        <v>1107</v>
      </c>
      <c r="AN195" s="35">
        <v>989</v>
      </c>
      <c r="AO195" s="35">
        <v>879</v>
      </c>
      <c r="AP195" s="35">
        <v>777</v>
      </c>
      <c r="AQ195">
        <v>682</v>
      </c>
      <c r="AR195">
        <v>592</v>
      </c>
      <c r="AS195">
        <v>507</v>
      </c>
      <c r="AT195">
        <v>426</v>
      </c>
      <c r="AU195">
        <v>348</v>
      </c>
      <c r="AV195">
        <v>274</v>
      </c>
      <c r="AW195">
        <v>216</v>
      </c>
      <c r="AX195">
        <v>170</v>
      </c>
      <c r="AY195">
        <v>134</v>
      </c>
      <c r="AZ195">
        <v>106</v>
      </c>
      <c r="BA195">
        <v>83</v>
      </c>
      <c r="BB195">
        <v>65</v>
      </c>
      <c r="BC195">
        <v>52</v>
      </c>
      <c r="BD195">
        <v>41</v>
      </c>
      <c r="BE195">
        <v>32</v>
      </c>
      <c r="BF195">
        <v>25</v>
      </c>
      <c r="BK195" s="25"/>
      <c r="BL195" s="25"/>
      <c r="BM195" s="25"/>
    </row>
    <row r="196" spans="1:65" x14ac:dyDescent="0.25">
      <c r="A196" t="s">
        <v>4</v>
      </c>
      <c r="J196" s="25"/>
      <c r="K196" s="25"/>
      <c r="L196" s="25"/>
      <c r="BK196" s="25"/>
      <c r="BL196" s="25"/>
      <c r="BM196" s="25"/>
    </row>
    <row r="197" spans="1:65" x14ac:dyDescent="0.25">
      <c r="A197" t="s">
        <v>218</v>
      </c>
      <c r="B197" s="35">
        <v>2704</v>
      </c>
      <c r="C197" s="35">
        <v>2467</v>
      </c>
      <c r="D197" s="35">
        <v>2256</v>
      </c>
      <c r="E197" s="35">
        <v>2064</v>
      </c>
      <c r="F197" s="35">
        <v>1890</v>
      </c>
      <c r="G197" s="35">
        <v>1733</v>
      </c>
      <c r="H197" s="35">
        <v>1589</v>
      </c>
      <c r="I197" s="35">
        <v>1459</v>
      </c>
      <c r="J197" s="25">
        <v>1341</v>
      </c>
      <c r="K197" s="25">
        <v>1233</v>
      </c>
      <c r="L197" s="25">
        <v>1136</v>
      </c>
      <c r="M197" s="35">
        <v>1035</v>
      </c>
      <c r="N197" s="35">
        <v>945</v>
      </c>
      <c r="O197">
        <v>863</v>
      </c>
      <c r="P197">
        <v>789</v>
      </c>
      <c r="Q197">
        <v>721</v>
      </c>
      <c r="R197">
        <v>660</v>
      </c>
      <c r="S197">
        <v>604</v>
      </c>
      <c r="T197">
        <v>553</v>
      </c>
      <c r="U197">
        <v>507</v>
      </c>
      <c r="V197">
        <v>466</v>
      </c>
      <c r="W197">
        <v>421</v>
      </c>
      <c r="X197">
        <v>382</v>
      </c>
      <c r="Y197">
        <v>346</v>
      </c>
      <c r="Z197">
        <v>314</v>
      </c>
      <c r="AA197">
        <v>285</v>
      </c>
      <c r="AB197">
        <v>258</v>
      </c>
      <c r="AC197">
        <v>234</v>
      </c>
      <c r="AD197">
        <v>212</v>
      </c>
      <c r="AE197">
        <v>192</v>
      </c>
      <c r="AF197">
        <v>174</v>
      </c>
      <c r="AG197">
        <v>157</v>
      </c>
      <c r="AH197">
        <v>142</v>
      </c>
      <c r="AI197">
        <v>129</v>
      </c>
      <c r="AJ197">
        <v>116</v>
      </c>
      <c r="AK197">
        <v>105</v>
      </c>
      <c r="AL197">
        <v>94</v>
      </c>
      <c r="AM197">
        <v>85</v>
      </c>
      <c r="AN197">
        <v>77</v>
      </c>
      <c r="AO197">
        <v>70</v>
      </c>
      <c r="AP197">
        <v>63</v>
      </c>
      <c r="AQ197">
        <v>57</v>
      </c>
      <c r="AR197">
        <v>52</v>
      </c>
      <c r="AS197">
        <v>48</v>
      </c>
      <c r="AT197">
        <v>44</v>
      </c>
      <c r="AU197">
        <v>40</v>
      </c>
      <c r="AV197">
        <v>31</v>
      </c>
      <c r="AW197">
        <v>25</v>
      </c>
      <c r="AX197">
        <v>19</v>
      </c>
      <c r="AY197">
        <v>15</v>
      </c>
      <c r="AZ197">
        <v>12</v>
      </c>
      <c r="BA197">
        <v>9</v>
      </c>
      <c r="BB197">
        <v>7</v>
      </c>
      <c r="BC197">
        <v>6</v>
      </c>
      <c r="BD197">
        <v>5</v>
      </c>
      <c r="BE197">
        <v>4</v>
      </c>
      <c r="BF197">
        <v>3</v>
      </c>
      <c r="BK197" s="25"/>
      <c r="BL197" s="25"/>
      <c r="BM197" s="25"/>
    </row>
    <row r="198" spans="1:65" x14ac:dyDescent="0.25">
      <c r="A198" t="s">
        <v>197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 s="25">
        <v>0</v>
      </c>
      <c r="K198" s="25">
        <v>0</v>
      </c>
      <c r="L198" s="25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K198" s="25"/>
      <c r="BL198" s="25"/>
      <c r="BM198" s="25"/>
    </row>
    <row r="199" spans="1:65" x14ac:dyDescent="0.25">
      <c r="A199" t="s">
        <v>2</v>
      </c>
      <c r="B199" s="35">
        <v>2704</v>
      </c>
      <c r="C199" s="35">
        <v>2467</v>
      </c>
      <c r="D199" s="35">
        <v>2256</v>
      </c>
      <c r="E199" s="35">
        <v>2064</v>
      </c>
      <c r="F199" s="35">
        <v>1890</v>
      </c>
      <c r="G199" s="35">
        <v>1733</v>
      </c>
      <c r="H199" s="35">
        <v>1589</v>
      </c>
      <c r="I199" s="35">
        <v>1459</v>
      </c>
      <c r="J199" s="25">
        <v>1341</v>
      </c>
      <c r="K199" s="25">
        <v>1233</v>
      </c>
      <c r="L199" s="25">
        <v>1136</v>
      </c>
      <c r="M199" s="35">
        <v>1035</v>
      </c>
      <c r="N199" s="35">
        <v>945</v>
      </c>
      <c r="O199">
        <v>863</v>
      </c>
      <c r="P199">
        <v>789</v>
      </c>
      <c r="Q199">
        <v>721</v>
      </c>
      <c r="R199">
        <v>660</v>
      </c>
      <c r="S199">
        <v>604</v>
      </c>
      <c r="T199">
        <v>553</v>
      </c>
      <c r="U199">
        <v>507</v>
      </c>
      <c r="V199">
        <v>466</v>
      </c>
      <c r="W199">
        <v>421</v>
      </c>
      <c r="X199">
        <v>382</v>
      </c>
      <c r="Y199">
        <v>346</v>
      </c>
      <c r="Z199">
        <v>314</v>
      </c>
      <c r="AA199">
        <v>285</v>
      </c>
      <c r="AB199">
        <v>258</v>
      </c>
      <c r="AC199">
        <v>234</v>
      </c>
      <c r="AD199">
        <v>212</v>
      </c>
      <c r="AE199">
        <v>192</v>
      </c>
      <c r="AF199">
        <v>174</v>
      </c>
      <c r="AG199">
        <v>157</v>
      </c>
      <c r="AH199">
        <v>142</v>
      </c>
      <c r="AI199">
        <v>129</v>
      </c>
      <c r="AJ199">
        <v>116</v>
      </c>
      <c r="AK199">
        <v>105</v>
      </c>
      <c r="AL199">
        <v>94</v>
      </c>
      <c r="AM199">
        <v>85</v>
      </c>
      <c r="AN199">
        <v>77</v>
      </c>
      <c r="AO199">
        <v>70</v>
      </c>
      <c r="AP199">
        <v>63</v>
      </c>
      <c r="AQ199">
        <v>57</v>
      </c>
      <c r="AR199">
        <v>52</v>
      </c>
      <c r="AS199">
        <v>48</v>
      </c>
      <c r="AT199">
        <v>44</v>
      </c>
      <c r="AU199">
        <v>40</v>
      </c>
      <c r="AV199">
        <v>31</v>
      </c>
      <c r="AW199">
        <v>25</v>
      </c>
      <c r="AX199">
        <v>19</v>
      </c>
      <c r="AY199">
        <v>15</v>
      </c>
      <c r="AZ199">
        <v>12</v>
      </c>
      <c r="BA199">
        <v>9</v>
      </c>
      <c r="BB199">
        <v>7</v>
      </c>
      <c r="BC199">
        <v>6</v>
      </c>
      <c r="BD199">
        <v>5</v>
      </c>
      <c r="BE199">
        <v>4</v>
      </c>
      <c r="BF199">
        <v>3</v>
      </c>
      <c r="BK199" s="25"/>
      <c r="BL199" s="25"/>
      <c r="BM199" s="25"/>
    </row>
    <row r="200" spans="1:65" x14ac:dyDescent="0.25">
      <c r="A200" t="s">
        <v>229</v>
      </c>
      <c r="BK200" s="25"/>
      <c r="BL200" s="25"/>
      <c r="BM200" s="25"/>
    </row>
    <row r="201" spans="1:65" x14ac:dyDescent="0.25">
      <c r="A201" t="s">
        <v>5</v>
      </c>
      <c r="J201" s="25"/>
      <c r="K201" s="25"/>
      <c r="L201" s="25"/>
      <c r="BK201" s="25"/>
      <c r="BL201" s="25"/>
      <c r="BM201" s="25"/>
    </row>
    <row r="202" spans="1:65" x14ac:dyDescent="0.25">
      <c r="A202" t="s">
        <v>218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 s="25">
        <v>0</v>
      </c>
      <c r="K202" s="25">
        <v>0</v>
      </c>
      <c r="L202" s="25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K202" s="25"/>
      <c r="BL202" s="25"/>
      <c r="BM202" s="25"/>
    </row>
    <row r="203" spans="1:65" x14ac:dyDescent="0.25">
      <c r="A203" t="s">
        <v>197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 s="25">
        <v>0</v>
      </c>
      <c r="K203" s="25">
        <v>0</v>
      </c>
      <c r="L203" s="25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K203" s="25"/>
      <c r="BL203" s="25"/>
      <c r="BM203" s="25"/>
    </row>
    <row r="204" spans="1:65" x14ac:dyDescent="0.25">
      <c r="A204" t="s">
        <v>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 s="25">
        <v>0</v>
      </c>
      <c r="K204" s="25">
        <v>0</v>
      </c>
      <c r="L204" s="25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K204" s="25"/>
      <c r="BL204" s="25"/>
      <c r="BM204" s="25"/>
    </row>
    <row r="205" spans="1:65" x14ac:dyDescent="0.25">
      <c r="A205" t="s">
        <v>117</v>
      </c>
      <c r="J205" s="25"/>
      <c r="K205" s="25"/>
      <c r="L205" s="25"/>
      <c r="BK205" s="25"/>
      <c r="BL205" s="25"/>
      <c r="BM205" s="25"/>
    </row>
    <row r="206" spans="1:65" x14ac:dyDescent="0.25">
      <c r="A206" t="s">
        <v>218</v>
      </c>
      <c r="B206" s="35">
        <v>1058</v>
      </c>
      <c r="C206" s="35">
        <v>799</v>
      </c>
      <c r="D206" s="35">
        <v>605</v>
      </c>
      <c r="E206" s="35">
        <v>459</v>
      </c>
      <c r="F206" s="35">
        <v>348</v>
      </c>
      <c r="G206" s="35">
        <v>264</v>
      </c>
      <c r="H206" s="35">
        <v>200</v>
      </c>
      <c r="I206" s="35">
        <v>152</v>
      </c>
      <c r="J206" s="25">
        <v>115</v>
      </c>
      <c r="K206" s="25">
        <v>86</v>
      </c>
      <c r="L206" s="25">
        <v>65</v>
      </c>
      <c r="M206">
        <v>48</v>
      </c>
      <c r="N206">
        <v>36</v>
      </c>
      <c r="O206">
        <v>27</v>
      </c>
      <c r="P206">
        <v>20</v>
      </c>
      <c r="Q206">
        <v>15</v>
      </c>
      <c r="R206">
        <v>11</v>
      </c>
      <c r="S206">
        <v>9</v>
      </c>
      <c r="T206">
        <v>6</v>
      </c>
      <c r="U206">
        <v>5</v>
      </c>
      <c r="V206">
        <v>4</v>
      </c>
      <c r="W206">
        <v>3</v>
      </c>
      <c r="X206">
        <v>2</v>
      </c>
      <c r="Y206">
        <v>1</v>
      </c>
      <c r="Z206">
        <v>1</v>
      </c>
      <c r="AA206">
        <v>1</v>
      </c>
      <c r="AB206">
        <v>1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K206" s="25"/>
      <c r="BL206" s="25"/>
      <c r="BM206" s="25"/>
    </row>
    <row r="207" spans="1:65" x14ac:dyDescent="0.25">
      <c r="A207" t="s">
        <v>197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 s="25">
        <v>0</v>
      </c>
      <c r="K207" s="25">
        <v>0</v>
      </c>
      <c r="L207" s="25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K207" s="25"/>
      <c r="BL207" s="25"/>
      <c r="BM207" s="25"/>
    </row>
    <row r="208" spans="1:65" x14ac:dyDescent="0.25">
      <c r="A208" t="s">
        <v>2</v>
      </c>
      <c r="B208" s="35">
        <v>1058</v>
      </c>
      <c r="C208" s="35">
        <v>799</v>
      </c>
      <c r="D208" s="35">
        <v>605</v>
      </c>
      <c r="E208" s="35">
        <v>459</v>
      </c>
      <c r="F208" s="35">
        <v>348</v>
      </c>
      <c r="G208" s="35">
        <v>264</v>
      </c>
      <c r="H208" s="35">
        <v>200</v>
      </c>
      <c r="I208" s="35">
        <v>152</v>
      </c>
      <c r="J208" s="25">
        <v>115</v>
      </c>
      <c r="K208" s="25">
        <v>86</v>
      </c>
      <c r="L208" s="25">
        <v>65</v>
      </c>
      <c r="M208">
        <v>48</v>
      </c>
      <c r="N208">
        <v>36</v>
      </c>
      <c r="O208">
        <v>27</v>
      </c>
      <c r="P208">
        <v>20</v>
      </c>
      <c r="Q208">
        <v>15</v>
      </c>
      <c r="R208">
        <v>11</v>
      </c>
      <c r="S208">
        <v>9</v>
      </c>
      <c r="T208">
        <v>6</v>
      </c>
      <c r="U208">
        <v>5</v>
      </c>
      <c r="V208">
        <v>4</v>
      </c>
      <c r="W208">
        <v>3</v>
      </c>
      <c r="X208">
        <v>2</v>
      </c>
      <c r="Y208">
        <v>1</v>
      </c>
      <c r="Z208">
        <v>1</v>
      </c>
      <c r="AA208">
        <v>1</v>
      </c>
      <c r="AB208">
        <v>1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K208" s="25"/>
      <c r="BL208" s="25"/>
      <c r="BM208" s="25"/>
    </row>
    <row r="209" spans="1:65" x14ac:dyDescent="0.25">
      <c r="A209" t="s">
        <v>4</v>
      </c>
      <c r="J209" s="25"/>
      <c r="K209" s="25"/>
      <c r="L209" s="25"/>
      <c r="BK209" s="25"/>
      <c r="BL209" s="25"/>
      <c r="BM209" s="25"/>
    </row>
    <row r="210" spans="1:65" x14ac:dyDescent="0.25">
      <c r="A210" t="s">
        <v>218</v>
      </c>
      <c r="B210">
        <v>259</v>
      </c>
      <c r="C210">
        <v>194</v>
      </c>
      <c r="D210">
        <v>146</v>
      </c>
      <c r="E210">
        <v>111</v>
      </c>
      <c r="F210">
        <v>84</v>
      </c>
      <c r="G210">
        <v>64</v>
      </c>
      <c r="H210">
        <v>49</v>
      </c>
      <c r="I210">
        <v>37</v>
      </c>
      <c r="J210" s="25">
        <v>28</v>
      </c>
      <c r="K210" s="25">
        <v>22</v>
      </c>
      <c r="L210" s="25">
        <v>16</v>
      </c>
      <c r="M210">
        <v>12</v>
      </c>
      <c r="N210">
        <v>9</v>
      </c>
      <c r="O210">
        <v>7</v>
      </c>
      <c r="P210">
        <v>5</v>
      </c>
      <c r="Q210">
        <v>4</v>
      </c>
      <c r="R210">
        <v>3</v>
      </c>
      <c r="S210">
        <v>2</v>
      </c>
      <c r="T210">
        <v>2</v>
      </c>
      <c r="U210">
        <v>1</v>
      </c>
      <c r="V210">
        <v>1</v>
      </c>
      <c r="W210">
        <v>1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K210" s="25"/>
      <c r="BL210" s="25"/>
      <c r="BM210" s="25"/>
    </row>
    <row r="211" spans="1:65" x14ac:dyDescent="0.25">
      <c r="A211" t="s">
        <v>197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 s="25">
        <v>0</v>
      </c>
      <c r="K211" s="25">
        <v>0</v>
      </c>
      <c r="L211" s="25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K211" s="25"/>
      <c r="BL211" s="25"/>
      <c r="BM211" s="25"/>
    </row>
    <row r="212" spans="1:65" x14ac:dyDescent="0.25">
      <c r="A212" t="s">
        <v>2</v>
      </c>
      <c r="B212">
        <v>259</v>
      </c>
      <c r="C212">
        <v>194</v>
      </c>
      <c r="D212">
        <v>146</v>
      </c>
      <c r="E212">
        <v>111</v>
      </c>
      <c r="F212">
        <v>84</v>
      </c>
      <c r="G212">
        <v>64</v>
      </c>
      <c r="H212">
        <v>49</v>
      </c>
      <c r="I212">
        <v>37</v>
      </c>
      <c r="J212" s="25">
        <v>28</v>
      </c>
      <c r="K212" s="25">
        <v>22</v>
      </c>
      <c r="L212" s="25">
        <v>16</v>
      </c>
      <c r="M212">
        <v>12</v>
      </c>
      <c r="N212">
        <v>9</v>
      </c>
      <c r="O212">
        <v>7</v>
      </c>
      <c r="P212">
        <v>5</v>
      </c>
      <c r="Q212">
        <v>4</v>
      </c>
      <c r="R212">
        <v>3</v>
      </c>
      <c r="S212">
        <v>2</v>
      </c>
      <c r="T212">
        <v>2</v>
      </c>
      <c r="U212">
        <v>1</v>
      </c>
      <c r="V212">
        <v>1</v>
      </c>
      <c r="W212">
        <v>1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K212" s="25"/>
      <c r="BL212" s="25"/>
      <c r="BM212" s="25"/>
    </row>
    <row r="213" spans="1:65" x14ac:dyDescent="0.25">
      <c r="J213" s="25"/>
      <c r="K213" s="25"/>
      <c r="L213" s="25"/>
    </row>
    <row r="214" spans="1:65" x14ac:dyDescent="0.25">
      <c r="J214" s="25"/>
      <c r="K214" s="25"/>
      <c r="L214" s="25"/>
      <c r="BK214" s="25"/>
      <c r="BL214" s="25"/>
      <c r="BM214" s="25"/>
    </row>
    <row r="215" spans="1:65" x14ac:dyDescent="0.25">
      <c r="J215" s="25"/>
      <c r="K215" s="25"/>
      <c r="L215" s="25"/>
      <c r="BK215" s="25"/>
      <c r="BL215" s="25"/>
      <c r="BM215" s="25"/>
    </row>
    <row r="216" spans="1:65" x14ac:dyDescent="0.25">
      <c r="J216" s="25"/>
      <c r="K216" s="25"/>
      <c r="L216" s="25"/>
      <c r="BK216" s="25"/>
      <c r="BL216" s="25"/>
      <c r="BM216" s="25"/>
    </row>
    <row r="217" spans="1:65" x14ac:dyDescent="0.25">
      <c r="J217" s="25"/>
      <c r="K217" s="25"/>
      <c r="L217" s="25"/>
      <c r="BK217" s="25"/>
      <c r="BL217" s="25"/>
      <c r="BM217" s="25"/>
    </row>
    <row r="218" spans="1:65" x14ac:dyDescent="0.25">
      <c r="J218" s="25"/>
      <c r="K218" s="25"/>
      <c r="L218" s="25"/>
      <c r="BK218" s="25"/>
      <c r="BL218" s="25"/>
      <c r="BM218" s="25"/>
    </row>
    <row r="219" spans="1:65" x14ac:dyDescent="0.25">
      <c r="BK219" s="25"/>
      <c r="BL219" s="25"/>
      <c r="BM219" s="25"/>
    </row>
    <row r="220" spans="1:65" x14ac:dyDescent="0.25">
      <c r="J220" s="25"/>
      <c r="K220" s="25"/>
      <c r="L220" s="25"/>
      <c r="BK220" s="25"/>
      <c r="BL220" s="25"/>
      <c r="BM220" s="25"/>
    </row>
    <row r="221" spans="1:65" x14ac:dyDescent="0.25">
      <c r="J221" s="25"/>
      <c r="K221" s="25"/>
      <c r="L221" s="25"/>
      <c r="BK221" s="25"/>
      <c r="BL221" s="25"/>
      <c r="BM221" s="25"/>
    </row>
    <row r="222" spans="1:65" x14ac:dyDescent="0.25">
      <c r="J222" s="25"/>
      <c r="K222" s="25"/>
      <c r="L222" s="25"/>
      <c r="BK222" s="25"/>
      <c r="BL222" s="25"/>
      <c r="BM222" s="25"/>
    </row>
    <row r="223" spans="1:65" x14ac:dyDescent="0.25">
      <c r="J223" s="25"/>
      <c r="K223" s="25"/>
      <c r="L223" s="25"/>
      <c r="BK223" s="25"/>
      <c r="BL223" s="25"/>
      <c r="BM223" s="25"/>
    </row>
    <row r="224" spans="1:65" x14ac:dyDescent="0.25">
      <c r="J224" s="25"/>
      <c r="K224" s="25"/>
      <c r="L224" s="25"/>
      <c r="BK224" s="25"/>
      <c r="BL224" s="25"/>
      <c r="BM224" s="25"/>
    </row>
    <row r="225" spans="10:65" x14ac:dyDescent="0.25">
      <c r="J225" s="25"/>
      <c r="K225" s="25"/>
      <c r="L225" s="25"/>
      <c r="BK225" s="25"/>
      <c r="BL225" s="25"/>
      <c r="BM225" s="25"/>
    </row>
    <row r="226" spans="10:65" x14ac:dyDescent="0.25">
      <c r="J226" s="25"/>
      <c r="K226" s="25"/>
      <c r="L226" s="25"/>
      <c r="BK226" s="25"/>
      <c r="BL226" s="25"/>
      <c r="BM226" s="25"/>
    </row>
    <row r="227" spans="10:65" x14ac:dyDescent="0.25">
      <c r="J227" s="25"/>
      <c r="K227" s="25"/>
      <c r="L227" s="25"/>
      <c r="BK227" s="25"/>
      <c r="BL227" s="25"/>
      <c r="BM227" s="25"/>
    </row>
    <row r="228" spans="10:65" x14ac:dyDescent="0.25">
      <c r="J228" s="25"/>
      <c r="K228" s="25"/>
      <c r="L228" s="25"/>
      <c r="BK228" s="25"/>
      <c r="BL228" s="25"/>
      <c r="BM228" s="25"/>
    </row>
    <row r="229" spans="10:65" x14ac:dyDescent="0.25">
      <c r="J229" s="25"/>
      <c r="K229" s="25"/>
      <c r="L229" s="25"/>
      <c r="BK229" s="25"/>
      <c r="BL229" s="25"/>
      <c r="BM229" s="25"/>
    </row>
    <row r="230" spans="10:65" x14ac:dyDescent="0.25">
      <c r="J230" s="25"/>
      <c r="K230" s="25"/>
      <c r="L230" s="25"/>
      <c r="BK230" s="25"/>
      <c r="BL230" s="25"/>
      <c r="BM230" s="25"/>
    </row>
    <row r="231" spans="10:65" x14ac:dyDescent="0.25">
      <c r="J231" s="25"/>
      <c r="K231" s="25"/>
      <c r="L231" s="25"/>
      <c r="BK231" s="25"/>
      <c r="BL231" s="25"/>
      <c r="BM231" s="25"/>
    </row>
    <row r="232" spans="10:65" x14ac:dyDescent="0.25">
      <c r="J232" s="25"/>
      <c r="K232" s="25"/>
      <c r="L232" s="25"/>
    </row>
    <row r="233" spans="10:65" x14ac:dyDescent="0.25">
      <c r="J233" s="25"/>
      <c r="K233" s="25"/>
      <c r="L233" s="25"/>
      <c r="BK233" s="25"/>
      <c r="BL233" s="25"/>
      <c r="BM233" s="25"/>
    </row>
    <row r="234" spans="10:65" x14ac:dyDescent="0.25">
      <c r="J234" s="25"/>
      <c r="K234" s="25"/>
      <c r="L234" s="25"/>
      <c r="BK234" s="25"/>
      <c r="BL234" s="25"/>
      <c r="BM234" s="25"/>
    </row>
    <row r="235" spans="10:65" x14ac:dyDescent="0.25">
      <c r="J235" s="25"/>
      <c r="K235" s="25"/>
      <c r="L235" s="25"/>
      <c r="BK235" s="25"/>
      <c r="BL235" s="25"/>
      <c r="BM235" s="25"/>
    </row>
    <row r="236" spans="10:65" x14ac:dyDescent="0.25">
      <c r="J236" s="25"/>
      <c r="K236" s="25"/>
      <c r="L236" s="25"/>
      <c r="BK236" s="25"/>
      <c r="BL236" s="25"/>
      <c r="BM236" s="25"/>
    </row>
    <row r="237" spans="10:65" x14ac:dyDescent="0.25">
      <c r="J237" s="25"/>
      <c r="K237" s="25"/>
      <c r="L237" s="25"/>
      <c r="BK237" s="25"/>
      <c r="BL237" s="25"/>
      <c r="BM237" s="25"/>
    </row>
    <row r="238" spans="10:65" x14ac:dyDescent="0.25">
      <c r="BK238" s="25"/>
      <c r="BL238" s="25"/>
      <c r="BM238" s="25"/>
    </row>
    <row r="239" spans="10:65" x14ac:dyDescent="0.25">
      <c r="J239" s="25"/>
      <c r="K239" s="25"/>
      <c r="L239" s="25"/>
      <c r="BK239" s="25"/>
      <c r="BL239" s="25"/>
      <c r="BM239" s="25"/>
    </row>
    <row r="240" spans="10:65" x14ac:dyDescent="0.25">
      <c r="J240" s="25"/>
      <c r="K240" s="25"/>
      <c r="L240" s="25"/>
      <c r="BK240" s="25"/>
      <c r="BL240" s="25"/>
      <c r="BM240" s="25"/>
    </row>
    <row r="241" spans="10:65" x14ac:dyDescent="0.25">
      <c r="J241" s="25"/>
      <c r="K241" s="25"/>
      <c r="L241" s="25"/>
      <c r="BK241" s="25"/>
      <c r="BL241" s="25"/>
      <c r="BM241" s="25"/>
    </row>
    <row r="242" spans="10:65" x14ac:dyDescent="0.25">
      <c r="J242" s="25"/>
      <c r="K242" s="25"/>
      <c r="L242" s="25"/>
      <c r="BK242" s="25"/>
      <c r="BL242" s="25"/>
      <c r="BM242" s="25"/>
    </row>
    <row r="243" spans="10:65" x14ac:dyDescent="0.25">
      <c r="J243" s="25"/>
      <c r="K243" s="25"/>
      <c r="L243" s="25"/>
      <c r="BK243" s="25"/>
      <c r="BL243" s="25"/>
      <c r="BM243" s="25"/>
    </row>
    <row r="244" spans="10:65" x14ac:dyDescent="0.25">
      <c r="J244" s="25"/>
      <c r="K244" s="25"/>
      <c r="L244" s="25"/>
      <c r="BK244" s="25"/>
      <c r="BL244" s="25"/>
      <c r="BM244" s="25"/>
    </row>
    <row r="245" spans="10:65" x14ac:dyDescent="0.25">
      <c r="J245" s="25"/>
      <c r="K245" s="25"/>
      <c r="L245" s="25"/>
      <c r="BK245" s="25"/>
      <c r="BL245" s="25"/>
      <c r="BM245" s="25"/>
    </row>
    <row r="246" spans="10:65" x14ac:dyDescent="0.25">
      <c r="J246" s="25"/>
      <c r="K246" s="25"/>
      <c r="L246" s="25"/>
      <c r="BK246" s="25"/>
      <c r="BL246" s="25"/>
      <c r="BM246" s="25"/>
    </row>
    <row r="247" spans="10:65" x14ac:dyDescent="0.25">
      <c r="J247" s="25"/>
      <c r="K247" s="25"/>
      <c r="L247" s="25"/>
      <c r="BK247" s="25"/>
      <c r="BL247" s="25"/>
      <c r="BM247" s="25"/>
    </row>
    <row r="248" spans="10:65" x14ac:dyDescent="0.25">
      <c r="J248" s="25"/>
      <c r="K248" s="25"/>
      <c r="L248" s="25"/>
      <c r="BK248" s="25"/>
      <c r="BL248" s="25"/>
      <c r="BM248" s="25"/>
    </row>
    <row r="249" spans="10:65" x14ac:dyDescent="0.25">
      <c r="J249" s="25"/>
      <c r="K249" s="25"/>
      <c r="L249" s="25"/>
      <c r="BK249" s="25"/>
      <c r="BL249" s="25"/>
      <c r="BM249" s="25"/>
    </row>
    <row r="250" spans="10:65" x14ac:dyDescent="0.25">
      <c r="J250" s="25"/>
      <c r="K250" s="25"/>
      <c r="L250" s="25"/>
      <c r="BK250" s="25"/>
      <c r="BL250" s="25"/>
      <c r="BM250" s="25"/>
    </row>
    <row r="251" spans="10:65" x14ac:dyDescent="0.25">
      <c r="J251" s="25"/>
      <c r="K251" s="25"/>
      <c r="L251" s="25"/>
    </row>
    <row r="252" spans="10:65" x14ac:dyDescent="0.25">
      <c r="J252" s="25"/>
      <c r="K252" s="25"/>
      <c r="L252" s="25"/>
      <c r="BK252" s="25"/>
      <c r="BL252" s="25"/>
      <c r="BM252" s="25"/>
    </row>
    <row r="253" spans="10:65" x14ac:dyDescent="0.25">
      <c r="J253" s="25"/>
      <c r="K253" s="25"/>
      <c r="L253" s="25"/>
      <c r="BK253" s="25"/>
      <c r="BL253" s="25"/>
      <c r="BM253" s="25"/>
    </row>
    <row r="254" spans="10:65" x14ac:dyDescent="0.25">
      <c r="J254" s="25"/>
      <c r="K254" s="25"/>
      <c r="L254" s="25"/>
      <c r="BK254" s="25"/>
      <c r="BL254" s="25"/>
      <c r="BM254" s="25"/>
    </row>
    <row r="255" spans="10:65" x14ac:dyDescent="0.25">
      <c r="J255" s="25"/>
      <c r="K255" s="25"/>
      <c r="L255" s="25"/>
      <c r="BK255" s="25"/>
      <c r="BL255" s="25"/>
      <c r="BM255" s="25"/>
    </row>
    <row r="256" spans="10:65" x14ac:dyDescent="0.25">
      <c r="J256" s="25"/>
      <c r="K256" s="25"/>
      <c r="L256" s="25"/>
      <c r="BK256" s="25"/>
      <c r="BL256" s="25"/>
      <c r="BM256" s="25"/>
    </row>
    <row r="257" spans="10:65" x14ac:dyDescent="0.25">
      <c r="BK257" s="25"/>
      <c r="BL257" s="25"/>
      <c r="BM257" s="25"/>
    </row>
    <row r="258" spans="10:65" x14ac:dyDescent="0.25">
      <c r="J258" s="25"/>
      <c r="K258" s="25"/>
      <c r="L258" s="25"/>
      <c r="BK258" s="25"/>
      <c r="BL258" s="25"/>
      <c r="BM258" s="25"/>
    </row>
    <row r="259" spans="10:65" x14ac:dyDescent="0.25">
      <c r="J259" s="25"/>
      <c r="K259" s="25"/>
      <c r="L259" s="25"/>
      <c r="BK259" s="25"/>
      <c r="BL259" s="25"/>
      <c r="BM259" s="25"/>
    </row>
    <row r="260" spans="10:65" x14ac:dyDescent="0.25">
      <c r="J260" s="25"/>
      <c r="K260" s="25"/>
      <c r="L260" s="25"/>
      <c r="BK260" s="25"/>
      <c r="BL260" s="25"/>
      <c r="BM260" s="25"/>
    </row>
    <row r="261" spans="10:65" x14ac:dyDescent="0.25">
      <c r="J261" s="25"/>
      <c r="K261" s="25"/>
      <c r="L261" s="25"/>
      <c r="BK261" s="25"/>
      <c r="BL261" s="25"/>
      <c r="BM261" s="25"/>
    </row>
    <row r="262" spans="10:65" x14ac:dyDescent="0.25">
      <c r="J262" s="25"/>
      <c r="K262" s="25"/>
      <c r="L262" s="25"/>
      <c r="BK262" s="25"/>
      <c r="BL262" s="25"/>
      <c r="BM262" s="25"/>
    </row>
    <row r="263" spans="10:65" x14ac:dyDescent="0.25">
      <c r="J263" s="25"/>
      <c r="K263" s="25"/>
      <c r="L263" s="25"/>
      <c r="BK263" s="25"/>
      <c r="BL263" s="25"/>
      <c r="BM263" s="25"/>
    </row>
    <row r="264" spans="10:65" x14ac:dyDescent="0.25">
      <c r="J264" s="25"/>
      <c r="K264" s="25"/>
      <c r="L264" s="25"/>
      <c r="BK264" s="25"/>
      <c r="BL264" s="25"/>
      <c r="BM264" s="25"/>
    </row>
    <row r="265" spans="10:65" x14ac:dyDescent="0.25">
      <c r="J265" s="25"/>
      <c r="K265" s="25"/>
      <c r="L265" s="25"/>
      <c r="BK265" s="25"/>
      <c r="BL265" s="25"/>
      <c r="BM265" s="25"/>
    </row>
    <row r="266" spans="10:65" x14ac:dyDescent="0.25">
      <c r="J266" s="25"/>
      <c r="K266" s="25"/>
      <c r="L266" s="25"/>
      <c r="BK266" s="25"/>
      <c r="BL266" s="25"/>
      <c r="BM266" s="25"/>
    </row>
    <row r="267" spans="10:65" x14ac:dyDescent="0.25">
      <c r="J267" s="25"/>
      <c r="K267" s="25"/>
      <c r="L267" s="25"/>
      <c r="BK267" s="25"/>
      <c r="BL267" s="25"/>
      <c r="BM267" s="25"/>
    </row>
    <row r="268" spans="10:65" x14ac:dyDescent="0.25">
      <c r="J268" s="25"/>
      <c r="K268" s="25"/>
      <c r="L268" s="25"/>
      <c r="BK268" s="25"/>
      <c r="BL268" s="25"/>
      <c r="BM268" s="25"/>
    </row>
    <row r="269" spans="10:65" x14ac:dyDescent="0.25">
      <c r="J269" s="25"/>
      <c r="K269" s="25"/>
      <c r="L269" s="25"/>
      <c r="BK269" s="25"/>
      <c r="BL269" s="25"/>
      <c r="BM269" s="25"/>
    </row>
    <row r="270" spans="10:65" x14ac:dyDescent="0.25">
      <c r="J270" s="25"/>
      <c r="K270" s="25"/>
      <c r="L270" s="25"/>
    </row>
    <row r="271" spans="10:65" x14ac:dyDescent="0.25">
      <c r="J271" s="25"/>
      <c r="K271" s="25"/>
      <c r="L271" s="25"/>
      <c r="BK271" s="25"/>
      <c r="BL271" s="25"/>
      <c r="BM271" s="25"/>
    </row>
    <row r="272" spans="10:65" x14ac:dyDescent="0.25">
      <c r="J272" s="25"/>
      <c r="K272" s="25"/>
      <c r="L272" s="25"/>
      <c r="BK272" s="25"/>
      <c r="BL272" s="25"/>
      <c r="BM272" s="25"/>
    </row>
    <row r="273" spans="10:65" x14ac:dyDescent="0.25">
      <c r="J273" s="25"/>
      <c r="K273" s="25"/>
      <c r="L273" s="25"/>
      <c r="BK273" s="25"/>
      <c r="BL273" s="25"/>
      <c r="BM273" s="25"/>
    </row>
    <row r="274" spans="10:65" x14ac:dyDescent="0.25">
      <c r="J274" s="25"/>
      <c r="K274" s="25"/>
      <c r="L274" s="25"/>
      <c r="BK274" s="25"/>
      <c r="BL274" s="25"/>
      <c r="BM274" s="25"/>
    </row>
    <row r="275" spans="10:65" x14ac:dyDescent="0.25">
      <c r="J275" s="25"/>
      <c r="K275" s="25"/>
      <c r="L275" s="25"/>
      <c r="BK275" s="25"/>
      <c r="BL275" s="25"/>
      <c r="BM275" s="25"/>
    </row>
    <row r="276" spans="10:65" x14ac:dyDescent="0.25">
      <c r="BK276" s="25"/>
      <c r="BL276" s="25"/>
      <c r="BM276" s="25"/>
    </row>
    <row r="277" spans="10:65" x14ac:dyDescent="0.25">
      <c r="J277" s="25"/>
      <c r="K277" s="25"/>
      <c r="L277" s="25"/>
      <c r="BK277" s="25"/>
      <c r="BL277" s="25"/>
      <c r="BM277" s="25"/>
    </row>
    <row r="278" spans="10:65" x14ac:dyDescent="0.25">
      <c r="J278" s="25"/>
      <c r="K278" s="25"/>
      <c r="L278" s="25"/>
      <c r="BK278" s="25"/>
      <c r="BL278" s="25"/>
      <c r="BM278" s="25"/>
    </row>
    <row r="279" spans="10:65" x14ac:dyDescent="0.25">
      <c r="J279" s="25"/>
      <c r="K279" s="25"/>
      <c r="L279" s="25"/>
      <c r="BK279" s="25"/>
      <c r="BL279" s="25"/>
      <c r="BM279" s="25"/>
    </row>
    <row r="280" spans="10:65" x14ac:dyDescent="0.25">
      <c r="J280" s="25"/>
      <c r="K280" s="25"/>
      <c r="L280" s="25"/>
      <c r="BK280" s="25"/>
      <c r="BL280" s="25"/>
      <c r="BM280" s="25"/>
    </row>
    <row r="281" spans="10:65" x14ac:dyDescent="0.25">
      <c r="J281" s="25"/>
      <c r="K281" s="25"/>
      <c r="L281" s="25"/>
      <c r="BK281" s="25"/>
      <c r="BL281" s="25"/>
      <c r="BM281" s="25"/>
    </row>
    <row r="282" spans="10:65" x14ac:dyDescent="0.25">
      <c r="J282" s="25"/>
      <c r="K282" s="25"/>
      <c r="L282" s="25"/>
      <c r="BK282" s="25"/>
      <c r="BL282" s="25"/>
      <c r="BM282" s="25"/>
    </row>
    <row r="283" spans="10:65" x14ac:dyDescent="0.25">
      <c r="J283" s="25"/>
      <c r="K283" s="25"/>
      <c r="L283" s="25"/>
      <c r="BK283" s="25"/>
      <c r="BL283" s="25"/>
      <c r="BM283" s="25"/>
    </row>
    <row r="284" spans="10:65" x14ac:dyDescent="0.25">
      <c r="J284" s="25"/>
      <c r="K284" s="25"/>
      <c r="L284" s="25"/>
      <c r="BK284" s="25"/>
      <c r="BL284" s="25"/>
      <c r="BM284" s="25"/>
    </row>
    <row r="285" spans="10:65" x14ac:dyDescent="0.25">
      <c r="J285" s="25"/>
      <c r="K285" s="25"/>
      <c r="L285" s="25"/>
      <c r="BK285" s="25"/>
      <c r="BL285" s="25"/>
      <c r="BM285" s="25"/>
    </row>
    <row r="286" spans="10:65" x14ac:dyDescent="0.25">
      <c r="J286" s="25"/>
      <c r="K286" s="25"/>
      <c r="L286" s="25"/>
      <c r="BK286" s="25"/>
      <c r="BL286" s="25"/>
      <c r="BM286" s="25"/>
    </row>
    <row r="287" spans="10:65" x14ac:dyDescent="0.25">
      <c r="J287" s="25"/>
      <c r="K287" s="25"/>
      <c r="L287" s="25"/>
      <c r="BK287" s="25"/>
      <c r="BL287" s="25"/>
      <c r="BM287" s="25"/>
    </row>
    <row r="288" spans="10:65" x14ac:dyDescent="0.25">
      <c r="J288" s="25"/>
      <c r="K288" s="25"/>
      <c r="L288" s="25"/>
      <c r="BK288" s="25"/>
      <c r="BL288" s="25"/>
      <c r="BM288" s="25"/>
    </row>
    <row r="289" spans="10:65" x14ac:dyDescent="0.25">
      <c r="J289" s="25"/>
      <c r="K289" s="25"/>
      <c r="L289" s="25"/>
    </row>
    <row r="290" spans="10:65" x14ac:dyDescent="0.25">
      <c r="J290" s="25"/>
      <c r="K290" s="25"/>
      <c r="L290" s="25"/>
      <c r="BK290" s="25"/>
      <c r="BL290" s="25"/>
      <c r="BM290" s="25"/>
    </row>
    <row r="291" spans="10:65" x14ac:dyDescent="0.25">
      <c r="J291" s="25"/>
      <c r="K291" s="25"/>
      <c r="L291" s="25"/>
      <c r="BK291" s="25"/>
      <c r="BL291" s="25"/>
      <c r="BM291" s="25"/>
    </row>
    <row r="292" spans="10:65" x14ac:dyDescent="0.25">
      <c r="J292" s="25"/>
      <c r="K292" s="25"/>
      <c r="L292" s="25"/>
      <c r="BK292" s="25"/>
      <c r="BL292" s="25"/>
      <c r="BM292" s="25"/>
    </row>
    <row r="293" spans="10:65" x14ac:dyDescent="0.25">
      <c r="J293" s="25"/>
      <c r="K293" s="25"/>
      <c r="L293" s="25"/>
      <c r="BK293" s="25"/>
      <c r="BL293" s="25"/>
      <c r="BM293" s="25"/>
    </row>
    <row r="294" spans="10:65" x14ac:dyDescent="0.25">
      <c r="J294" s="25"/>
      <c r="K294" s="25"/>
      <c r="L294" s="25"/>
      <c r="BK294" s="25"/>
      <c r="BL294" s="25"/>
      <c r="BM294" s="25"/>
    </row>
    <row r="295" spans="10:65" x14ac:dyDescent="0.25">
      <c r="BK295" s="25"/>
      <c r="BL295" s="25"/>
      <c r="BM295" s="25"/>
    </row>
    <row r="296" spans="10:65" x14ac:dyDescent="0.25">
      <c r="J296" s="25"/>
      <c r="K296" s="25"/>
      <c r="L296" s="25"/>
      <c r="BK296" s="25"/>
      <c r="BL296" s="25"/>
      <c r="BM296" s="25"/>
    </row>
    <row r="297" spans="10:65" x14ac:dyDescent="0.25">
      <c r="J297" s="25"/>
      <c r="K297" s="25"/>
      <c r="L297" s="25"/>
      <c r="BK297" s="25"/>
      <c r="BL297" s="25"/>
      <c r="BM297" s="25"/>
    </row>
    <row r="298" spans="10:65" x14ac:dyDescent="0.25">
      <c r="J298" s="25"/>
      <c r="K298" s="25"/>
      <c r="L298" s="25"/>
      <c r="BK298" s="25"/>
      <c r="BL298" s="25"/>
      <c r="BM298" s="25"/>
    </row>
    <row r="299" spans="10:65" x14ac:dyDescent="0.25">
      <c r="J299" s="25"/>
      <c r="K299" s="25"/>
      <c r="L299" s="25"/>
      <c r="BK299" s="25"/>
      <c r="BL299" s="25"/>
      <c r="BM299" s="25"/>
    </row>
    <row r="300" spans="10:65" x14ac:dyDescent="0.25">
      <c r="J300" s="25"/>
      <c r="K300" s="25"/>
      <c r="L300" s="25"/>
      <c r="BK300" s="25"/>
      <c r="BL300" s="25"/>
      <c r="BM300" s="25"/>
    </row>
    <row r="301" spans="10:65" x14ac:dyDescent="0.25">
      <c r="J301" s="25"/>
      <c r="K301" s="25"/>
      <c r="L301" s="25"/>
      <c r="BK301" s="25"/>
      <c r="BL301" s="25"/>
      <c r="BM301" s="25"/>
    </row>
    <row r="302" spans="10:65" x14ac:dyDescent="0.25">
      <c r="J302" s="25"/>
      <c r="K302" s="25"/>
      <c r="L302" s="25"/>
      <c r="BK302" s="25"/>
      <c r="BL302" s="25"/>
      <c r="BM302" s="25"/>
    </row>
    <row r="303" spans="10:65" x14ac:dyDescent="0.25">
      <c r="J303" s="25"/>
      <c r="K303" s="25"/>
      <c r="L303" s="25"/>
      <c r="BK303" s="25"/>
      <c r="BL303" s="25"/>
      <c r="BM303" s="25"/>
    </row>
    <row r="304" spans="10:65" x14ac:dyDescent="0.25">
      <c r="J304" s="25"/>
      <c r="K304" s="25"/>
      <c r="L304" s="25"/>
      <c r="BK304" s="25"/>
      <c r="BL304" s="25"/>
      <c r="BM304" s="25"/>
    </row>
    <row r="305" spans="10:65" x14ac:dyDescent="0.25">
      <c r="J305" s="25"/>
      <c r="K305" s="25"/>
      <c r="L305" s="25"/>
      <c r="BK305" s="25"/>
      <c r="BL305" s="25"/>
      <c r="BM305" s="25"/>
    </row>
    <row r="306" spans="10:65" x14ac:dyDescent="0.25">
      <c r="J306" s="25"/>
      <c r="K306" s="25"/>
      <c r="L306" s="25"/>
      <c r="BK306" s="25"/>
      <c r="BL306" s="25"/>
      <c r="BM306" s="25"/>
    </row>
    <row r="307" spans="10:65" x14ac:dyDescent="0.25">
      <c r="J307" s="25"/>
      <c r="K307" s="25"/>
      <c r="L307" s="25"/>
      <c r="BK307" s="25"/>
      <c r="BL307" s="25"/>
      <c r="BM307" s="25"/>
    </row>
    <row r="308" spans="10:65" x14ac:dyDescent="0.25">
      <c r="J308" s="25"/>
      <c r="K308" s="25"/>
      <c r="L308" s="25"/>
    </row>
    <row r="309" spans="10:65" x14ac:dyDescent="0.25">
      <c r="J309" s="25"/>
      <c r="K309" s="25"/>
      <c r="L309" s="25"/>
      <c r="BK309" s="25"/>
      <c r="BL309" s="25"/>
      <c r="BM309" s="25"/>
    </row>
    <row r="310" spans="10:65" x14ac:dyDescent="0.25">
      <c r="J310" s="25"/>
      <c r="K310" s="25"/>
      <c r="L310" s="25"/>
      <c r="BK310" s="25"/>
      <c r="BL310" s="25"/>
      <c r="BM310" s="25"/>
    </row>
    <row r="311" spans="10:65" x14ac:dyDescent="0.25">
      <c r="J311" s="25"/>
      <c r="K311" s="25"/>
      <c r="L311" s="25"/>
      <c r="BK311" s="25"/>
      <c r="BL311" s="25"/>
      <c r="BM311" s="25"/>
    </row>
    <row r="312" spans="10:65" x14ac:dyDescent="0.25">
      <c r="J312" s="25"/>
      <c r="K312" s="25"/>
      <c r="L312" s="25"/>
      <c r="BK312" s="25"/>
      <c r="BL312" s="25"/>
      <c r="BM312" s="25"/>
    </row>
    <row r="313" spans="10:65" x14ac:dyDescent="0.25">
      <c r="J313" s="25"/>
      <c r="K313" s="25"/>
      <c r="L313" s="25"/>
      <c r="BK313" s="25"/>
      <c r="BL313" s="25"/>
      <c r="BM313" s="25"/>
    </row>
    <row r="314" spans="10:65" x14ac:dyDescent="0.25">
      <c r="BK314" s="25"/>
      <c r="BL314" s="25"/>
      <c r="BM314" s="25"/>
    </row>
    <row r="315" spans="10:65" x14ac:dyDescent="0.25">
      <c r="J315" s="25"/>
      <c r="K315" s="25"/>
      <c r="L315" s="25"/>
      <c r="BK315" s="25"/>
      <c r="BL315" s="25"/>
      <c r="BM315" s="25"/>
    </row>
    <row r="316" spans="10:65" x14ac:dyDescent="0.25">
      <c r="J316" s="25"/>
      <c r="K316" s="25"/>
      <c r="L316" s="25"/>
      <c r="BK316" s="25"/>
      <c r="BL316" s="25"/>
      <c r="BM316" s="25"/>
    </row>
    <row r="317" spans="10:65" x14ac:dyDescent="0.25">
      <c r="J317" s="25"/>
      <c r="K317" s="25"/>
      <c r="L317" s="25"/>
      <c r="BK317" s="25"/>
      <c r="BL317" s="25"/>
      <c r="BM317" s="25"/>
    </row>
    <row r="318" spans="10:65" x14ac:dyDescent="0.25">
      <c r="J318" s="25"/>
      <c r="K318" s="25"/>
      <c r="L318" s="25"/>
      <c r="BK318" s="25"/>
      <c r="BL318" s="25"/>
      <c r="BM318" s="25"/>
    </row>
    <row r="319" spans="10:65" x14ac:dyDescent="0.25">
      <c r="J319" s="25"/>
      <c r="K319" s="25"/>
      <c r="L319" s="25"/>
      <c r="BK319" s="25"/>
      <c r="BL319" s="25"/>
      <c r="BM319" s="25"/>
    </row>
    <row r="320" spans="10:65" x14ac:dyDescent="0.25">
      <c r="J320" s="25"/>
      <c r="K320" s="25"/>
      <c r="L320" s="25"/>
      <c r="BK320" s="25"/>
      <c r="BL320" s="25"/>
      <c r="BM320" s="25"/>
    </row>
    <row r="321" spans="10:65" x14ac:dyDescent="0.25">
      <c r="J321" s="25"/>
      <c r="K321" s="25"/>
      <c r="L321" s="25"/>
      <c r="BK321" s="25"/>
      <c r="BL321" s="25"/>
      <c r="BM321" s="25"/>
    </row>
    <row r="322" spans="10:65" x14ac:dyDescent="0.25">
      <c r="J322" s="25"/>
      <c r="K322" s="25"/>
      <c r="L322" s="25"/>
      <c r="BK322" s="25"/>
      <c r="BL322" s="25"/>
      <c r="BM322" s="25"/>
    </row>
    <row r="323" spans="10:65" x14ac:dyDescent="0.25">
      <c r="J323" s="25"/>
      <c r="K323" s="25"/>
      <c r="L323" s="25"/>
      <c r="BK323" s="25"/>
      <c r="BL323" s="25"/>
      <c r="BM323" s="25"/>
    </row>
    <row r="324" spans="10:65" x14ac:dyDescent="0.25">
      <c r="J324" s="25"/>
      <c r="K324" s="25"/>
      <c r="L324" s="25"/>
      <c r="BK324" s="25"/>
      <c r="BL324" s="25"/>
      <c r="BM324" s="25"/>
    </row>
    <row r="325" spans="10:65" x14ac:dyDescent="0.25">
      <c r="J325" s="25"/>
      <c r="K325" s="25"/>
      <c r="L325" s="25"/>
      <c r="BK325" s="25"/>
      <c r="BL325" s="25"/>
      <c r="BM325" s="25"/>
    </row>
    <row r="326" spans="10:65" x14ac:dyDescent="0.25">
      <c r="J326" s="25"/>
      <c r="K326" s="25"/>
      <c r="L326" s="25"/>
      <c r="BK326" s="25"/>
      <c r="BL326" s="25"/>
      <c r="BM326" s="25"/>
    </row>
    <row r="327" spans="10:65" x14ac:dyDescent="0.25">
      <c r="J327" s="25"/>
      <c r="K327" s="25"/>
      <c r="L327" s="25"/>
    </row>
    <row r="328" spans="10:65" x14ac:dyDescent="0.25">
      <c r="J328" s="25"/>
      <c r="K328" s="25"/>
      <c r="L328" s="25"/>
      <c r="BK328" s="25"/>
      <c r="BL328" s="25"/>
      <c r="BM328" s="25"/>
    </row>
    <row r="329" spans="10:65" x14ac:dyDescent="0.25">
      <c r="J329" s="25"/>
      <c r="K329" s="25"/>
      <c r="L329" s="25"/>
      <c r="BK329" s="25"/>
      <c r="BL329" s="25"/>
      <c r="BM329" s="25"/>
    </row>
    <row r="330" spans="10:65" x14ac:dyDescent="0.25">
      <c r="J330" s="25"/>
      <c r="K330" s="25"/>
      <c r="L330" s="25"/>
      <c r="BK330" s="25"/>
      <c r="BL330" s="25"/>
      <c r="BM330" s="25"/>
    </row>
    <row r="331" spans="10:65" x14ac:dyDescent="0.25">
      <c r="J331" s="25"/>
      <c r="K331" s="25"/>
      <c r="L331" s="25"/>
      <c r="BK331" s="25"/>
      <c r="BL331" s="25"/>
      <c r="BM331" s="25"/>
    </row>
    <row r="332" spans="10:65" x14ac:dyDescent="0.25">
      <c r="J332" s="25"/>
      <c r="K332" s="25"/>
      <c r="L332" s="25"/>
      <c r="BK332" s="25"/>
      <c r="BL332" s="25"/>
      <c r="BM332" s="25"/>
    </row>
    <row r="333" spans="10:65" x14ac:dyDescent="0.25">
      <c r="BK333" s="25"/>
      <c r="BL333" s="25"/>
      <c r="BM333" s="25"/>
    </row>
    <row r="334" spans="10:65" x14ac:dyDescent="0.25">
      <c r="J334" s="25"/>
      <c r="K334" s="25"/>
      <c r="L334" s="25"/>
      <c r="BK334" s="25"/>
      <c r="BL334" s="25"/>
      <c r="BM334" s="25"/>
    </row>
    <row r="335" spans="10:65" x14ac:dyDescent="0.25">
      <c r="J335" s="25"/>
      <c r="K335" s="25"/>
      <c r="L335" s="25"/>
      <c r="BK335" s="25"/>
      <c r="BL335" s="25"/>
      <c r="BM335" s="25"/>
    </row>
    <row r="336" spans="10:65" x14ac:dyDescent="0.25">
      <c r="J336" s="25"/>
      <c r="K336" s="25"/>
      <c r="L336" s="25"/>
      <c r="BK336" s="25"/>
      <c r="BL336" s="25"/>
      <c r="BM336" s="25"/>
    </row>
    <row r="337" spans="10:65" x14ac:dyDescent="0.25">
      <c r="J337" s="25"/>
      <c r="K337" s="25"/>
      <c r="L337" s="25"/>
      <c r="BK337" s="25"/>
      <c r="BL337" s="25"/>
      <c r="BM337" s="25"/>
    </row>
    <row r="338" spans="10:65" x14ac:dyDescent="0.25">
      <c r="J338" s="25"/>
      <c r="K338" s="25"/>
      <c r="L338" s="25"/>
      <c r="BK338" s="25"/>
      <c r="BL338" s="25"/>
      <c r="BM338" s="25"/>
    </row>
    <row r="339" spans="10:65" x14ac:dyDescent="0.25">
      <c r="J339" s="25"/>
      <c r="K339" s="25"/>
      <c r="L339" s="25"/>
      <c r="BK339" s="25"/>
      <c r="BL339" s="25"/>
      <c r="BM339" s="25"/>
    </row>
    <row r="340" spans="10:65" x14ac:dyDescent="0.25">
      <c r="J340" s="25"/>
      <c r="K340" s="25"/>
      <c r="L340" s="25"/>
      <c r="BK340" s="25"/>
      <c r="BL340" s="25"/>
      <c r="BM340" s="25"/>
    </row>
    <row r="341" spans="10:65" x14ac:dyDescent="0.25">
      <c r="J341" s="25"/>
      <c r="K341" s="25"/>
      <c r="L341" s="25"/>
      <c r="BK341" s="25"/>
      <c r="BL341" s="25"/>
      <c r="BM341" s="25"/>
    </row>
    <row r="342" spans="10:65" x14ac:dyDescent="0.25">
      <c r="J342" s="25"/>
      <c r="K342" s="25"/>
      <c r="L342" s="25"/>
      <c r="BK342" s="25"/>
      <c r="BL342" s="25"/>
      <c r="BM342" s="25"/>
    </row>
    <row r="343" spans="10:65" x14ac:dyDescent="0.25">
      <c r="J343" s="25"/>
      <c r="K343" s="25"/>
      <c r="L343" s="25"/>
      <c r="BK343" s="25"/>
      <c r="BL343" s="25"/>
      <c r="BM343" s="25"/>
    </row>
    <row r="344" spans="10:65" x14ac:dyDescent="0.25">
      <c r="J344" s="25"/>
      <c r="K344" s="25"/>
      <c r="L344" s="25"/>
      <c r="BK344" s="25"/>
      <c r="BL344" s="25"/>
      <c r="BM344" s="25"/>
    </row>
    <row r="345" spans="10:65" x14ac:dyDescent="0.25">
      <c r="J345" s="25"/>
      <c r="K345" s="25"/>
      <c r="L345" s="25"/>
      <c r="BK345" s="25"/>
      <c r="BL345" s="25"/>
      <c r="BM345" s="25"/>
    </row>
    <row r="346" spans="10:65" x14ac:dyDescent="0.25">
      <c r="J346" s="25"/>
      <c r="K346" s="25"/>
      <c r="L346" s="25"/>
    </row>
    <row r="347" spans="10:65" x14ac:dyDescent="0.25">
      <c r="J347" s="25"/>
      <c r="K347" s="25"/>
      <c r="L347" s="25"/>
      <c r="BK347" s="25"/>
      <c r="BL347" s="25"/>
      <c r="BM347" s="25"/>
    </row>
    <row r="348" spans="10:65" x14ac:dyDescent="0.25">
      <c r="J348" s="25"/>
      <c r="K348" s="25"/>
      <c r="L348" s="25"/>
      <c r="BK348" s="25"/>
      <c r="BL348" s="25"/>
      <c r="BM348" s="25"/>
    </row>
    <row r="349" spans="10:65" x14ac:dyDescent="0.25">
      <c r="J349" s="25"/>
      <c r="K349" s="25"/>
      <c r="L349" s="25"/>
      <c r="BK349" s="25"/>
      <c r="BL349" s="25"/>
      <c r="BM349" s="25"/>
    </row>
    <row r="350" spans="10:65" x14ac:dyDescent="0.25">
      <c r="J350" s="25"/>
      <c r="K350" s="25"/>
      <c r="L350" s="25"/>
      <c r="BK350" s="25"/>
      <c r="BL350" s="25"/>
      <c r="BM350" s="25"/>
    </row>
    <row r="351" spans="10:65" x14ac:dyDescent="0.25">
      <c r="J351" s="25"/>
      <c r="K351" s="25"/>
      <c r="L351" s="25"/>
      <c r="BK351" s="25"/>
      <c r="BL351" s="25"/>
      <c r="BM351" s="25"/>
    </row>
    <row r="352" spans="10:65" x14ac:dyDescent="0.25">
      <c r="BK352" s="25"/>
      <c r="BL352" s="25"/>
      <c r="BM352" s="25"/>
    </row>
    <row r="353" spans="10:65" x14ac:dyDescent="0.25">
      <c r="J353" s="25"/>
      <c r="K353" s="25"/>
      <c r="L353" s="25"/>
      <c r="BK353" s="25"/>
      <c r="BL353" s="25"/>
      <c r="BM353" s="25"/>
    </row>
    <row r="354" spans="10:65" x14ac:dyDescent="0.25">
      <c r="J354" s="25"/>
      <c r="K354" s="25"/>
      <c r="L354" s="25"/>
      <c r="BK354" s="25"/>
      <c r="BL354" s="25"/>
      <c r="BM354" s="25"/>
    </row>
    <row r="355" spans="10:65" x14ac:dyDescent="0.25">
      <c r="J355" s="25"/>
      <c r="K355" s="25"/>
      <c r="L355" s="25"/>
      <c r="BK355" s="25"/>
      <c r="BL355" s="25"/>
      <c r="BM355" s="25"/>
    </row>
    <row r="356" spans="10:65" x14ac:dyDescent="0.25">
      <c r="J356" s="25"/>
      <c r="K356" s="25"/>
      <c r="L356" s="25"/>
      <c r="BK356" s="25"/>
      <c r="BL356" s="25"/>
      <c r="BM356" s="25"/>
    </row>
    <row r="357" spans="10:65" x14ac:dyDescent="0.25">
      <c r="J357" s="25"/>
      <c r="K357" s="25"/>
      <c r="L357" s="25"/>
      <c r="BK357" s="25"/>
      <c r="BL357" s="25"/>
      <c r="BM357" s="25"/>
    </row>
    <row r="358" spans="10:65" x14ac:dyDescent="0.25">
      <c r="J358" s="25"/>
      <c r="K358" s="25"/>
      <c r="L358" s="25"/>
      <c r="BK358" s="25"/>
      <c r="BL358" s="25"/>
      <c r="BM358" s="25"/>
    </row>
    <row r="359" spans="10:65" x14ac:dyDescent="0.25">
      <c r="J359" s="25"/>
      <c r="K359" s="25"/>
      <c r="L359" s="25"/>
      <c r="BK359" s="25"/>
      <c r="BL359" s="25"/>
      <c r="BM359" s="25"/>
    </row>
    <row r="360" spans="10:65" x14ac:dyDescent="0.25">
      <c r="J360" s="25"/>
      <c r="K360" s="25"/>
      <c r="L360" s="25"/>
      <c r="BK360" s="25"/>
      <c r="BL360" s="25"/>
      <c r="BM360" s="25"/>
    </row>
    <row r="361" spans="10:65" x14ac:dyDescent="0.25">
      <c r="J361" s="25"/>
      <c r="K361" s="25"/>
      <c r="L361" s="25"/>
      <c r="BK361" s="25"/>
      <c r="BL361" s="25"/>
      <c r="BM361" s="25"/>
    </row>
    <row r="362" spans="10:65" x14ac:dyDescent="0.25">
      <c r="J362" s="25"/>
      <c r="K362" s="25"/>
      <c r="L362" s="25"/>
      <c r="BK362" s="25"/>
      <c r="BL362" s="25"/>
      <c r="BM362" s="25"/>
    </row>
    <row r="363" spans="10:65" x14ac:dyDescent="0.25">
      <c r="J363" s="25"/>
      <c r="K363" s="25"/>
      <c r="L363" s="25"/>
      <c r="BK363" s="25"/>
      <c r="BL363" s="25"/>
      <c r="BM363" s="25"/>
    </row>
    <row r="364" spans="10:65" x14ac:dyDescent="0.25">
      <c r="J364" s="25"/>
      <c r="K364" s="25"/>
      <c r="L364" s="25"/>
      <c r="BK364" s="25"/>
      <c r="BL364" s="25"/>
      <c r="BM364" s="25"/>
    </row>
    <row r="365" spans="10:65" x14ac:dyDescent="0.25">
      <c r="J365" s="25"/>
      <c r="K365" s="25"/>
      <c r="L365" s="25"/>
    </row>
    <row r="366" spans="10:65" x14ac:dyDescent="0.25">
      <c r="J366" s="25"/>
      <c r="K366" s="25"/>
      <c r="L366" s="25"/>
      <c r="BK366" s="25"/>
      <c r="BL366" s="25"/>
      <c r="BM366" s="25"/>
    </row>
    <row r="367" spans="10:65" x14ac:dyDescent="0.25">
      <c r="J367" s="25"/>
      <c r="K367" s="25"/>
      <c r="L367" s="25"/>
      <c r="BK367" s="25"/>
      <c r="BL367" s="25"/>
      <c r="BM367" s="25"/>
    </row>
    <row r="368" spans="10:65" x14ac:dyDescent="0.25">
      <c r="J368" s="25"/>
      <c r="K368" s="25"/>
      <c r="L368" s="25"/>
      <c r="BK368" s="25"/>
      <c r="BL368" s="25"/>
      <c r="BM368" s="25"/>
    </row>
    <row r="369" spans="10:65" x14ac:dyDescent="0.25">
      <c r="J369" s="25"/>
      <c r="K369" s="25"/>
      <c r="L369" s="25"/>
      <c r="BK369" s="25"/>
      <c r="BL369" s="25"/>
      <c r="BM369" s="25"/>
    </row>
    <row r="370" spans="10:65" x14ac:dyDescent="0.25">
      <c r="J370" s="25"/>
      <c r="K370" s="25"/>
      <c r="L370" s="25"/>
      <c r="BK370" s="25"/>
      <c r="BL370" s="25"/>
      <c r="BM370" s="25"/>
    </row>
    <row r="371" spans="10:65" x14ac:dyDescent="0.25">
      <c r="BK371" s="25"/>
      <c r="BL371" s="25"/>
      <c r="BM371" s="25"/>
    </row>
    <row r="372" spans="10:65" x14ac:dyDescent="0.25">
      <c r="J372" s="25"/>
      <c r="K372" s="25"/>
      <c r="L372" s="25"/>
      <c r="BK372" s="25"/>
      <c r="BL372" s="25"/>
      <c r="BM372" s="25"/>
    </row>
    <row r="373" spans="10:65" x14ac:dyDescent="0.25">
      <c r="J373" s="25"/>
      <c r="K373" s="25"/>
      <c r="L373" s="25"/>
      <c r="BK373" s="25"/>
      <c r="BL373" s="25"/>
      <c r="BM373" s="25"/>
    </row>
    <row r="374" spans="10:65" x14ac:dyDescent="0.25">
      <c r="J374" s="25"/>
      <c r="K374" s="25"/>
      <c r="L374" s="25"/>
      <c r="BK374" s="25"/>
      <c r="BL374" s="25"/>
      <c r="BM374" s="25"/>
    </row>
    <row r="375" spans="10:65" x14ac:dyDescent="0.25">
      <c r="J375" s="25"/>
      <c r="K375" s="25"/>
      <c r="L375" s="25"/>
      <c r="BK375" s="25"/>
      <c r="BL375" s="25"/>
      <c r="BM375" s="25"/>
    </row>
    <row r="376" spans="10:65" x14ac:dyDescent="0.25">
      <c r="J376" s="25"/>
      <c r="K376" s="25"/>
      <c r="L376" s="25"/>
      <c r="BK376" s="25"/>
      <c r="BL376" s="25"/>
      <c r="BM376" s="25"/>
    </row>
    <row r="377" spans="10:65" x14ac:dyDescent="0.25">
      <c r="J377" s="25"/>
      <c r="K377" s="25"/>
      <c r="L377" s="25"/>
      <c r="BK377" s="25"/>
      <c r="BL377" s="25"/>
      <c r="BM377" s="25"/>
    </row>
    <row r="378" spans="10:65" x14ac:dyDescent="0.25">
      <c r="J378" s="25"/>
      <c r="K378" s="25"/>
      <c r="L378" s="25"/>
      <c r="BK378" s="25"/>
      <c r="BL378" s="25"/>
      <c r="BM378" s="25"/>
    </row>
    <row r="379" spans="10:65" x14ac:dyDescent="0.25">
      <c r="J379" s="25"/>
      <c r="K379" s="25"/>
      <c r="L379" s="25"/>
      <c r="BK379" s="25"/>
      <c r="BL379" s="25"/>
      <c r="BM379" s="25"/>
    </row>
    <row r="380" spans="10:65" x14ac:dyDescent="0.25">
      <c r="J380" s="25"/>
      <c r="K380" s="25"/>
      <c r="L380" s="25"/>
      <c r="BK380" s="25"/>
      <c r="BL380" s="25"/>
      <c r="BM380" s="25"/>
    </row>
    <row r="381" spans="10:65" x14ac:dyDescent="0.25">
      <c r="J381" s="25"/>
      <c r="K381" s="25"/>
      <c r="L381" s="25"/>
      <c r="BK381" s="25"/>
      <c r="BL381" s="25"/>
      <c r="BM381" s="25"/>
    </row>
    <row r="382" spans="10:65" x14ac:dyDescent="0.25">
      <c r="J382" s="25"/>
      <c r="K382" s="25"/>
      <c r="L382" s="25"/>
      <c r="BK382" s="25"/>
      <c r="BL382" s="25"/>
      <c r="BM382" s="25"/>
    </row>
    <row r="383" spans="10:65" x14ac:dyDescent="0.25">
      <c r="J383" s="25"/>
      <c r="K383" s="25"/>
      <c r="L383" s="25"/>
      <c r="BK383" s="25"/>
      <c r="BL383" s="25"/>
      <c r="BM383" s="25"/>
    </row>
    <row r="384" spans="10:65" x14ac:dyDescent="0.25">
      <c r="J384" s="25"/>
      <c r="K384" s="25"/>
      <c r="L384" s="25"/>
    </row>
    <row r="385" spans="10:65" x14ac:dyDescent="0.25">
      <c r="J385" s="25"/>
      <c r="K385" s="25"/>
      <c r="L385" s="25"/>
      <c r="BK385" s="25"/>
      <c r="BL385" s="25"/>
      <c r="BM385" s="25"/>
    </row>
    <row r="386" spans="10:65" x14ac:dyDescent="0.25">
      <c r="J386" s="25"/>
      <c r="K386" s="25"/>
      <c r="L386" s="25"/>
      <c r="BK386" s="25"/>
      <c r="BL386" s="25"/>
      <c r="BM386" s="25"/>
    </row>
    <row r="387" spans="10:65" x14ac:dyDescent="0.25">
      <c r="J387" s="25"/>
      <c r="K387" s="25"/>
      <c r="L387" s="25"/>
      <c r="BK387" s="25"/>
      <c r="BL387" s="25"/>
      <c r="BM387" s="25"/>
    </row>
    <row r="388" spans="10:65" x14ac:dyDescent="0.25">
      <c r="J388" s="25"/>
      <c r="K388" s="25"/>
      <c r="L388" s="25"/>
      <c r="BK388" s="25"/>
      <c r="BL388" s="25"/>
      <c r="BM388" s="25"/>
    </row>
    <row r="389" spans="10:65" x14ac:dyDescent="0.25">
      <c r="J389" s="25"/>
      <c r="K389" s="25"/>
      <c r="L389" s="25"/>
      <c r="BK389" s="25"/>
      <c r="BL389" s="25"/>
      <c r="BM389" s="25"/>
    </row>
    <row r="390" spans="10:65" x14ac:dyDescent="0.25">
      <c r="BK390" s="25"/>
      <c r="BL390" s="25"/>
      <c r="BM390" s="25"/>
    </row>
    <row r="391" spans="10:65" x14ac:dyDescent="0.25">
      <c r="J391" s="25"/>
      <c r="K391" s="25"/>
      <c r="L391" s="25"/>
      <c r="BK391" s="25"/>
      <c r="BL391" s="25"/>
      <c r="BM391" s="25"/>
    </row>
    <row r="392" spans="10:65" x14ac:dyDescent="0.25">
      <c r="J392" s="25"/>
      <c r="K392" s="25"/>
      <c r="L392" s="25"/>
      <c r="BK392" s="25"/>
      <c r="BL392" s="25"/>
      <c r="BM392" s="25"/>
    </row>
    <row r="393" spans="10:65" x14ac:dyDescent="0.25">
      <c r="J393" s="25"/>
      <c r="K393" s="25"/>
      <c r="L393" s="25"/>
      <c r="BK393" s="25"/>
      <c r="BL393" s="25"/>
      <c r="BM393" s="25"/>
    </row>
    <row r="394" spans="10:65" x14ac:dyDescent="0.25">
      <c r="J394" s="25"/>
      <c r="K394" s="25"/>
      <c r="L394" s="25"/>
      <c r="BK394" s="25"/>
      <c r="BL394" s="25"/>
      <c r="BM394" s="25"/>
    </row>
    <row r="395" spans="10:65" x14ac:dyDescent="0.25">
      <c r="J395" s="25"/>
      <c r="K395" s="25"/>
      <c r="L395" s="25"/>
      <c r="BK395" s="25"/>
      <c r="BL395" s="25"/>
      <c r="BM395" s="25"/>
    </row>
    <row r="396" spans="10:65" x14ac:dyDescent="0.25">
      <c r="J396" s="25"/>
      <c r="K396" s="25"/>
      <c r="L396" s="25"/>
      <c r="BK396" s="25"/>
      <c r="BL396" s="25"/>
      <c r="BM396" s="25"/>
    </row>
    <row r="397" spans="10:65" x14ac:dyDescent="0.25">
      <c r="J397" s="25"/>
      <c r="K397" s="25"/>
      <c r="L397" s="25"/>
      <c r="BK397" s="25"/>
      <c r="BL397" s="25"/>
      <c r="BM397" s="25"/>
    </row>
    <row r="398" spans="10:65" x14ac:dyDescent="0.25">
      <c r="J398" s="25"/>
      <c r="K398" s="25"/>
      <c r="L398" s="25"/>
      <c r="BK398" s="25"/>
      <c r="BL398" s="25"/>
      <c r="BM398" s="25"/>
    </row>
    <row r="399" spans="10:65" x14ac:dyDescent="0.25">
      <c r="J399" s="25"/>
      <c r="K399" s="25"/>
      <c r="L399" s="25"/>
      <c r="BK399" s="25"/>
      <c r="BL399" s="25"/>
      <c r="BM399" s="25"/>
    </row>
    <row r="400" spans="10:65" x14ac:dyDescent="0.25">
      <c r="J400" s="25"/>
      <c r="K400" s="25"/>
      <c r="L400" s="25"/>
      <c r="BK400" s="25"/>
      <c r="BL400" s="25"/>
      <c r="BM400" s="25"/>
    </row>
    <row r="401" spans="10:65" x14ac:dyDescent="0.25">
      <c r="J401" s="25"/>
      <c r="K401" s="25"/>
      <c r="L401" s="25"/>
      <c r="BK401" s="25"/>
      <c r="BL401" s="25"/>
      <c r="BM401" s="25"/>
    </row>
    <row r="402" spans="10:65" x14ac:dyDescent="0.25">
      <c r="J402" s="25"/>
      <c r="K402" s="25"/>
      <c r="L402" s="25"/>
      <c r="BK402" s="25"/>
      <c r="BL402" s="25"/>
      <c r="BM402" s="25"/>
    </row>
    <row r="403" spans="10:65" x14ac:dyDescent="0.25">
      <c r="J403" s="25"/>
      <c r="K403" s="25"/>
      <c r="L403" s="25"/>
    </row>
    <row r="404" spans="10:65" x14ac:dyDescent="0.25">
      <c r="J404" s="25"/>
      <c r="K404" s="25"/>
      <c r="L404" s="25"/>
      <c r="BK404" s="25"/>
      <c r="BL404" s="25"/>
      <c r="BM404" s="25"/>
    </row>
    <row r="405" spans="10:65" x14ac:dyDescent="0.25">
      <c r="J405" s="25"/>
      <c r="K405" s="25"/>
      <c r="L405" s="25"/>
      <c r="BK405" s="25"/>
      <c r="BL405" s="25"/>
      <c r="BM405" s="25"/>
    </row>
    <row r="406" spans="10:65" x14ac:dyDescent="0.25">
      <c r="J406" s="25"/>
      <c r="K406" s="25"/>
      <c r="L406" s="25"/>
      <c r="BK406" s="25"/>
      <c r="BL406" s="25"/>
      <c r="BM406" s="25"/>
    </row>
    <row r="407" spans="10:65" x14ac:dyDescent="0.25">
      <c r="J407" s="25"/>
      <c r="K407" s="25"/>
      <c r="L407" s="25"/>
      <c r="BK407" s="25"/>
      <c r="BL407" s="25"/>
      <c r="BM407" s="25"/>
    </row>
    <row r="408" spans="10:65" x14ac:dyDescent="0.25">
      <c r="J408" s="25"/>
      <c r="K408" s="25"/>
      <c r="L408" s="25"/>
      <c r="BK408" s="25"/>
      <c r="BL408" s="25"/>
      <c r="BM408" s="25"/>
    </row>
    <row r="409" spans="10:65" x14ac:dyDescent="0.25">
      <c r="BK409" s="25"/>
      <c r="BL409" s="25"/>
      <c r="BM409" s="25"/>
    </row>
    <row r="410" spans="10:65" x14ac:dyDescent="0.25">
      <c r="J410" s="25"/>
      <c r="K410" s="25"/>
      <c r="L410" s="25"/>
      <c r="BK410" s="25"/>
      <c r="BL410" s="25"/>
      <c r="BM410" s="25"/>
    </row>
    <row r="411" spans="10:65" x14ac:dyDescent="0.25">
      <c r="J411" s="25"/>
      <c r="K411" s="25"/>
      <c r="L411" s="25"/>
      <c r="BK411" s="25"/>
      <c r="BL411" s="25"/>
      <c r="BM411" s="25"/>
    </row>
    <row r="412" spans="10:65" x14ac:dyDescent="0.25">
      <c r="J412" s="25"/>
      <c r="K412" s="25"/>
      <c r="L412" s="25"/>
      <c r="BK412" s="25"/>
      <c r="BL412" s="25"/>
      <c r="BM412" s="25"/>
    </row>
    <row r="413" spans="10:65" x14ac:dyDescent="0.25">
      <c r="J413" s="25"/>
      <c r="K413" s="25"/>
      <c r="L413" s="25"/>
      <c r="BK413" s="25"/>
      <c r="BL413" s="25"/>
      <c r="BM413" s="25"/>
    </row>
    <row r="414" spans="10:65" x14ac:dyDescent="0.25">
      <c r="J414" s="25"/>
      <c r="K414" s="25"/>
      <c r="L414" s="25"/>
      <c r="BK414" s="25"/>
      <c r="BL414" s="25"/>
      <c r="BM414" s="25"/>
    </row>
    <row r="415" spans="10:65" x14ac:dyDescent="0.25">
      <c r="J415" s="25"/>
      <c r="K415" s="25"/>
      <c r="L415" s="25"/>
      <c r="BK415" s="25"/>
      <c r="BL415" s="25"/>
      <c r="BM415" s="25"/>
    </row>
    <row r="416" spans="10:65" x14ac:dyDescent="0.25">
      <c r="J416" s="25"/>
      <c r="K416" s="25"/>
      <c r="L416" s="25"/>
      <c r="BK416" s="25"/>
      <c r="BL416" s="25"/>
      <c r="BM416" s="25"/>
    </row>
    <row r="417" spans="10:65" x14ac:dyDescent="0.25">
      <c r="J417" s="25"/>
      <c r="K417" s="25"/>
      <c r="L417" s="25"/>
      <c r="BK417" s="25"/>
      <c r="BL417" s="25"/>
      <c r="BM417" s="25"/>
    </row>
    <row r="418" spans="10:65" x14ac:dyDescent="0.25">
      <c r="J418" s="25"/>
      <c r="K418" s="25"/>
      <c r="L418" s="25"/>
      <c r="BK418" s="25"/>
      <c r="BL418" s="25"/>
      <c r="BM418" s="25"/>
    </row>
    <row r="419" spans="10:65" x14ac:dyDescent="0.25">
      <c r="J419" s="25"/>
      <c r="K419" s="25"/>
      <c r="L419" s="25"/>
      <c r="BK419" s="25"/>
      <c r="BL419" s="25"/>
      <c r="BM419" s="25"/>
    </row>
    <row r="420" spans="10:65" x14ac:dyDescent="0.25">
      <c r="J420" s="25"/>
      <c r="K420" s="25"/>
      <c r="L420" s="25"/>
      <c r="BK420" s="25"/>
      <c r="BL420" s="25"/>
      <c r="BM420" s="25"/>
    </row>
    <row r="421" spans="10:65" x14ac:dyDescent="0.25">
      <c r="J421" s="25"/>
      <c r="K421" s="25"/>
      <c r="L421" s="25"/>
      <c r="BK421" s="25"/>
      <c r="BL421" s="25"/>
      <c r="BM421" s="25"/>
    </row>
    <row r="422" spans="10:65" x14ac:dyDescent="0.25">
      <c r="J422" s="25"/>
      <c r="K422" s="25"/>
      <c r="L422" s="25"/>
    </row>
    <row r="423" spans="10:65" x14ac:dyDescent="0.25">
      <c r="J423" s="25"/>
      <c r="K423" s="25"/>
      <c r="L423" s="25"/>
      <c r="BK423" s="25"/>
      <c r="BL423" s="25"/>
      <c r="BM423" s="25"/>
    </row>
    <row r="424" spans="10:65" x14ac:dyDescent="0.25">
      <c r="J424" s="25"/>
      <c r="K424" s="25"/>
      <c r="L424" s="25"/>
      <c r="BK424" s="25"/>
      <c r="BL424" s="25"/>
      <c r="BM424" s="25"/>
    </row>
    <row r="425" spans="10:65" x14ac:dyDescent="0.25">
      <c r="J425" s="25"/>
      <c r="K425" s="25"/>
      <c r="L425" s="25"/>
      <c r="BK425" s="25"/>
      <c r="BL425" s="25"/>
      <c r="BM425" s="25"/>
    </row>
    <row r="426" spans="10:65" x14ac:dyDescent="0.25">
      <c r="J426" s="25"/>
      <c r="K426" s="25"/>
      <c r="L426" s="25"/>
      <c r="BK426" s="25"/>
      <c r="BL426" s="25"/>
      <c r="BM426" s="25"/>
    </row>
    <row r="427" spans="10:65" x14ac:dyDescent="0.25">
      <c r="J427" s="25"/>
      <c r="K427" s="25"/>
      <c r="L427" s="25"/>
      <c r="BK427" s="25"/>
      <c r="BL427" s="25"/>
      <c r="BM427" s="25"/>
    </row>
    <row r="428" spans="10:65" x14ac:dyDescent="0.25">
      <c r="BK428" s="25"/>
      <c r="BL428" s="25"/>
      <c r="BM428" s="25"/>
    </row>
    <row r="429" spans="10:65" x14ac:dyDescent="0.25">
      <c r="J429" s="25"/>
      <c r="K429" s="25"/>
      <c r="L429" s="25"/>
      <c r="BK429" s="25"/>
      <c r="BL429" s="25"/>
      <c r="BM429" s="25"/>
    </row>
    <row r="430" spans="10:65" x14ac:dyDescent="0.25">
      <c r="J430" s="25"/>
      <c r="K430" s="25"/>
      <c r="L430" s="25"/>
      <c r="BK430" s="25"/>
      <c r="BL430" s="25"/>
      <c r="BM430" s="25"/>
    </row>
    <row r="431" spans="10:65" x14ac:dyDescent="0.25">
      <c r="J431" s="25"/>
      <c r="K431" s="25"/>
      <c r="L431" s="25"/>
      <c r="BK431" s="25"/>
      <c r="BL431" s="25"/>
      <c r="BM431" s="25"/>
    </row>
    <row r="432" spans="10:65" x14ac:dyDescent="0.25">
      <c r="J432" s="25"/>
      <c r="K432" s="25"/>
      <c r="L432" s="25"/>
      <c r="BK432" s="25"/>
      <c r="BL432" s="25"/>
      <c r="BM432" s="25"/>
    </row>
    <row r="433" spans="10:65" x14ac:dyDescent="0.25">
      <c r="J433" s="25"/>
      <c r="K433" s="25"/>
      <c r="L433" s="25"/>
      <c r="BK433" s="25"/>
      <c r="BL433" s="25"/>
      <c r="BM433" s="25"/>
    </row>
    <row r="434" spans="10:65" x14ac:dyDescent="0.25">
      <c r="J434" s="25"/>
      <c r="K434" s="25"/>
      <c r="L434" s="25"/>
      <c r="BK434" s="25"/>
      <c r="BL434" s="25"/>
      <c r="BM434" s="25"/>
    </row>
    <row r="435" spans="10:65" x14ac:dyDescent="0.25">
      <c r="J435" s="25"/>
      <c r="K435" s="25"/>
      <c r="L435" s="25"/>
      <c r="BK435" s="25"/>
      <c r="BL435" s="25"/>
      <c r="BM435" s="25"/>
    </row>
    <row r="436" spans="10:65" x14ac:dyDescent="0.25">
      <c r="J436" s="25"/>
      <c r="K436" s="25"/>
      <c r="L436" s="25"/>
      <c r="BK436" s="25"/>
      <c r="BL436" s="25"/>
      <c r="BM436" s="25"/>
    </row>
    <row r="437" spans="10:65" x14ac:dyDescent="0.25">
      <c r="J437" s="25"/>
      <c r="K437" s="25"/>
      <c r="L437" s="25"/>
      <c r="BK437" s="25"/>
      <c r="BL437" s="25"/>
      <c r="BM437" s="25"/>
    </row>
    <row r="438" spans="10:65" x14ac:dyDescent="0.25">
      <c r="J438" s="25"/>
      <c r="K438" s="25"/>
      <c r="L438" s="25"/>
      <c r="BK438" s="25"/>
      <c r="BL438" s="25"/>
      <c r="BM438" s="25"/>
    </row>
    <row r="439" spans="10:65" x14ac:dyDescent="0.25">
      <c r="J439" s="25"/>
      <c r="K439" s="25"/>
      <c r="L439" s="25"/>
      <c r="BK439" s="25"/>
      <c r="BL439" s="25"/>
      <c r="BM439" s="25"/>
    </row>
    <row r="440" spans="10:65" x14ac:dyDescent="0.25">
      <c r="J440" s="25"/>
      <c r="K440" s="25"/>
      <c r="L440" s="25"/>
      <c r="BK440" s="25"/>
      <c r="BL440" s="25"/>
      <c r="BM440" s="25"/>
    </row>
    <row r="441" spans="10:65" x14ac:dyDescent="0.25">
      <c r="J441" s="25"/>
      <c r="K441" s="25"/>
      <c r="L441" s="25"/>
    </row>
    <row r="442" spans="10:65" x14ac:dyDescent="0.25">
      <c r="J442" s="25"/>
      <c r="K442" s="25"/>
      <c r="L442" s="25"/>
      <c r="BK442" s="25"/>
      <c r="BL442" s="25"/>
      <c r="BM442" s="25"/>
    </row>
    <row r="443" spans="10:65" x14ac:dyDescent="0.25">
      <c r="J443" s="25"/>
      <c r="K443" s="25"/>
      <c r="L443" s="25"/>
      <c r="BK443" s="25"/>
      <c r="BL443" s="25"/>
      <c r="BM443" s="25"/>
    </row>
    <row r="444" spans="10:65" x14ac:dyDescent="0.25">
      <c r="J444" s="25"/>
      <c r="K444" s="25"/>
      <c r="L444" s="25"/>
      <c r="BK444" s="25"/>
      <c r="BL444" s="25"/>
      <c r="BM444" s="25"/>
    </row>
    <row r="445" spans="10:65" x14ac:dyDescent="0.25">
      <c r="J445" s="25"/>
      <c r="K445" s="25"/>
      <c r="L445" s="25"/>
      <c r="BK445" s="25"/>
      <c r="BL445" s="25"/>
      <c r="BM445" s="25"/>
    </row>
    <row r="446" spans="10:65" x14ac:dyDescent="0.25">
      <c r="J446" s="25"/>
      <c r="K446" s="25"/>
      <c r="L446" s="25"/>
      <c r="BK446" s="25"/>
      <c r="BL446" s="25"/>
      <c r="BM446" s="25"/>
    </row>
    <row r="447" spans="10:65" x14ac:dyDescent="0.25">
      <c r="BK447" s="25"/>
      <c r="BL447" s="25"/>
      <c r="BM447" s="25"/>
    </row>
    <row r="448" spans="10:65" x14ac:dyDescent="0.25">
      <c r="J448" s="25"/>
      <c r="K448" s="25"/>
      <c r="L448" s="25"/>
      <c r="BK448" s="25"/>
      <c r="BL448" s="25"/>
      <c r="BM448" s="25"/>
    </row>
    <row r="449" spans="10:65" x14ac:dyDescent="0.25">
      <c r="J449" s="25"/>
      <c r="K449" s="25"/>
      <c r="L449" s="25"/>
      <c r="BK449" s="25"/>
      <c r="BL449" s="25"/>
      <c r="BM449" s="25"/>
    </row>
    <row r="450" spans="10:65" x14ac:dyDescent="0.25">
      <c r="J450" s="25"/>
      <c r="K450" s="25"/>
      <c r="L450" s="25"/>
      <c r="BK450" s="25"/>
      <c r="BL450" s="25"/>
      <c r="BM450" s="25"/>
    </row>
    <row r="451" spans="10:65" x14ac:dyDescent="0.25">
      <c r="J451" s="25"/>
      <c r="K451" s="25"/>
      <c r="L451" s="25"/>
      <c r="BK451" s="25"/>
      <c r="BL451" s="25"/>
      <c r="BM451" s="25"/>
    </row>
    <row r="452" spans="10:65" x14ac:dyDescent="0.25">
      <c r="J452" s="25"/>
      <c r="K452" s="25"/>
      <c r="L452" s="25"/>
      <c r="BK452" s="25"/>
      <c r="BL452" s="25"/>
      <c r="BM452" s="25"/>
    </row>
    <row r="453" spans="10:65" x14ac:dyDescent="0.25">
      <c r="J453" s="25"/>
      <c r="K453" s="25"/>
      <c r="L453" s="25"/>
      <c r="BK453" s="25"/>
      <c r="BL453" s="25"/>
      <c r="BM453" s="25"/>
    </row>
    <row r="454" spans="10:65" x14ac:dyDescent="0.25">
      <c r="J454" s="25"/>
      <c r="K454" s="25"/>
      <c r="L454" s="25"/>
      <c r="BK454" s="25"/>
      <c r="BL454" s="25"/>
      <c r="BM454" s="25"/>
    </row>
    <row r="455" spans="10:65" x14ac:dyDescent="0.25">
      <c r="J455" s="25"/>
      <c r="K455" s="25"/>
      <c r="L455" s="25"/>
      <c r="BK455" s="25"/>
      <c r="BL455" s="25"/>
      <c r="BM455" s="25"/>
    </row>
    <row r="456" spans="10:65" x14ac:dyDescent="0.25">
      <c r="J456" s="25"/>
      <c r="K456" s="25"/>
      <c r="L456" s="25"/>
      <c r="BK456" s="25"/>
      <c r="BL456" s="25"/>
      <c r="BM456" s="25"/>
    </row>
    <row r="457" spans="10:65" x14ac:dyDescent="0.25">
      <c r="J457" s="25"/>
      <c r="K457" s="25"/>
      <c r="L457" s="25"/>
      <c r="BK457" s="25"/>
      <c r="BL457" s="25"/>
      <c r="BM457" s="25"/>
    </row>
    <row r="458" spans="10:65" x14ac:dyDescent="0.25">
      <c r="J458" s="25"/>
      <c r="K458" s="25"/>
      <c r="L458" s="25"/>
      <c r="BK458" s="25"/>
      <c r="BL458" s="25"/>
      <c r="BM458" s="25"/>
    </row>
    <row r="459" spans="10:65" x14ac:dyDescent="0.25">
      <c r="J459" s="25"/>
      <c r="K459" s="25"/>
      <c r="L459" s="25"/>
      <c r="BK459" s="25"/>
      <c r="BL459" s="25"/>
      <c r="BM459" s="25"/>
    </row>
    <row r="460" spans="10:65" x14ac:dyDescent="0.25">
      <c r="J460" s="25"/>
      <c r="K460" s="25"/>
      <c r="L460" s="25"/>
    </row>
    <row r="461" spans="10:65" x14ac:dyDescent="0.25">
      <c r="J461" s="25"/>
      <c r="K461" s="25"/>
      <c r="L461" s="25"/>
      <c r="BK461" s="25"/>
      <c r="BL461" s="25"/>
      <c r="BM461" s="25"/>
    </row>
    <row r="462" spans="10:65" x14ac:dyDescent="0.25">
      <c r="J462" s="25"/>
      <c r="K462" s="25"/>
      <c r="L462" s="25"/>
      <c r="BK462" s="25"/>
      <c r="BL462" s="25"/>
      <c r="BM462" s="25"/>
    </row>
    <row r="463" spans="10:65" x14ac:dyDescent="0.25">
      <c r="J463" s="25"/>
      <c r="K463" s="25"/>
      <c r="L463" s="25"/>
      <c r="BK463" s="25"/>
      <c r="BL463" s="25"/>
      <c r="BM463" s="25"/>
    </row>
    <row r="464" spans="10:65" x14ac:dyDescent="0.25">
      <c r="J464" s="25"/>
      <c r="K464" s="25"/>
      <c r="L464" s="25"/>
      <c r="BK464" s="25"/>
      <c r="BL464" s="25"/>
      <c r="BM464" s="25"/>
    </row>
    <row r="465" spans="10:65" x14ac:dyDescent="0.25">
      <c r="J465" s="25"/>
      <c r="K465" s="25"/>
      <c r="L465" s="25"/>
      <c r="BK465" s="25"/>
      <c r="BL465" s="25"/>
      <c r="BM465" s="25"/>
    </row>
    <row r="466" spans="10:65" x14ac:dyDescent="0.25">
      <c r="BK466" s="25"/>
      <c r="BL466" s="25"/>
      <c r="BM466" s="25"/>
    </row>
    <row r="467" spans="10:65" x14ac:dyDescent="0.25">
      <c r="J467" s="25"/>
      <c r="K467" s="25"/>
      <c r="L467" s="25"/>
      <c r="BK467" s="25"/>
      <c r="BL467" s="25"/>
      <c r="BM467" s="25"/>
    </row>
    <row r="468" spans="10:65" x14ac:dyDescent="0.25">
      <c r="J468" s="25"/>
      <c r="K468" s="25"/>
      <c r="L468" s="25"/>
      <c r="BK468" s="25"/>
      <c r="BL468" s="25"/>
      <c r="BM468" s="25"/>
    </row>
    <row r="469" spans="10:65" x14ac:dyDescent="0.25">
      <c r="J469" s="25"/>
      <c r="K469" s="25"/>
      <c r="L469" s="25"/>
      <c r="BK469" s="25"/>
      <c r="BL469" s="25"/>
      <c r="BM469" s="25"/>
    </row>
    <row r="470" spans="10:65" x14ac:dyDescent="0.25">
      <c r="J470" s="25"/>
      <c r="K470" s="25"/>
      <c r="L470" s="25"/>
      <c r="BK470" s="25"/>
      <c r="BL470" s="25"/>
      <c r="BM470" s="25"/>
    </row>
    <row r="471" spans="10:65" x14ac:dyDescent="0.25">
      <c r="J471" s="25"/>
      <c r="K471" s="25"/>
      <c r="L471" s="25"/>
      <c r="BK471" s="25"/>
      <c r="BL471" s="25"/>
      <c r="BM471" s="25"/>
    </row>
    <row r="472" spans="10:65" x14ac:dyDescent="0.25">
      <c r="J472" s="25"/>
      <c r="K472" s="25"/>
      <c r="L472" s="25"/>
      <c r="BK472" s="25"/>
      <c r="BL472" s="25"/>
      <c r="BM472" s="25"/>
    </row>
    <row r="473" spans="10:65" x14ac:dyDescent="0.25">
      <c r="J473" s="25"/>
      <c r="K473" s="25"/>
      <c r="L473" s="25"/>
      <c r="BK473" s="25"/>
      <c r="BL473" s="25"/>
      <c r="BM473" s="25"/>
    </row>
    <row r="474" spans="10:65" x14ac:dyDescent="0.25">
      <c r="J474" s="25"/>
      <c r="K474" s="25"/>
      <c r="L474" s="25"/>
      <c r="BK474" s="25"/>
      <c r="BL474" s="25"/>
      <c r="BM474" s="25"/>
    </row>
    <row r="475" spans="10:65" x14ac:dyDescent="0.25">
      <c r="J475" s="25"/>
      <c r="K475" s="25"/>
      <c r="L475" s="25"/>
      <c r="BK475" s="25"/>
      <c r="BL475" s="25"/>
      <c r="BM475" s="25"/>
    </row>
    <row r="476" spans="10:65" x14ac:dyDescent="0.25">
      <c r="J476" s="25"/>
      <c r="K476" s="25"/>
      <c r="L476" s="25"/>
      <c r="BK476" s="25"/>
      <c r="BL476" s="25"/>
      <c r="BM476" s="25"/>
    </row>
    <row r="477" spans="10:65" x14ac:dyDescent="0.25">
      <c r="J477" s="25"/>
      <c r="K477" s="25"/>
      <c r="L477" s="25"/>
      <c r="BK477" s="25"/>
      <c r="BL477" s="25"/>
      <c r="BM477" s="25"/>
    </row>
    <row r="478" spans="10:65" x14ac:dyDescent="0.25">
      <c r="J478" s="25"/>
      <c r="K478" s="25"/>
      <c r="L478" s="25"/>
      <c r="BK478" s="25"/>
      <c r="BL478" s="25"/>
      <c r="BM478" s="25"/>
    </row>
    <row r="479" spans="10:65" x14ac:dyDescent="0.25">
      <c r="J479" s="25"/>
      <c r="K479" s="25"/>
      <c r="L479" s="25"/>
    </row>
    <row r="480" spans="10:65" x14ac:dyDescent="0.25">
      <c r="J480" s="25"/>
      <c r="K480" s="25"/>
      <c r="L480" s="25"/>
      <c r="BK480" s="25"/>
      <c r="BL480" s="25"/>
      <c r="BM480" s="25"/>
    </row>
    <row r="481" spans="10:65" x14ac:dyDescent="0.25">
      <c r="J481" s="25"/>
      <c r="K481" s="25"/>
      <c r="L481" s="25"/>
      <c r="BK481" s="25"/>
      <c r="BL481" s="25"/>
      <c r="BM481" s="25"/>
    </row>
    <row r="482" spans="10:65" x14ac:dyDescent="0.25">
      <c r="J482" s="25"/>
      <c r="K482" s="25"/>
      <c r="L482" s="25"/>
      <c r="BK482" s="25"/>
      <c r="BL482" s="25"/>
      <c r="BM482" s="25"/>
    </row>
    <row r="483" spans="10:65" x14ac:dyDescent="0.25">
      <c r="J483" s="25"/>
      <c r="K483" s="25"/>
      <c r="L483" s="25"/>
      <c r="BK483" s="25"/>
      <c r="BL483" s="25"/>
      <c r="BM483" s="25"/>
    </row>
    <row r="484" spans="10:65" x14ac:dyDescent="0.25">
      <c r="J484" s="25"/>
      <c r="K484" s="25"/>
      <c r="L484" s="25"/>
      <c r="BK484" s="25"/>
      <c r="BL484" s="25"/>
      <c r="BM484" s="25"/>
    </row>
    <row r="485" spans="10:65" x14ac:dyDescent="0.25">
      <c r="BK485" s="25"/>
      <c r="BL485" s="25"/>
      <c r="BM485" s="25"/>
    </row>
    <row r="486" spans="10:65" x14ac:dyDescent="0.25">
      <c r="J486" s="25"/>
      <c r="K486" s="25"/>
      <c r="L486" s="25"/>
      <c r="BK486" s="25"/>
      <c r="BL486" s="25"/>
      <c r="BM486" s="25"/>
    </row>
    <row r="487" spans="10:65" x14ac:dyDescent="0.25">
      <c r="J487" s="25"/>
      <c r="K487" s="25"/>
      <c r="L487" s="25"/>
      <c r="BK487" s="25"/>
      <c r="BL487" s="25"/>
      <c r="BM487" s="25"/>
    </row>
    <row r="488" spans="10:65" x14ac:dyDescent="0.25">
      <c r="J488" s="25"/>
      <c r="K488" s="25"/>
      <c r="L488" s="25"/>
      <c r="BK488" s="25"/>
      <c r="BL488" s="25"/>
      <c r="BM488" s="25"/>
    </row>
    <row r="489" spans="10:65" x14ac:dyDescent="0.25">
      <c r="J489" s="25"/>
      <c r="K489" s="25"/>
      <c r="L489" s="25"/>
      <c r="BK489" s="25"/>
      <c r="BL489" s="25"/>
      <c r="BM489" s="25"/>
    </row>
    <row r="490" spans="10:65" x14ac:dyDescent="0.25">
      <c r="J490" s="25"/>
      <c r="K490" s="25"/>
      <c r="L490" s="25"/>
      <c r="BK490" s="25"/>
      <c r="BL490" s="25"/>
      <c r="BM490" s="25"/>
    </row>
    <row r="491" spans="10:65" x14ac:dyDescent="0.25">
      <c r="J491" s="25"/>
      <c r="K491" s="25"/>
      <c r="L491" s="25"/>
      <c r="BK491" s="25"/>
      <c r="BL491" s="25"/>
      <c r="BM491" s="25"/>
    </row>
    <row r="492" spans="10:65" x14ac:dyDescent="0.25">
      <c r="J492" s="25"/>
      <c r="K492" s="25"/>
      <c r="L492" s="25"/>
      <c r="BK492" s="25"/>
      <c r="BL492" s="25"/>
      <c r="BM492" s="25"/>
    </row>
    <row r="493" spans="10:65" x14ac:dyDescent="0.25">
      <c r="J493" s="25"/>
      <c r="K493" s="25"/>
      <c r="L493" s="25"/>
      <c r="BK493" s="25"/>
      <c r="BL493" s="25"/>
      <c r="BM493" s="25"/>
    </row>
    <row r="494" spans="10:65" x14ac:dyDescent="0.25">
      <c r="J494" s="25"/>
      <c r="K494" s="25"/>
      <c r="L494" s="25"/>
      <c r="BK494" s="25"/>
      <c r="BL494" s="25"/>
      <c r="BM494" s="25"/>
    </row>
    <row r="495" spans="10:65" x14ac:dyDescent="0.25">
      <c r="J495" s="25"/>
      <c r="K495" s="25"/>
      <c r="L495" s="25"/>
      <c r="BK495" s="25"/>
      <c r="BL495" s="25"/>
      <c r="BM495" s="25"/>
    </row>
    <row r="496" spans="10:65" x14ac:dyDescent="0.25">
      <c r="J496" s="25"/>
      <c r="K496" s="25"/>
      <c r="L496" s="25"/>
      <c r="BK496" s="25"/>
      <c r="BL496" s="25"/>
      <c r="BM496" s="25"/>
    </row>
    <row r="497" spans="10:65" x14ac:dyDescent="0.25">
      <c r="J497" s="25"/>
      <c r="K497" s="25"/>
      <c r="L497" s="25"/>
      <c r="BK497" s="25"/>
      <c r="BL497" s="25"/>
      <c r="BM497" s="25"/>
    </row>
    <row r="498" spans="10:65" x14ac:dyDescent="0.25">
      <c r="J498" s="25"/>
      <c r="K498" s="25"/>
      <c r="L498" s="25"/>
    </row>
    <row r="499" spans="10:65" x14ac:dyDescent="0.25">
      <c r="J499" s="25"/>
      <c r="K499" s="25"/>
      <c r="L499" s="25"/>
      <c r="BK499" s="25"/>
      <c r="BL499" s="25"/>
      <c r="BM499" s="25"/>
    </row>
    <row r="500" spans="10:65" x14ac:dyDescent="0.25">
      <c r="J500" s="25"/>
      <c r="K500" s="25"/>
      <c r="L500" s="25"/>
      <c r="BK500" s="25"/>
      <c r="BL500" s="25"/>
      <c r="BM500" s="25"/>
    </row>
    <row r="501" spans="10:65" x14ac:dyDescent="0.25">
      <c r="J501" s="25"/>
      <c r="K501" s="25"/>
      <c r="L501" s="25"/>
      <c r="BK501" s="25"/>
      <c r="BL501" s="25"/>
      <c r="BM501" s="25"/>
    </row>
    <row r="502" spans="10:65" x14ac:dyDescent="0.25">
      <c r="J502" s="25"/>
      <c r="K502" s="25"/>
      <c r="L502" s="25"/>
      <c r="BK502" s="25"/>
      <c r="BL502" s="25"/>
      <c r="BM502" s="25"/>
    </row>
    <row r="503" spans="10:65" x14ac:dyDescent="0.25">
      <c r="J503" s="25"/>
      <c r="K503" s="25"/>
      <c r="L503" s="25"/>
      <c r="BK503" s="25"/>
      <c r="BL503" s="25"/>
      <c r="BM503" s="25"/>
    </row>
    <row r="504" spans="10:65" x14ac:dyDescent="0.25">
      <c r="BK504" s="25"/>
      <c r="BL504" s="25"/>
      <c r="BM504" s="25"/>
    </row>
    <row r="505" spans="10:65" x14ac:dyDescent="0.25">
      <c r="J505" s="25"/>
      <c r="K505" s="25"/>
      <c r="L505" s="25"/>
      <c r="BK505" s="25"/>
      <c r="BL505" s="25"/>
      <c r="BM505" s="25"/>
    </row>
    <row r="506" spans="10:65" x14ac:dyDescent="0.25">
      <c r="J506" s="25"/>
      <c r="K506" s="25"/>
      <c r="L506" s="25"/>
      <c r="BK506" s="25"/>
      <c r="BL506" s="25"/>
      <c r="BM506" s="25"/>
    </row>
    <row r="507" spans="10:65" x14ac:dyDescent="0.25">
      <c r="J507" s="25"/>
      <c r="K507" s="25"/>
      <c r="L507" s="25"/>
      <c r="BK507" s="25"/>
      <c r="BL507" s="25"/>
      <c r="BM507" s="25"/>
    </row>
    <row r="508" spans="10:65" x14ac:dyDescent="0.25">
      <c r="J508" s="25"/>
      <c r="K508" s="25"/>
      <c r="L508" s="25"/>
      <c r="BK508" s="25"/>
      <c r="BL508" s="25"/>
      <c r="BM508" s="25"/>
    </row>
    <row r="509" spans="10:65" x14ac:dyDescent="0.25">
      <c r="J509" s="25"/>
      <c r="K509" s="25"/>
      <c r="L509" s="25"/>
      <c r="BK509" s="25"/>
      <c r="BL509" s="25"/>
      <c r="BM509" s="25"/>
    </row>
    <row r="510" spans="10:65" x14ac:dyDescent="0.25">
      <c r="J510" s="25"/>
      <c r="K510" s="25"/>
      <c r="L510" s="25"/>
      <c r="BK510" s="25"/>
      <c r="BL510" s="25"/>
      <c r="BM510" s="25"/>
    </row>
    <row r="511" spans="10:65" x14ac:dyDescent="0.25">
      <c r="J511" s="25"/>
      <c r="K511" s="25"/>
      <c r="L511" s="25"/>
      <c r="BK511" s="25"/>
      <c r="BL511" s="25"/>
      <c r="BM511" s="25"/>
    </row>
    <row r="512" spans="10:65" x14ac:dyDescent="0.25">
      <c r="J512" s="25"/>
      <c r="K512" s="25"/>
      <c r="L512" s="25"/>
      <c r="BK512" s="25"/>
      <c r="BL512" s="25"/>
      <c r="BM512" s="25"/>
    </row>
    <row r="513" spans="10:65" x14ac:dyDescent="0.25">
      <c r="J513" s="25"/>
      <c r="K513" s="25"/>
      <c r="L513" s="25"/>
      <c r="BK513" s="25"/>
      <c r="BL513" s="25"/>
      <c r="BM513" s="25"/>
    </row>
    <row r="514" spans="10:65" x14ac:dyDescent="0.25">
      <c r="J514" s="25"/>
      <c r="K514" s="25"/>
      <c r="L514" s="25"/>
      <c r="BK514" s="25"/>
      <c r="BL514" s="25"/>
      <c r="BM514" s="25"/>
    </row>
    <row r="515" spans="10:65" x14ac:dyDescent="0.25">
      <c r="J515" s="25"/>
      <c r="K515" s="25"/>
      <c r="L515" s="25"/>
      <c r="BK515" s="25"/>
      <c r="BL515" s="25"/>
      <c r="BM515" s="25"/>
    </row>
    <row r="516" spans="10:65" x14ac:dyDescent="0.25">
      <c r="J516" s="25"/>
      <c r="K516" s="25"/>
      <c r="L516" s="25"/>
      <c r="BK516" s="25"/>
      <c r="BL516" s="25"/>
      <c r="BM516" s="25"/>
    </row>
    <row r="517" spans="10:65" x14ac:dyDescent="0.25">
      <c r="J517" s="25"/>
      <c r="K517" s="25"/>
      <c r="L517" s="25"/>
    </row>
    <row r="518" spans="10:65" x14ac:dyDescent="0.25">
      <c r="J518" s="25"/>
      <c r="K518" s="25"/>
      <c r="L518" s="25"/>
      <c r="BK518" s="25"/>
      <c r="BL518" s="25"/>
      <c r="BM518" s="25"/>
    </row>
    <row r="519" spans="10:65" x14ac:dyDescent="0.25">
      <c r="J519" s="25"/>
      <c r="K519" s="25"/>
      <c r="L519" s="25"/>
      <c r="BK519" s="25"/>
      <c r="BL519" s="25"/>
      <c r="BM519" s="25"/>
    </row>
    <row r="520" spans="10:65" x14ac:dyDescent="0.25">
      <c r="J520" s="25"/>
      <c r="K520" s="25"/>
      <c r="L520" s="25"/>
      <c r="BK520" s="25"/>
      <c r="BL520" s="25"/>
      <c r="BM520" s="25"/>
    </row>
    <row r="521" spans="10:65" x14ac:dyDescent="0.25">
      <c r="J521" s="25"/>
      <c r="K521" s="25"/>
      <c r="L521" s="25"/>
      <c r="BK521" s="25"/>
      <c r="BL521" s="25"/>
      <c r="BM521" s="25"/>
    </row>
    <row r="522" spans="10:65" x14ac:dyDescent="0.25">
      <c r="J522" s="25"/>
      <c r="K522" s="25"/>
      <c r="L522" s="25"/>
      <c r="BK522" s="25"/>
      <c r="BL522" s="25"/>
      <c r="BM522" s="25"/>
    </row>
    <row r="523" spans="10:65" x14ac:dyDescent="0.25">
      <c r="BK523" s="25"/>
      <c r="BL523" s="25"/>
      <c r="BM523" s="25"/>
    </row>
    <row r="524" spans="10:65" x14ac:dyDescent="0.25">
      <c r="J524" s="25"/>
      <c r="K524" s="25"/>
      <c r="L524" s="25"/>
      <c r="BK524" s="25"/>
      <c r="BL524" s="25"/>
      <c r="BM524" s="25"/>
    </row>
    <row r="525" spans="10:65" x14ac:dyDescent="0.25">
      <c r="J525" s="25"/>
      <c r="K525" s="25"/>
      <c r="L525" s="25"/>
      <c r="BK525" s="25"/>
      <c r="BL525" s="25"/>
      <c r="BM525" s="25"/>
    </row>
    <row r="526" spans="10:65" x14ac:dyDescent="0.25">
      <c r="J526" s="25"/>
      <c r="K526" s="25"/>
      <c r="L526" s="25"/>
      <c r="BK526" s="25"/>
      <c r="BL526" s="25"/>
      <c r="BM526" s="25"/>
    </row>
    <row r="527" spans="10:65" x14ac:dyDescent="0.25">
      <c r="J527" s="25"/>
      <c r="K527" s="25"/>
      <c r="L527" s="25"/>
      <c r="BK527" s="25"/>
      <c r="BL527" s="25"/>
      <c r="BM527" s="25"/>
    </row>
    <row r="528" spans="10:65" x14ac:dyDescent="0.25">
      <c r="J528" s="25"/>
      <c r="K528" s="25"/>
      <c r="L528" s="25"/>
      <c r="BK528" s="25"/>
      <c r="BL528" s="25"/>
      <c r="BM528" s="25"/>
    </row>
    <row r="529" spans="10:65" x14ac:dyDescent="0.25">
      <c r="J529" s="25"/>
      <c r="K529" s="25"/>
      <c r="L529" s="25"/>
      <c r="BK529" s="25"/>
      <c r="BL529" s="25"/>
      <c r="BM529" s="25"/>
    </row>
    <row r="530" spans="10:65" x14ac:dyDescent="0.25">
      <c r="J530" s="25"/>
      <c r="K530" s="25"/>
      <c r="L530" s="25"/>
      <c r="BK530" s="25"/>
      <c r="BL530" s="25"/>
      <c r="BM530" s="25"/>
    </row>
    <row r="531" spans="10:65" x14ac:dyDescent="0.25">
      <c r="J531" s="25"/>
      <c r="K531" s="25"/>
      <c r="L531" s="25"/>
      <c r="BK531" s="25"/>
      <c r="BL531" s="25"/>
      <c r="BM531" s="25"/>
    </row>
    <row r="532" spans="10:65" x14ac:dyDescent="0.25">
      <c r="J532" s="25"/>
      <c r="K532" s="25"/>
      <c r="L532" s="25"/>
      <c r="BK532" s="25"/>
      <c r="BL532" s="25"/>
      <c r="BM532" s="25"/>
    </row>
    <row r="533" spans="10:65" x14ac:dyDescent="0.25">
      <c r="J533" s="25"/>
      <c r="K533" s="25"/>
      <c r="L533" s="25"/>
      <c r="BK533" s="25"/>
      <c r="BL533" s="25"/>
      <c r="BM533" s="25"/>
    </row>
    <row r="534" spans="10:65" x14ac:dyDescent="0.25">
      <c r="J534" s="25"/>
      <c r="K534" s="25"/>
      <c r="L534" s="25"/>
      <c r="BK534" s="25"/>
      <c r="BL534" s="25"/>
      <c r="BM534" s="25"/>
    </row>
    <row r="535" spans="10:65" x14ac:dyDescent="0.25">
      <c r="J535" s="25"/>
      <c r="K535" s="25"/>
      <c r="L535" s="25"/>
      <c r="BK535" s="25"/>
      <c r="BL535" s="25"/>
      <c r="BM535" s="25"/>
    </row>
    <row r="536" spans="10:65" x14ac:dyDescent="0.25">
      <c r="J536" s="25"/>
      <c r="K536" s="25"/>
      <c r="L536" s="25"/>
    </row>
    <row r="537" spans="10:65" x14ac:dyDescent="0.25">
      <c r="J537" s="25"/>
      <c r="K537" s="25"/>
      <c r="L537" s="25"/>
      <c r="BK537" s="25"/>
      <c r="BL537" s="25"/>
      <c r="BM537" s="25"/>
    </row>
    <row r="538" spans="10:65" x14ac:dyDescent="0.25">
      <c r="J538" s="25"/>
      <c r="K538" s="25"/>
      <c r="L538" s="25"/>
      <c r="BK538" s="25"/>
      <c r="BL538" s="25"/>
      <c r="BM538" s="25"/>
    </row>
    <row r="539" spans="10:65" x14ac:dyDescent="0.25">
      <c r="J539" s="25"/>
      <c r="K539" s="25"/>
      <c r="L539" s="25"/>
      <c r="BK539" s="25"/>
      <c r="BL539" s="25"/>
      <c r="BM539" s="25"/>
    </row>
    <row r="540" spans="10:65" x14ac:dyDescent="0.25">
      <c r="J540" s="25"/>
      <c r="K540" s="25"/>
      <c r="L540" s="25"/>
      <c r="BK540" s="25"/>
      <c r="BL540" s="25"/>
      <c r="BM540" s="25"/>
    </row>
    <row r="541" spans="10:65" x14ac:dyDescent="0.25">
      <c r="J541" s="25"/>
      <c r="K541" s="25"/>
      <c r="L541" s="25"/>
      <c r="BK541" s="25"/>
      <c r="BL541" s="25"/>
      <c r="BM541" s="25"/>
    </row>
    <row r="542" spans="10:65" x14ac:dyDescent="0.25">
      <c r="BK542" s="25"/>
      <c r="BL542" s="25"/>
      <c r="BM542" s="25"/>
    </row>
    <row r="543" spans="10:65" x14ac:dyDescent="0.25">
      <c r="J543" s="25"/>
      <c r="K543" s="25"/>
      <c r="L543" s="25"/>
      <c r="BK543" s="25"/>
      <c r="BL543" s="25"/>
      <c r="BM543" s="25"/>
    </row>
    <row r="544" spans="10:65" x14ac:dyDescent="0.25">
      <c r="J544" s="25"/>
      <c r="K544" s="25"/>
      <c r="L544" s="25"/>
      <c r="BK544" s="25"/>
      <c r="BL544" s="25"/>
      <c r="BM544" s="25"/>
    </row>
    <row r="545" spans="10:65" x14ac:dyDescent="0.25">
      <c r="J545" s="25"/>
      <c r="K545" s="25"/>
      <c r="L545" s="25"/>
      <c r="BK545" s="25"/>
      <c r="BL545" s="25"/>
      <c r="BM545" s="25"/>
    </row>
    <row r="546" spans="10:65" x14ac:dyDescent="0.25">
      <c r="J546" s="25"/>
      <c r="K546" s="25"/>
      <c r="L546" s="25"/>
      <c r="BK546" s="25"/>
      <c r="BL546" s="25"/>
      <c r="BM546" s="25"/>
    </row>
    <row r="547" spans="10:65" x14ac:dyDescent="0.25">
      <c r="J547" s="25"/>
      <c r="K547" s="25"/>
      <c r="L547" s="25"/>
      <c r="BK547" s="25"/>
      <c r="BL547" s="25"/>
      <c r="BM547" s="25"/>
    </row>
    <row r="548" spans="10:65" x14ac:dyDescent="0.25">
      <c r="J548" s="25"/>
      <c r="K548" s="25"/>
      <c r="L548" s="25"/>
      <c r="BK548" s="25"/>
      <c r="BL548" s="25"/>
      <c r="BM548" s="25"/>
    </row>
    <row r="549" spans="10:65" x14ac:dyDescent="0.25">
      <c r="J549" s="25"/>
      <c r="K549" s="25"/>
      <c r="L549" s="25"/>
      <c r="BK549" s="25"/>
      <c r="BL549" s="25"/>
      <c r="BM549" s="25"/>
    </row>
    <row r="550" spans="10:65" x14ac:dyDescent="0.25">
      <c r="J550" s="25"/>
      <c r="K550" s="25"/>
      <c r="L550" s="25"/>
      <c r="BK550" s="25"/>
      <c r="BL550" s="25"/>
      <c r="BM550" s="25"/>
    </row>
    <row r="551" spans="10:65" x14ac:dyDescent="0.25">
      <c r="J551" s="25"/>
      <c r="K551" s="25"/>
      <c r="L551" s="25"/>
      <c r="BK551" s="25"/>
      <c r="BL551" s="25"/>
      <c r="BM551" s="25"/>
    </row>
    <row r="552" spans="10:65" x14ac:dyDescent="0.25">
      <c r="J552" s="25"/>
      <c r="K552" s="25"/>
      <c r="L552" s="25"/>
      <c r="BK552" s="25"/>
      <c r="BL552" s="25"/>
      <c r="BM552" s="25"/>
    </row>
    <row r="553" spans="10:65" x14ac:dyDescent="0.25">
      <c r="J553" s="25"/>
      <c r="K553" s="25"/>
      <c r="L553" s="25"/>
      <c r="BK553" s="25"/>
      <c r="BL553" s="25"/>
      <c r="BM553" s="25"/>
    </row>
    <row r="554" spans="10:65" x14ac:dyDescent="0.25">
      <c r="J554" s="25"/>
      <c r="K554" s="25"/>
      <c r="L554" s="25"/>
      <c r="BK554" s="25"/>
      <c r="BL554" s="25"/>
      <c r="BM554" s="25"/>
    </row>
    <row r="555" spans="10:65" x14ac:dyDescent="0.25">
      <c r="J555" s="25"/>
      <c r="K555" s="25"/>
      <c r="L555" s="25"/>
    </row>
    <row r="556" spans="10:65" x14ac:dyDescent="0.25">
      <c r="J556" s="25"/>
      <c r="K556" s="25"/>
      <c r="L556" s="25"/>
      <c r="BK556" s="25"/>
      <c r="BL556" s="25"/>
      <c r="BM556" s="25"/>
    </row>
    <row r="557" spans="10:65" x14ac:dyDescent="0.25">
      <c r="J557" s="25"/>
      <c r="K557" s="25"/>
      <c r="L557" s="25"/>
      <c r="BK557" s="25"/>
      <c r="BL557" s="25"/>
      <c r="BM557" s="25"/>
    </row>
    <row r="558" spans="10:65" x14ac:dyDescent="0.25">
      <c r="J558" s="25"/>
      <c r="K558" s="25"/>
      <c r="L558" s="25"/>
      <c r="BK558" s="25"/>
      <c r="BL558" s="25"/>
      <c r="BM558" s="25"/>
    </row>
    <row r="559" spans="10:65" x14ac:dyDescent="0.25">
      <c r="J559" s="25"/>
      <c r="K559" s="25"/>
      <c r="L559" s="25"/>
      <c r="BK559" s="25"/>
      <c r="BL559" s="25"/>
      <c r="BM559" s="25"/>
    </row>
    <row r="560" spans="10:65" x14ac:dyDescent="0.25">
      <c r="J560" s="25"/>
      <c r="K560" s="25"/>
      <c r="L560" s="25"/>
      <c r="BK560" s="25"/>
      <c r="BL560" s="25"/>
      <c r="BM560" s="25"/>
    </row>
    <row r="561" spans="10:65" x14ac:dyDescent="0.25">
      <c r="BK561" s="25"/>
      <c r="BL561" s="25"/>
      <c r="BM561" s="25"/>
    </row>
    <row r="562" spans="10:65" x14ac:dyDescent="0.25">
      <c r="J562" s="25"/>
      <c r="K562" s="25"/>
      <c r="L562" s="25"/>
      <c r="BK562" s="25"/>
      <c r="BL562" s="25"/>
      <c r="BM562" s="25"/>
    </row>
    <row r="563" spans="10:65" x14ac:dyDescent="0.25">
      <c r="J563" s="25"/>
      <c r="K563" s="25"/>
      <c r="L563" s="25"/>
      <c r="BK563" s="25"/>
      <c r="BL563" s="25"/>
      <c r="BM563" s="25"/>
    </row>
    <row r="564" spans="10:65" x14ac:dyDescent="0.25">
      <c r="J564" s="25"/>
      <c r="K564" s="25"/>
      <c r="L564" s="25"/>
      <c r="BK564" s="25"/>
      <c r="BL564" s="25"/>
      <c r="BM564" s="25"/>
    </row>
    <row r="565" spans="10:65" x14ac:dyDescent="0.25">
      <c r="J565" s="25"/>
      <c r="K565" s="25"/>
      <c r="L565" s="25"/>
      <c r="BK565" s="25"/>
      <c r="BL565" s="25"/>
      <c r="BM565" s="25"/>
    </row>
    <row r="566" spans="10:65" x14ac:dyDescent="0.25">
      <c r="J566" s="25"/>
      <c r="K566" s="25"/>
      <c r="L566" s="25"/>
      <c r="BK566" s="25"/>
      <c r="BL566" s="25"/>
      <c r="BM566" s="25"/>
    </row>
    <row r="567" spans="10:65" x14ac:dyDescent="0.25">
      <c r="J567" s="25"/>
      <c r="K567" s="25"/>
      <c r="L567" s="25"/>
      <c r="BK567" s="25"/>
      <c r="BL567" s="25"/>
      <c r="BM567" s="25"/>
    </row>
    <row r="568" spans="10:65" x14ac:dyDescent="0.25">
      <c r="J568" s="25"/>
      <c r="K568" s="25"/>
      <c r="L568" s="25"/>
      <c r="BK568" s="25"/>
      <c r="BL568" s="25"/>
      <c r="BM568" s="25"/>
    </row>
    <row r="569" spans="10:65" x14ac:dyDescent="0.25">
      <c r="J569" s="25"/>
      <c r="K569" s="25"/>
      <c r="L569" s="25"/>
      <c r="BK569" s="25"/>
      <c r="BL569" s="25"/>
      <c r="BM569" s="25"/>
    </row>
    <row r="570" spans="10:65" x14ac:dyDescent="0.25">
      <c r="J570" s="25"/>
      <c r="K570" s="25"/>
      <c r="L570" s="25"/>
      <c r="BK570" s="25"/>
      <c r="BL570" s="25"/>
      <c r="BM570" s="25"/>
    </row>
    <row r="571" spans="10:65" x14ac:dyDescent="0.25">
      <c r="J571" s="25"/>
      <c r="K571" s="25"/>
      <c r="L571" s="25"/>
      <c r="BK571" s="25"/>
      <c r="BL571" s="25"/>
      <c r="BM571" s="25"/>
    </row>
    <row r="572" spans="10:65" x14ac:dyDescent="0.25">
      <c r="J572" s="25"/>
      <c r="K572" s="25"/>
      <c r="L572" s="25"/>
      <c r="BK572" s="25"/>
      <c r="BL572" s="25"/>
      <c r="BM572" s="25"/>
    </row>
    <row r="573" spans="10:65" x14ac:dyDescent="0.25">
      <c r="J573" s="25"/>
      <c r="K573" s="25"/>
      <c r="L573" s="25"/>
      <c r="BK573" s="25"/>
      <c r="BL573" s="25"/>
      <c r="BM573" s="25"/>
    </row>
    <row r="574" spans="10:65" x14ac:dyDescent="0.25">
      <c r="J574" s="25"/>
      <c r="K574" s="25"/>
      <c r="L574" s="25"/>
    </row>
    <row r="575" spans="10:65" x14ac:dyDescent="0.25">
      <c r="J575" s="25"/>
      <c r="K575" s="25"/>
      <c r="L575" s="25"/>
      <c r="BK575" s="25"/>
      <c r="BL575" s="25"/>
      <c r="BM575" s="25"/>
    </row>
    <row r="576" spans="10:65" x14ac:dyDescent="0.25">
      <c r="J576" s="25"/>
      <c r="K576" s="25"/>
      <c r="L576" s="25"/>
      <c r="BK576" s="25"/>
      <c r="BL576" s="25"/>
      <c r="BM576" s="25"/>
    </row>
    <row r="577" spans="10:65" x14ac:dyDescent="0.25">
      <c r="J577" s="25"/>
      <c r="K577" s="25"/>
      <c r="L577" s="25"/>
      <c r="BK577" s="25"/>
      <c r="BL577" s="25"/>
      <c r="BM577" s="25"/>
    </row>
    <row r="578" spans="10:65" x14ac:dyDescent="0.25">
      <c r="J578" s="25"/>
      <c r="K578" s="25"/>
      <c r="L578" s="25"/>
      <c r="BK578" s="25"/>
      <c r="BL578" s="25"/>
      <c r="BM578" s="25"/>
    </row>
    <row r="579" spans="10:65" x14ac:dyDescent="0.25">
      <c r="J579" s="25"/>
      <c r="K579" s="25"/>
      <c r="L579" s="25"/>
      <c r="BK579" s="25"/>
      <c r="BL579" s="25"/>
      <c r="BM579" s="25"/>
    </row>
    <row r="580" spans="10:65" x14ac:dyDescent="0.25">
      <c r="BK580" s="25"/>
      <c r="BL580" s="25"/>
      <c r="BM580" s="25"/>
    </row>
    <row r="581" spans="10:65" x14ac:dyDescent="0.25">
      <c r="J581" s="25"/>
      <c r="K581" s="25"/>
      <c r="L581" s="25"/>
      <c r="BK581" s="25"/>
      <c r="BL581" s="25"/>
      <c r="BM581" s="25"/>
    </row>
    <row r="582" spans="10:65" x14ac:dyDescent="0.25">
      <c r="J582" s="25"/>
      <c r="K582" s="25"/>
      <c r="L582" s="25"/>
      <c r="BK582" s="25"/>
      <c r="BL582" s="25"/>
      <c r="BM582" s="25"/>
    </row>
    <row r="583" spans="10:65" x14ac:dyDescent="0.25">
      <c r="J583" s="25"/>
      <c r="K583" s="25"/>
      <c r="L583" s="25"/>
      <c r="BK583" s="25"/>
      <c r="BL583" s="25"/>
      <c r="BM583" s="25"/>
    </row>
    <row r="584" spans="10:65" x14ac:dyDescent="0.25">
      <c r="J584" s="25"/>
      <c r="K584" s="25"/>
      <c r="L584" s="25"/>
      <c r="BK584" s="25"/>
      <c r="BL584" s="25"/>
      <c r="BM584" s="25"/>
    </row>
    <row r="585" spans="10:65" x14ac:dyDescent="0.25">
      <c r="J585" s="25"/>
      <c r="K585" s="25"/>
      <c r="L585" s="25"/>
      <c r="BK585" s="25"/>
      <c r="BL585" s="25"/>
      <c r="BM585" s="25"/>
    </row>
    <row r="586" spans="10:65" x14ac:dyDescent="0.25">
      <c r="J586" s="25"/>
      <c r="K586" s="25"/>
      <c r="L586" s="25"/>
      <c r="BK586" s="25"/>
      <c r="BL586" s="25"/>
      <c r="BM586" s="25"/>
    </row>
    <row r="587" spans="10:65" x14ac:dyDescent="0.25">
      <c r="J587" s="25"/>
      <c r="K587" s="25"/>
      <c r="L587" s="25"/>
      <c r="BK587" s="25"/>
      <c r="BL587" s="25"/>
      <c r="BM587" s="25"/>
    </row>
    <row r="588" spans="10:65" x14ac:dyDescent="0.25">
      <c r="J588" s="25"/>
      <c r="K588" s="25"/>
      <c r="L588" s="25"/>
      <c r="BK588" s="25"/>
      <c r="BL588" s="25"/>
      <c r="BM588" s="25"/>
    </row>
    <row r="589" spans="10:65" x14ac:dyDescent="0.25">
      <c r="J589" s="25"/>
      <c r="K589" s="25"/>
      <c r="L589" s="25"/>
      <c r="BK589" s="25"/>
      <c r="BL589" s="25"/>
      <c r="BM589" s="25"/>
    </row>
    <row r="590" spans="10:65" x14ac:dyDescent="0.25">
      <c r="J590" s="25"/>
      <c r="K590" s="25"/>
      <c r="L590" s="25"/>
      <c r="BK590" s="25"/>
      <c r="BL590" s="25"/>
      <c r="BM590" s="25"/>
    </row>
    <row r="591" spans="10:65" x14ac:dyDescent="0.25">
      <c r="J591" s="25"/>
      <c r="K591" s="25"/>
      <c r="L591" s="25"/>
      <c r="BK591" s="25"/>
      <c r="BL591" s="25"/>
      <c r="BM591" s="25"/>
    </row>
    <row r="592" spans="10:65" x14ac:dyDescent="0.25">
      <c r="J592" s="25"/>
      <c r="K592" s="25"/>
      <c r="L592" s="25"/>
      <c r="BK592" s="25"/>
      <c r="BL592" s="25"/>
      <c r="BM592" s="25"/>
    </row>
    <row r="593" spans="10:65" x14ac:dyDescent="0.25">
      <c r="J593" s="25"/>
      <c r="K593" s="25"/>
      <c r="L593" s="25"/>
    </row>
    <row r="594" spans="10:65" x14ac:dyDescent="0.25">
      <c r="J594" s="25"/>
      <c r="K594" s="25"/>
      <c r="L594" s="25"/>
      <c r="BK594" s="25"/>
      <c r="BL594" s="25"/>
      <c r="BM594" s="25"/>
    </row>
    <row r="595" spans="10:65" x14ac:dyDescent="0.25">
      <c r="J595" s="25"/>
      <c r="K595" s="25"/>
      <c r="L595" s="25"/>
      <c r="BK595" s="25"/>
      <c r="BL595" s="25"/>
      <c r="BM595" s="25"/>
    </row>
    <row r="596" spans="10:65" x14ac:dyDescent="0.25">
      <c r="J596" s="25"/>
      <c r="K596" s="25"/>
      <c r="L596" s="25"/>
      <c r="BK596" s="25"/>
      <c r="BL596" s="25"/>
      <c r="BM596" s="25"/>
    </row>
    <row r="597" spans="10:65" x14ac:dyDescent="0.25">
      <c r="J597" s="25"/>
      <c r="K597" s="25"/>
      <c r="L597" s="25"/>
      <c r="BK597" s="25"/>
      <c r="BL597" s="25"/>
      <c r="BM597" s="25"/>
    </row>
    <row r="598" spans="10:65" x14ac:dyDescent="0.25">
      <c r="J598" s="25"/>
      <c r="K598" s="25"/>
      <c r="L598" s="25"/>
      <c r="BK598" s="25"/>
      <c r="BL598" s="25"/>
      <c r="BM598" s="25"/>
    </row>
    <row r="599" spans="10:65" x14ac:dyDescent="0.25">
      <c r="BK599" s="25"/>
      <c r="BL599" s="25"/>
      <c r="BM599" s="25"/>
    </row>
    <row r="600" spans="10:65" x14ac:dyDescent="0.25">
      <c r="J600" s="25"/>
      <c r="K600" s="25"/>
      <c r="L600" s="25"/>
      <c r="BK600" s="25"/>
      <c r="BL600" s="25"/>
      <c r="BM600" s="25"/>
    </row>
    <row r="601" spans="10:65" x14ac:dyDescent="0.25">
      <c r="J601" s="25"/>
      <c r="K601" s="25"/>
      <c r="L601" s="25"/>
      <c r="BK601" s="25"/>
      <c r="BL601" s="25"/>
      <c r="BM601" s="25"/>
    </row>
    <row r="602" spans="10:65" x14ac:dyDescent="0.25">
      <c r="J602" s="25"/>
      <c r="K602" s="25"/>
      <c r="L602" s="25"/>
      <c r="BK602" s="25"/>
      <c r="BL602" s="25"/>
      <c r="BM602" s="25"/>
    </row>
    <row r="603" spans="10:65" x14ac:dyDescent="0.25">
      <c r="J603" s="25"/>
      <c r="K603" s="25"/>
      <c r="L603" s="25"/>
      <c r="BK603" s="25"/>
      <c r="BL603" s="25"/>
      <c r="BM603" s="25"/>
    </row>
    <row r="604" spans="10:65" x14ac:dyDescent="0.25">
      <c r="J604" s="25"/>
      <c r="K604" s="25"/>
      <c r="L604" s="25"/>
      <c r="BK604" s="25"/>
      <c r="BL604" s="25"/>
      <c r="BM604" s="25"/>
    </row>
    <row r="605" spans="10:65" x14ac:dyDescent="0.25">
      <c r="J605" s="25"/>
      <c r="K605" s="25"/>
      <c r="L605" s="25"/>
      <c r="BK605" s="25"/>
      <c r="BL605" s="25"/>
      <c r="BM605" s="25"/>
    </row>
    <row r="606" spans="10:65" x14ac:dyDescent="0.25">
      <c r="J606" s="25"/>
      <c r="K606" s="25"/>
      <c r="L606" s="25"/>
      <c r="BK606" s="25"/>
      <c r="BL606" s="25"/>
      <c r="BM606" s="25"/>
    </row>
    <row r="607" spans="10:65" x14ac:dyDescent="0.25">
      <c r="J607" s="25"/>
      <c r="K607" s="25"/>
      <c r="L607" s="25"/>
      <c r="BK607" s="25"/>
      <c r="BL607" s="25"/>
      <c r="BM607" s="25"/>
    </row>
    <row r="608" spans="10:65" x14ac:dyDescent="0.25">
      <c r="J608" s="25"/>
      <c r="K608" s="25"/>
      <c r="L608" s="25"/>
      <c r="BK608" s="25"/>
      <c r="BL608" s="25"/>
      <c r="BM608" s="25"/>
    </row>
    <row r="609" spans="10:65" x14ac:dyDescent="0.25">
      <c r="J609" s="25"/>
      <c r="K609" s="25"/>
      <c r="L609" s="25"/>
      <c r="BK609" s="25"/>
      <c r="BL609" s="25"/>
      <c r="BM609" s="25"/>
    </row>
    <row r="610" spans="10:65" x14ac:dyDescent="0.25">
      <c r="J610" s="25"/>
      <c r="K610" s="25"/>
      <c r="L610" s="25"/>
      <c r="BK610" s="25"/>
      <c r="BL610" s="25"/>
      <c r="BM610" s="25"/>
    </row>
    <row r="611" spans="10:65" x14ac:dyDescent="0.25">
      <c r="J611" s="25"/>
      <c r="K611" s="25"/>
      <c r="L611" s="25"/>
      <c r="BK611" s="25"/>
      <c r="BL611" s="25"/>
      <c r="BM611" s="25"/>
    </row>
    <row r="612" spans="10:65" x14ac:dyDescent="0.25">
      <c r="J612" s="25"/>
      <c r="K612" s="25"/>
      <c r="L612" s="25"/>
    </row>
    <row r="613" spans="10:65" x14ac:dyDescent="0.25">
      <c r="J613" s="25"/>
      <c r="K613" s="25"/>
      <c r="L613" s="25"/>
      <c r="BK613" s="25"/>
      <c r="BL613" s="25"/>
      <c r="BM613" s="25"/>
    </row>
    <row r="614" spans="10:65" x14ac:dyDescent="0.25">
      <c r="J614" s="25"/>
      <c r="K614" s="25"/>
      <c r="L614" s="25"/>
      <c r="BK614" s="25"/>
      <c r="BL614" s="25"/>
      <c r="BM614" s="25"/>
    </row>
    <row r="615" spans="10:65" x14ac:dyDescent="0.25">
      <c r="J615" s="25"/>
      <c r="K615" s="25"/>
      <c r="L615" s="25"/>
      <c r="BK615" s="25"/>
      <c r="BL615" s="25"/>
      <c r="BM615" s="25"/>
    </row>
    <row r="616" spans="10:65" x14ac:dyDescent="0.25">
      <c r="J616" s="25"/>
      <c r="K616" s="25"/>
      <c r="L616" s="25"/>
      <c r="BK616" s="25"/>
      <c r="BL616" s="25"/>
      <c r="BM616" s="25"/>
    </row>
    <row r="617" spans="10:65" x14ac:dyDescent="0.25">
      <c r="J617" s="25"/>
      <c r="K617" s="25"/>
      <c r="L617" s="25"/>
      <c r="BK617" s="25"/>
      <c r="BL617" s="25"/>
      <c r="BM617" s="25"/>
    </row>
    <row r="618" spans="10:65" x14ac:dyDescent="0.25">
      <c r="BK618" s="25"/>
      <c r="BL618" s="25"/>
      <c r="BM618" s="25"/>
    </row>
    <row r="619" spans="10:65" x14ac:dyDescent="0.25">
      <c r="J619" s="25"/>
      <c r="K619" s="25"/>
      <c r="L619" s="25"/>
      <c r="BK619" s="25"/>
      <c r="BL619" s="25"/>
      <c r="BM619" s="25"/>
    </row>
    <row r="620" spans="10:65" x14ac:dyDescent="0.25">
      <c r="J620" s="25"/>
      <c r="K620" s="25"/>
      <c r="L620" s="25"/>
      <c r="BK620" s="25"/>
      <c r="BL620" s="25"/>
      <c r="BM620" s="25"/>
    </row>
    <row r="621" spans="10:65" x14ac:dyDescent="0.25">
      <c r="J621" s="25"/>
      <c r="K621" s="25"/>
      <c r="L621" s="25"/>
      <c r="BK621" s="25"/>
      <c r="BL621" s="25"/>
      <c r="BM621" s="25"/>
    </row>
    <row r="622" spans="10:65" x14ac:dyDescent="0.25">
      <c r="J622" s="25"/>
      <c r="K622" s="25"/>
      <c r="L622" s="25"/>
      <c r="BK622" s="25"/>
      <c r="BL622" s="25"/>
      <c r="BM622" s="25"/>
    </row>
    <row r="623" spans="10:65" x14ac:dyDescent="0.25">
      <c r="J623" s="25"/>
      <c r="K623" s="25"/>
      <c r="L623" s="25"/>
      <c r="BK623" s="25"/>
      <c r="BL623" s="25"/>
      <c r="BM623" s="25"/>
    </row>
    <row r="624" spans="10:65" x14ac:dyDescent="0.25">
      <c r="J624" s="25"/>
      <c r="K624" s="25"/>
      <c r="L624" s="25"/>
      <c r="BK624" s="25"/>
      <c r="BL624" s="25"/>
      <c r="BM624" s="25"/>
    </row>
    <row r="625" spans="10:65" x14ac:dyDescent="0.25">
      <c r="J625" s="25"/>
      <c r="K625" s="25"/>
      <c r="L625" s="25"/>
      <c r="BK625" s="25"/>
      <c r="BL625" s="25"/>
      <c r="BM625" s="25"/>
    </row>
    <row r="626" spans="10:65" x14ac:dyDescent="0.25">
      <c r="J626" s="25"/>
      <c r="K626" s="25"/>
      <c r="L626" s="25"/>
      <c r="BK626" s="25"/>
      <c r="BL626" s="25"/>
      <c r="BM626" s="25"/>
    </row>
    <row r="627" spans="10:65" x14ac:dyDescent="0.25">
      <c r="J627" s="25"/>
      <c r="K627" s="25"/>
      <c r="L627" s="25"/>
      <c r="BK627" s="25"/>
      <c r="BL627" s="25"/>
      <c r="BM627" s="25"/>
    </row>
    <row r="628" spans="10:65" x14ac:dyDescent="0.25">
      <c r="J628" s="25"/>
      <c r="K628" s="25"/>
      <c r="L628" s="25"/>
      <c r="BK628" s="25"/>
      <c r="BL628" s="25"/>
      <c r="BM628" s="25"/>
    </row>
    <row r="629" spans="10:65" x14ac:dyDescent="0.25">
      <c r="J629" s="25"/>
      <c r="K629" s="25"/>
      <c r="L629" s="25"/>
      <c r="BK629" s="25"/>
      <c r="BL629" s="25"/>
      <c r="BM629" s="25"/>
    </row>
    <row r="630" spans="10:65" x14ac:dyDescent="0.25">
      <c r="J630" s="25"/>
      <c r="K630" s="25"/>
      <c r="L630" s="25"/>
      <c r="BK630" s="25"/>
      <c r="BL630" s="25"/>
      <c r="BM630" s="25"/>
    </row>
    <row r="631" spans="10:65" x14ac:dyDescent="0.25">
      <c r="J631" s="25"/>
      <c r="K631" s="25"/>
      <c r="L631" s="25"/>
    </row>
    <row r="632" spans="10:65" x14ac:dyDescent="0.25">
      <c r="J632" s="25"/>
      <c r="K632" s="25"/>
      <c r="L632" s="25"/>
      <c r="BK632" s="25"/>
      <c r="BL632" s="25"/>
      <c r="BM632" s="25"/>
    </row>
    <row r="633" spans="10:65" x14ac:dyDescent="0.25">
      <c r="J633" s="25"/>
      <c r="K633" s="25"/>
      <c r="L633" s="25"/>
      <c r="BK633" s="25"/>
      <c r="BL633" s="25"/>
      <c r="BM633" s="25"/>
    </row>
    <row r="634" spans="10:65" x14ac:dyDescent="0.25">
      <c r="J634" s="25"/>
      <c r="K634" s="25"/>
      <c r="L634" s="25"/>
      <c r="BK634" s="25"/>
      <c r="BL634" s="25"/>
      <c r="BM634" s="25"/>
    </row>
    <row r="635" spans="10:65" x14ac:dyDescent="0.25">
      <c r="J635" s="25"/>
      <c r="K635" s="25"/>
      <c r="L635" s="25"/>
      <c r="BK635" s="25"/>
      <c r="BL635" s="25"/>
      <c r="BM635" s="25"/>
    </row>
    <row r="636" spans="10:65" x14ac:dyDescent="0.25">
      <c r="J636" s="25"/>
      <c r="K636" s="25"/>
      <c r="L636" s="25"/>
      <c r="BK636" s="25"/>
      <c r="BL636" s="25"/>
      <c r="BM636" s="25"/>
    </row>
    <row r="637" spans="10:65" x14ac:dyDescent="0.25">
      <c r="BK637" s="25"/>
      <c r="BL637" s="25"/>
      <c r="BM637" s="25"/>
    </row>
    <row r="638" spans="10:65" x14ac:dyDescent="0.25">
      <c r="J638" s="25"/>
      <c r="K638" s="25"/>
      <c r="L638" s="25"/>
      <c r="BK638" s="25"/>
      <c r="BL638" s="25"/>
      <c r="BM638" s="25"/>
    </row>
    <row r="639" spans="10:65" x14ac:dyDescent="0.25">
      <c r="J639" s="25"/>
      <c r="K639" s="25"/>
      <c r="L639" s="25"/>
      <c r="BK639" s="25"/>
      <c r="BL639" s="25"/>
      <c r="BM639" s="25"/>
    </row>
    <row r="640" spans="10:65" x14ac:dyDescent="0.25">
      <c r="J640" s="25"/>
      <c r="K640" s="25"/>
      <c r="L640" s="25"/>
      <c r="BK640" s="25"/>
      <c r="BL640" s="25"/>
      <c r="BM640" s="25"/>
    </row>
    <row r="641" spans="10:65" x14ac:dyDescent="0.25">
      <c r="J641" s="25"/>
      <c r="K641" s="25"/>
      <c r="L641" s="25"/>
      <c r="BK641" s="25"/>
      <c r="BL641" s="25"/>
      <c r="BM641" s="25"/>
    </row>
    <row r="642" spans="10:65" x14ac:dyDescent="0.25">
      <c r="J642" s="25"/>
      <c r="K642" s="25"/>
      <c r="L642" s="25"/>
      <c r="BK642" s="25"/>
      <c r="BL642" s="25"/>
      <c r="BM642" s="25"/>
    </row>
    <row r="643" spans="10:65" x14ac:dyDescent="0.25">
      <c r="J643" s="25"/>
      <c r="K643" s="25"/>
      <c r="L643" s="25"/>
      <c r="BK643" s="25"/>
      <c r="BL643" s="25"/>
      <c r="BM643" s="25"/>
    </row>
    <row r="644" spans="10:65" x14ac:dyDescent="0.25">
      <c r="J644" s="25"/>
      <c r="K644" s="25"/>
      <c r="L644" s="25"/>
      <c r="BK644" s="25"/>
      <c r="BL644" s="25"/>
      <c r="BM644" s="25"/>
    </row>
    <row r="645" spans="10:65" x14ac:dyDescent="0.25">
      <c r="J645" s="25"/>
      <c r="K645" s="25"/>
      <c r="L645" s="25"/>
      <c r="BK645" s="25"/>
      <c r="BL645" s="25"/>
      <c r="BM645" s="25"/>
    </row>
    <row r="646" spans="10:65" x14ac:dyDescent="0.25">
      <c r="J646" s="25"/>
      <c r="K646" s="25"/>
      <c r="L646" s="25"/>
      <c r="BK646" s="25"/>
      <c r="BL646" s="25"/>
      <c r="BM646" s="25"/>
    </row>
    <row r="647" spans="10:65" x14ac:dyDescent="0.25">
      <c r="J647" s="25"/>
      <c r="K647" s="25"/>
      <c r="L647" s="25"/>
      <c r="BK647" s="25"/>
      <c r="BL647" s="25"/>
      <c r="BM647" s="25"/>
    </row>
    <row r="648" spans="10:65" x14ac:dyDescent="0.25">
      <c r="J648" s="25"/>
      <c r="K648" s="25"/>
      <c r="L648" s="25"/>
      <c r="BK648" s="25"/>
      <c r="BL648" s="25"/>
      <c r="BM648" s="25"/>
    </row>
    <row r="649" spans="10:65" x14ac:dyDescent="0.25">
      <c r="J649" s="25"/>
      <c r="K649" s="25"/>
      <c r="L649" s="25"/>
      <c r="BK649" s="25"/>
      <c r="BL649" s="25"/>
      <c r="BM649" s="25"/>
    </row>
    <row r="650" spans="10:65" x14ac:dyDescent="0.25">
      <c r="J650" s="25"/>
      <c r="K650" s="25"/>
      <c r="L650" s="25"/>
    </row>
    <row r="651" spans="10:65" x14ac:dyDescent="0.25">
      <c r="J651" s="25"/>
      <c r="K651" s="25"/>
      <c r="L651" s="25"/>
      <c r="BK651" s="25"/>
      <c r="BL651" s="25"/>
      <c r="BM651" s="25"/>
    </row>
    <row r="652" spans="10:65" x14ac:dyDescent="0.25">
      <c r="J652" s="25"/>
      <c r="K652" s="25"/>
      <c r="L652" s="25"/>
      <c r="BK652" s="25"/>
      <c r="BL652" s="25"/>
      <c r="BM652" s="25"/>
    </row>
    <row r="653" spans="10:65" x14ac:dyDescent="0.25">
      <c r="J653" s="25"/>
      <c r="K653" s="25"/>
      <c r="L653" s="25"/>
      <c r="BK653" s="25"/>
      <c r="BL653" s="25"/>
      <c r="BM653" s="25"/>
    </row>
    <row r="654" spans="10:65" x14ac:dyDescent="0.25">
      <c r="J654" s="25"/>
      <c r="K654" s="25"/>
      <c r="L654" s="25"/>
      <c r="BK654" s="25"/>
      <c r="BL654" s="25"/>
      <c r="BM654" s="25"/>
    </row>
    <row r="655" spans="10:65" x14ac:dyDescent="0.25">
      <c r="J655" s="25"/>
      <c r="K655" s="25"/>
      <c r="L655" s="25"/>
      <c r="BK655" s="25"/>
      <c r="BL655" s="25"/>
      <c r="BM655" s="25"/>
    </row>
    <row r="656" spans="10:65" x14ac:dyDescent="0.25">
      <c r="BK656" s="25"/>
      <c r="BL656" s="25"/>
      <c r="BM656" s="25"/>
    </row>
    <row r="657" spans="10:65" x14ac:dyDescent="0.25">
      <c r="J657" s="25"/>
      <c r="K657" s="25"/>
      <c r="L657" s="25"/>
      <c r="BK657" s="25"/>
      <c r="BL657" s="25"/>
      <c r="BM657" s="25"/>
    </row>
    <row r="658" spans="10:65" x14ac:dyDescent="0.25">
      <c r="J658" s="25"/>
      <c r="K658" s="25"/>
      <c r="L658" s="25"/>
      <c r="BK658" s="25"/>
      <c r="BL658" s="25"/>
      <c r="BM658" s="25"/>
    </row>
    <row r="659" spans="10:65" x14ac:dyDescent="0.25">
      <c r="J659" s="25"/>
      <c r="K659" s="25"/>
      <c r="L659" s="25"/>
      <c r="BK659" s="25"/>
      <c r="BL659" s="25"/>
      <c r="BM659" s="25"/>
    </row>
    <row r="660" spans="10:65" x14ac:dyDescent="0.25">
      <c r="J660" s="25"/>
      <c r="K660" s="25"/>
      <c r="L660" s="25"/>
      <c r="BK660" s="25"/>
      <c r="BL660" s="25"/>
      <c r="BM660" s="25"/>
    </row>
    <row r="661" spans="10:65" x14ac:dyDescent="0.25">
      <c r="J661" s="25"/>
      <c r="K661" s="25"/>
      <c r="L661" s="25"/>
      <c r="BK661" s="25"/>
      <c r="BL661" s="25"/>
      <c r="BM661" s="25"/>
    </row>
    <row r="662" spans="10:65" x14ac:dyDescent="0.25">
      <c r="J662" s="25"/>
      <c r="K662" s="25"/>
      <c r="L662" s="25"/>
      <c r="BK662" s="25"/>
      <c r="BL662" s="25"/>
      <c r="BM662" s="25"/>
    </row>
    <row r="663" spans="10:65" x14ac:dyDescent="0.25">
      <c r="J663" s="25"/>
      <c r="K663" s="25"/>
      <c r="L663" s="25"/>
      <c r="BK663" s="25"/>
      <c r="BL663" s="25"/>
      <c r="BM663" s="25"/>
    </row>
    <row r="664" spans="10:65" x14ac:dyDescent="0.25">
      <c r="J664" s="25"/>
      <c r="K664" s="25"/>
      <c r="L664" s="25"/>
      <c r="BK664" s="25"/>
      <c r="BL664" s="25"/>
      <c r="BM664" s="25"/>
    </row>
    <row r="665" spans="10:65" x14ac:dyDescent="0.25">
      <c r="J665" s="25"/>
      <c r="K665" s="25"/>
      <c r="L665" s="25"/>
      <c r="BK665" s="25"/>
      <c r="BL665" s="25"/>
      <c r="BM665" s="25"/>
    </row>
    <row r="666" spans="10:65" x14ac:dyDescent="0.25">
      <c r="J666" s="25"/>
      <c r="K666" s="25"/>
      <c r="L666" s="25"/>
      <c r="BK666" s="25"/>
      <c r="BL666" s="25"/>
      <c r="BM666" s="25"/>
    </row>
    <row r="667" spans="10:65" x14ac:dyDescent="0.25">
      <c r="J667" s="25"/>
      <c r="K667" s="25"/>
      <c r="L667" s="25"/>
      <c r="BK667" s="25"/>
      <c r="BL667" s="25"/>
      <c r="BM667" s="25"/>
    </row>
    <row r="668" spans="10:65" x14ac:dyDescent="0.25">
      <c r="J668" s="25"/>
      <c r="K668" s="25"/>
      <c r="L668" s="25"/>
      <c r="BK668" s="25"/>
      <c r="BL668" s="25"/>
      <c r="BM668" s="25"/>
    </row>
    <row r="669" spans="10:65" x14ac:dyDescent="0.25">
      <c r="J669" s="25"/>
      <c r="K669" s="25"/>
      <c r="L669" s="25"/>
    </row>
    <row r="670" spans="10:65" x14ac:dyDescent="0.25">
      <c r="J670" s="25"/>
      <c r="K670" s="25"/>
      <c r="L670" s="25"/>
      <c r="BK670" s="25"/>
      <c r="BL670" s="25"/>
      <c r="BM670" s="25"/>
    </row>
    <row r="671" spans="10:65" x14ac:dyDescent="0.25">
      <c r="J671" s="25"/>
      <c r="K671" s="25"/>
      <c r="L671" s="25"/>
      <c r="BK671" s="25"/>
      <c r="BL671" s="25"/>
      <c r="BM671" s="25"/>
    </row>
    <row r="672" spans="10:65" x14ac:dyDescent="0.25">
      <c r="J672" s="25"/>
      <c r="K672" s="25"/>
      <c r="L672" s="25"/>
      <c r="BK672" s="25"/>
      <c r="BL672" s="25"/>
      <c r="BM672" s="25"/>
    </row>
    <row r="673" spans="10:65" x14ac:dyDescent="0.25">
      <c r="J673" s="25"/>
      <c r="K673" s="25"/>
      <c r="L673" s="25"/>
      <c r="BK673" s="25"/>
      <c r="BL673" s="25"/>
      <c r="BM673" s="25"/>
    </row>
    <row r="674" spans="10:65" x14ac:dyDescent="0.25">
      <c r="J674" s="25"/>
      <c r="K674" s="25"/>
      <c r="L674" s="25"/>
      <c r="BK674" s="25"/>
      <c r="BL674" s="25"/>
      <c r="BM674" s="25"/>
    </row>
    <row r="675" spans="10:65" x14ac:dyDescent="0.25">
      <c r="BK675" s="25"/>
      <c r="BL675" s="25"/>
      <c r="BM675" s="25"/>
    </row>
    <row r="676" spans="10:65" x14ac:dyDescent="0.25">
      <c r="J676" s="25"/>
      <c r="K676" s="25"/>
      <c r="L676" s="25"/>
      <c r="BK676" s="25"/>
      <c r="BL676" s="25"/>
      <c r="BM676" s="25"/>
    </row>
    <row r="677" spans="10:65" x14ac:dyDescent="0.25">
      <c r="J677" s="25"/>
      <c r="K677" s="25"/>
      <c r="L677" s="25"/>
      <c r="BK677" s="25"/>
      <c r="BL677" s="25"/>
      <c r="BM677" s="25"/>
    </row>
    <row r="678" spans="10:65" x14ac:dyDescent="0.25">
      <c r="J678" s="25"/>
      <c r="K678" s="25"/>
      <c r="L678" s="25"/>
      <c r="BK678" s="25"/>
      <c r="BL678" s="25"/>
      <c r="BM678" s="25"/>
    </row>
    <row r="679" spans="10:65" x14ac:dyDescent="0.25">
      <c r="J679" s="25"/>
      <c r="K679" s="25"/>
      <c r="L679" s="25"/>
      <c r="BK679" s="25"/>
      <c r="BL679" s="25"/>
      <c r="BM679" s="25"/>
    </row>
    <row r="680" spans="10:65" x14ac:dyDescent="0.25">
      <c r="J680" s="25"/>
      <c r="K680" s="25"/>
      <c r="L680" s="25"/>
      <c r="BK680" s="25"/>
      <c r="BL680" s="25"/>
      <c r="BM680" s="25"/>
    </row>
    <row r="681" spans="10:65" x14ac:dyDescent="0.25">
      <c r="J681" s="25"/>
      <c r="K681" s="25"/>
      <c r="L681" s="25"/>
      <c r="BK681" s="25"/>
      <c r="BL681" s="25"/>
      <c r="BM681" s="25"/>
    </row>
    <row r="682" spans="10:65" x14ac:dyDescent="0.25">
      <c r="J682" s="25"/>
      <c r="K682" s="25"/>
      <c r="L682" s="25"/>
      <c r="BK682" s="25"/>
      <c r="BL682" s="25"/>
      <c r="BM682" s="25"/>
    </row>
    <row r="683" spans="10:65" x14ac:dyDescent="0.25">
      <c r="J683" s="25"/>
      <c r="K683" s="25"/>
      <c r="L683" s="25"/>
      <c r="BK683" s="25"/>
      <c r="BL683" s="25"/>
      <c r="BM683" s="25"/>
    </row>
    <row r="684" spans="10:65" x14ac:dyDescent="0.25">
      <c r="J684" s="25"/>
      <c r="K684" s="25"/>
      <c r="L684" s="25"/>
      <c r="BK684" s="25"/>
      <c r="BL684" s="25"/>
      <c r="BM684" s="25"/>
    </row>
    <row r="685" spans="10:65" x14ac:dyDescent="0.25">
      <c r="J685" s="25"/>
      <c r="K685" s="25"/>
      <c r="L685" s="25"/>
      <c r="BK685" s="25"/>
      <c r="BL685" s="25"/>
      <c r="BM685" s="25"/>
    </row>
    <row r="686" spans="10:65" x14ac:dyDescent="0.25">
      <c r="J686" s="25"/>
      <c r="K686" s="25"/>
      <c r="L686" s="25"/>
      <c r="BK686" s="25"/>
      <c r="BL686" s="25"/>
      <c r="BM686" s="25"/>
    </row>
    <row r="687" spans="10:65" x14ac:dyDescent="0.25">
      <c r="J687" s="25"/>
      <c r="K687" s="25"/>
      <c r="L687" s="25"/>
      <c r="BK687" s="25"/>
      <c r="BL687" s="25"/>
      <c r="BM687" s="25"/>
    </row>
    <row r="688" spans="10:65" x14ac:dyDescent="0.25">
      <c r="J688" s="25"/>
      <c r="K688" s="25"/>
      <c r="L688" s="25"/>
    </row>
    <row r="689" spans="10:65" x14ac:dyDescent="0.25">
      <c r="J689" s="25"/>
      <c r="K689" s="25"/>
      <c r="L689" s="25"/>
      <c r="BK689" s="25"/>
      <c r="BL689" s="25"/>
      <c r="BM689" s="25"/>
    </row>
    <row r="690" spans="10:65" x14ac:dyDescent="0.25">
      <c r="J690" s="25"/>
      <c r="K690" s="25"/>
      <c r="L690" s="25"/>
      <c r="BK690" s="25"/>
      <c r="BL690" s="25"/>
      <c r="BM690" s="25"/>
    </row>
    <row r="691" spans="10:65" x14ac:dyDescent="0.25">
      <c r="J691" s="25"/>
      <c r="K691" s="25"/>
      <c r="L691" s="25"/>
      <c r="BK691" s="25"/>
      <c r="BL691" s="25"/>
      <c r="BM691" s="25"/>
    </row>
    <row r="692" spans="10:65" x14ac:dyDescent="0.25">
      <c r="J692" s="25"/>
      <c r="K692" s="25"/>
      <c r="L692" s="25"/>
      <c r="BK692" s="25"/>
      <c r="BL692" s="25"/>
      <c r="BM692" s="25"/>
    </row>
    <row r="693" spans="10:65" x14ac:dyDescent="0.25">
      <c r="J693" s="25"/>
      <c r="K693" s="25"/>
      <c r="L693" s="25"/>
      <c r="BK693" s="25"/>
      <c r="BL693" s="25"/>
      <c r="BM693" s="25"/>
    </row>
    <row r="694" spans="10:65" x14ac:dyDescent="0.25">
      <c r="BK694" s="25"/>
      <c r="BL694" s="25"/>
      <c r="BM694" s="25"/>
    </row>
    <row r="695" spans="10:65" x14ac:dyDescent="0.25">
      <c r="J695" s="25"/>
      <c r="K695" s="25"/>
      <c r="L695" s="25"/>
      <c r="BK695" s="25"/>
      <c r="BL695" s="25"/>
      <c r="BM695" s="25"/>
    </row>
    <row r="696" spans="10:65" x14ac:dyDescent="0.25">
      <c r="J696" s="25"/>
      <c r="K696" s="25"/>
      <c r="L696" s="25"/>
      <c r="BK696" s="25"/>
      <c r="BL696" s="25"/>
      <c r="BM696" s="25"/>
    </row>
    <row r="697" spans="10:65" x14ac:dyDescent="0.25">
      <c r="J697" s="25"/>
      <c r="K697" s="25"/>
      <c r="L697" s="25"/>
      <c r="BK697" s="25"/>
      <c r="BL697" s="25"/>
      <c r="BM697" s="25"/>
    </row>
    <row r="698" spans="10:65" x14ac:dyDescent="0.25">
      <c r="J698" s="25"/>
      <c r="K698" s="25"/>
      <c r="L698" s="25"/>
      <c r="BK698" s="25"/>
      <c r="BL698" s="25"/>
      <c r="BM698" s="25"/>
    </row>
    <row r="699" spans="10:65" x14ac:dyDescent="0.25">
      <c r="J699" s="25"/>
      <c r="K699" s="25"/>
      <c r="L699" s="25"/>
      <c r="BK699" s="25"/>
      <c r="BL699" s="25"/>
      <c r="BM699" s="25"/>
    </row>
    <row r="700" spans="10:65" x14ac:dyDescent="0.25">
      <c r="J700" s="25"/>
      <c r="K700" s="25"/>
      <c r="L700" s="25"/>
      <c r="BK700" s="25"/>
      <c r="BL700" s="25"/>
      <c r="BM700" s="25"/>
    </row>
    <row r="701" spans="10:65" x14ac:dyDescent="0.25">
      <c r="J701" s="25"/>
      <c r="K701" s="25"/>
      <c r="L701" s="25"/>
      <c r="BK701" s="25"/>
      <c r="BL701" s="25"/>
      <c r="BM701" s="25"/>
    </row>
    <row r="702" spans="10:65" x14ac:dyDescent="0.25">
      <c r="J702" s="25"/>
      <c r="K702" s="25"/>
      <c r="L702" s="25"/>
      <c r="BK702" s="25"/>
      <c r="BL702" s="25"/>
      <c r="BM702" s="25"/>
    </row>
    <row r="703" spans="10:65" x14ac:dyDescent="0.25">
      <c r="J703" s="25"/>
      <c r="K703" s="25"/>
      <c r="L703" s="25"/>
      <c r="BK703" s="25"/>
      <c r="BL703" s="25"/>
      <c r="BM703" s="25"/>
    </row>
    <row r="704" spans="10:65" x14ac:dyDescent="0.25">
      <c r="J704" s="25"/>
      <c r="K704" s="25"/>
      <c r="L704" s="25"/>
      <c r="BK704" s="25"/>
      <c r="BL704" s="25"/>
      <c r="BM704" s="25"/>
    </row>
    <row r="705" spans="10:65" x14ac:dyDescent="0.25">
      <c r="J705" s="25"/>
      <c r="K705" s="25"/>
      <c r="L705" s="25"/>
      <c r="BK705" s="25"/>
      <c r="BL705" s="25"/>
      <c r="BM705" s="25"/>
    </row>
    <row r="706" spans="10:65" x14ac:dyDescent="0.25">
      <c r="J706" s="25"/>
      <c r="K706" s="25"/>
      <c r="L706" s="25"/>
      <c r="BK706" s="25"/>
      <c r="BL706" s="25"/>
      <c r="BM706" s="25"/>
    </row>
    <row r="707" spans="10:65" x14ac:dyDescent="0.25">
      <c r="J707" s="25"/>
      <c r="K707" s="25"/>
      <c r="L707" s="25"/>
    </row>
    <row r="708" spans="10:65" x14ac:dyDescent="0.25">
      <c r="J708" s="25"/>
      <c r="K708" s="25"/>
      <c r="L708" s="25"/>
      <c r="BK708" s="25"/>
      <c r="BL708" s="25"/>
      <c r="BM708" s="25"/>
    </row>
    <row r="709" spans="10:65" x14ac:dyDescent="0.25">
      <c r="J709" s="25"/>
      <c r="K709" s="25"/>
      <c r="L709" s="25"/>
      <c r="BK709" s="25"/>
      <c r="BL709" s="25"/>
      <c r="BM709" s="25"/>
    </row>
    <row r="710" spans="10:65" x14ac:dyDescent="0.25">
      <c r="J710" s="25"/>
      <c r="K710" s="25"/>
      <c r="L710" s="25"/>
      <c r="BK710" s="25"/>
      <c r="BL710" s="25"/>
      <c r="BM710" s="25"/>
    </row>
    <row r="711" spans="10:65" x14ac:dyDescent="0.25">
      <c r="J711" s="25"/>
      <c r="K711" s="25"/>
      <c r="L711" s="25"/>
      <c r="BK711" s="25"/>
      <c r="BL711" s="25"/>
      <c r="BM711" s="25"/>
    </row>
    <row r="712" spans="10:65" x14ac:dyDescent="0.25">
      <c r="J712" s="25"/>
      <c r="K712" s="25"/>
      <c r="L712" s="25"/>
      <c r="BK712" s="25"/>
      <c r="BL712" s="25"/>
      <c r="BM712" s="25"/>
    </row>
    <row r="713" spans="10:65" x14ac:dyDescent="0.25">
      <c r="BK713" s="25"/>
      <c r="BL713" s="25"/>
      <c r="BM713" s="25"/>
    </row>
    <row r="714" spans="10:65" x14ac:dyDescent="0.25">
      <c r="J714" s="25"/>
      <c r="K714" s="25"/>
      <c r="L714" s="25"/>
      <c r="BK714" s="25"/>
      <c r="BL714" s="25"/>
      <c r="BM714" s="25"/>
    </row>
    <row r="715" spans="10:65" x14ac:dyDescent="0.25">
      <c r="J715" s="25"/>
      <c r="K715" s="25"/>
      <c r="L715" s="25"/>
      <c r="BK715" s="25"/>
      <c r="BL715" s="25"/>
      <c r="BM715" s="25"/>
    </row>
    <row r="716" spans="10:65" x14ac:dyDescent="0.25">
      <c r="J716" s="25"/>
      <c r="K716" s="25"/>
      <c r="L716" s="25"/>
      <c r="BK716" s="25"/>
      <c r="BL716" s="25"/>
      <c r="BM716" s="25"/>
    </row>
    <row r="717" spans="10:65" x14ac:dyDescent="0.25">
      <c r="J717" s="25"/>
      <c r="K717" s="25"/>
      <c r="L717" s="25"/>
      <c r="BK717" s="25"/>
      <c r="BL717" s="25"/>
      <c r="BM717" s="25"/>
    </row>
    <row r="718" spans="10:65" x14ac:dyDescent="0.25">
      <c r="J718" s="25"/>
      <c r="K718" s="25"/>
      <c r="L718" s="25"/>
      <c r="BK718" s="25"/>
      <c r="BL718" s="25"/>
      <c r="BM718" s="25"/>
    </row>
    <row r="719" spans="10:65" x14ac:dyDescent="0.25">
      <c r="J719" s="25"/>
      <c r="K719" s="25"/>
      <c r="L719" s="25"/>
      <c r="BK719" s="25"/>
      <c r="BL719" s="25"/>
      <c r="BM719" s="25"/>
    </row>
    <row r="720" spans="10:65" x14ac:dyDescent="0.25">
      <c r="J720" s="25"/>
      <c r="K720" s="25"/>
      <c r="L720" s="25"/>
      <c r="BK720" s="25"/>
      <c r="BL720" s="25"/>
      <c r="BM720" s="25"/>
    </row>
    <row r="721" spans="10:65" x14ac:dyDescent="0.25">
      <c r="J721" s="25"/>
      <c r="K721" s="25"/>
      <c r="L721" s="25"/>
      <c r="BK721" s="25"/>
      <c r="BL721" s="25"/>
      <c r="BM721" s="25"/>
    </row>
    <row r="722" spans="10:65" x14ac:dyDescent="0.25">
      <c r="J722" s="25"/>
      <c r="K722" s="25"/>
      <c r="L722" s="25"/>
      <c r="BK722" s="25"/>
      <c r="BL722" s="25"/>
      <c r="BM722" s="25"/>
    </row>
    <row r="723" spans="10:65" x14ac:dyDescent="0.25">
      <c r="J723" s="25"/>
      <c r="K723" s="25"/>
      <c r="L723" s="25"/>
      <c r="BK723" s="25"/>
      <c r="BL723" s="25"/>
      <c r="BM723" s="25"/>
    </row>
    <row r="724" spans="10:65" x14ac:dyDescent="0.25">
      <c r="J724" s="25"/>
      <c r="K724" s="25"/>
      <c r="L724" s="25"/>
      <c r="BK724" s="25"/>
      <c r="BL724" s="25"/>
      <c r="BM724" s="25"/>
    </row>
    <row r="725" spans="10:65" x14ac:dyDescent="0.25">
      <c r="J725" s="25"/>
      <c r="K725" s="25"/>
      <c r="L725" s="25"/>
      <c r="BK725" s="25"/>
      <c r="BL725" s="25"/>
      <c r="BM725" s="25"/>
    </row>
    <row r="726" spans="10:65" x14ac:dyDescent="0.25">
      <c r="J726" s="25"/>
      <c r="K726" s="25"/>
      <c r="L726" s="25"/>
    </row>
    <row r="727" spans="10:65" x14ac:dyDescent="0.25">
      <c r="J727" s="25"/>
      <c r="K727" s="25"/>
      <c r="L727" s="25"/>
      <c r="BK727" s="25"/>
      <c r="BL727" s="25"/>
      <c r="BM727" s="25"/>
    </row>
    <row r="728" spans="10:65" x14ac:dyDescent="0.25">
      <c r="J728" s="25"/>
      <c r="K728" s="25"/>
      <c r="L728" s="25"/>
      <c r="BK728" s="25"/>
      <c r="BL728" s="25"/>
      <c r="BM728" s="25"/>
    </row>
    <row r="729" spans="10:65" x14ac:dyDescent="0.25">
      <c r="J729" s="25"/>
      <c r="K729" s="25"/>
      <c r="L729" s="25"/>
      <c r="BK729" s="25"/>
      <c r="BL729" s="25"/>
      <c r="BM729" s="25"/>
    </row>
    <row r="730" spans="10:65" x14ac:dyDescent="0.25">
      <c r="J730" s="25"/>
      <c r="K730" s="25"/>
      <c r="L730" s="25"/>
      <c r="BK730" s="25"/>
      <c r="BL730" s="25"/>
      <c r="BM730" s="25"/>
    </row>
    <row r="731" spans="10:65" x14ac:dyDescent="0.25">
      <c r="J731" s="25"/>
      <c r="K731" s="25"/>
      <c r="L731" s="25"/>
      <c r="BK731" s="25"/>
      <c r="BL731" s="25"/>
      <c r="BM731" s="25"/>
    </row>
    <row r="732" spans="10:65" x14ac:dyDescent="0.25">
      <c r="BK732" s="25"/>
      <c r="BL732" s="25"/>
      <c r="BM732" s="25"/>
    </row>
    <row r="733" spans="10:65" x14ac:dyDescent="0.25">
      <c r="J733" s="25"/>
      <c r="K733" s="25"/>
      <c r="L733" s="25"/>
      <c r="BK733" s="25"/>
      <c r="BL733" s="25"/>
      <c r="BM733" s="25"/>
    </row>
    <row r="734" spans="10:65" x14ac:dyDescent="0.25">
      <c r="J734" s="25"/>
      <c r="K734" s="25"/>
      <c r="L734" s="25"/>
      <c r="BK734" s="25"/>
      <c r="BL734" s="25"/>
      <c r="BM734" s="25"/>
    </row>
    <row r="735" spans="10:65" x14ac:dyDescent="0.25">
      <c r="J735" s="25"/>
      <c r="K735" s="25"/>
      <c r="L735" s="25"/>
      <c r="BK735" s="25"/>
      <c r="BL735" s="25"/>
      <c r="BM735" s="25"/>
    </row>
    <row r="736" spans="10:65" x14ac:dyDescent="0.25">
      <c r="J736" s="25"/>
      <c r="K736" s="25"/>
      <c r="L736" s="25"/>
      <c r="BK736" s="25"/>
      <c r="BL736" s="25"/>
      <c r="BM736" s="25"/>
    </row>
    <row r="737" spans="10:65" x14ac:dyDescent="0.25">
      <c r="J737" s="25"/>
      <c r="K737" s="25"/>
      <c r="L737" s="25"/>
      <c r="BK737" s="25"/>
      <c r="BL737" s="25"/>
      <c r="BM737" s="25"/>
    </row>
    <row r="738" spans="10:65" x14ac:dyDescent="0.25">
      <c r="J738" s="25"/>
      <c r="K738" s="25"/>
      <c r="L738" s="25"/>
      <c r="BK738" s="25"/>
      <c r="BL738" s="25"/>
      <c r="BM738" s="25"/>
    </row>
    <row r="739" spans="10:65" x14ac:dyDescent="0.25">
      <c r="J739" s="25"/>
      <c r="K739" s="25"/>
      <c r="L739" s="25"/>
      <c r="BK739" s="25"/>
      <c r="BL739" s="25"/>
      <c r="BM739" s="25"/>
    </row>
    <row r="740" spans="10:65" x14ac:dyDescent="0.25">
      <c r="J740" s="25"/>
      <c r="K740" s="25"/>
      <c r="L740" s="25"/>
      <c r="BK740" s="25"/>
      <c r="BL740" s="25"/>
      <c r="BM740" s="25"/>
    </row>
    <row r="741" spans="10:65" x14ac:dyDescent="0.25">
      <c r="J741" s="25"/>
      <c r="K741" s="25"/>
      <c r="L741" s="25"/>
      <c r="BK741" s="25"/>
      <c r="BL741" s="25"/>
      <c r="BM741" s="25"/>
    </row>
    <row r="742" spans="10:65" x14ac:dyDescent="0.25">
      <c r="J742" s="25"/>
      <c r="K742" s="25"/>
      <c r="L742" s="25"/>
      <c r="BK742" s="25"/>
      <c r="BL742" s="25"/>
      <c r="BM742" s="25"/>
    </row>
    <row r="743" spans="10:65" x14ac:dyDescent="0.25">
      <c r="J743" s="25"/>
      <c r="K743" s="25"/>
      <c r="L743" s="25"/>
      <c r="BK743" s="25"/>
      <c r="BL743" s="25"/>
      <c r="BM743" s="25"/>
    </row>
    <row r="744" spans="10:65" x14ac:dyDescent="0.25">
      <c r="J744" s="25"/>
      <c r="K744" s="25"/>
      <c r="L744" s="25"/>
      <c r="BK744" s="25"/>
      <c r="BL744" s="25"/>
      <c r="BM744" s="25"/>
    </row>
    <row r="745" spans="10:65" x14ac:dyDescent="0.25">
      <c r="J745" s="25"/>
      <c r="K745" s="25"/>
      <c r="L745" s="25"/>
    </row>
    <row r="746" spans="10:65" x14ac:dyDescent="0.25">
      <c r="J746" s="25"/>
      <c r="K746" s="25"/>
      <c r="L746" s="25"/>
      <c r="BK746" s="25"/>
      <c r="BL746" s="25"/>
      <c r="BM746" s="25"/>
    </row>
    <row r="747" spans="10:65" x14ac:dyDescent="0.25">
      <c r="J747" s="25"/>
      <c r="K747" s="25"/>
      <c r="L747" s="25"/>
      <c r="BK747" s="25"/>
      <c r="BL747" s="25"/>
      <c r="BM747" s="25"/>
    </row>
    <row r="748" spans="10:65" x14ac:dyDescent="0.25">
      <c r="J748" s="25"/>
      <c r="K748" s="25"/>
      <c r="L748" s="25"/>
      <c r="BK748" s="25"/>
      <c r="BL748" s="25"/>
      <c r="BM748" s="25"/>
    </row>
    <row r="749" spans="10:65" x14ac:dyDescent="0.25">
      <c r="J749" s="25"/>
      <c r="K749" s="25"/>
      <c r="L749" s="25"/>
      <c r="BK749" s="25"/>
      <c r="BL749" s="25"/>
      <c r="BM749" s="25"/>
    </row>
    <row r="750" spans="10:65" x14ac:dyDescent="0.25">
      <c r="J750" s="25"/>
      <c r="K750" s="25"/>
      <c r="L750" s="25"/>
      <c r="BK750" s="25"/>
      <c r="BL750" s="25"/>
      <c r="BM750" s="25"/>
    </row>
    <row r="751" spans="10:65" x14ac:dyDescent="0.25">
      <c r="BK751" s="25"/>
      <c r="BL751" s="25"/>
      <c r="BM751" s="25"/>
    </row>
    <row r="752" spans="10:65" x14ac:dyDescent="0.25">
      <c r="J752" s="25"/>
      <c r="K752" s="25"/>
      <c r="L752" s="25"/>
      <c r="BK752" s="25"/>
      <c r="BL752" s="25"/>
      <c r="BM752" s="25"/>
    </row>
    <row r="753" spans="10:65" x14ac:dyDescent="0.25">
      <c r="J753" s="25"/>
      <c r="K753" s="25"/>
      <c r="L753" s="25"/>
      <c r="BK753" s="25"/>
      <c r="BL753" s="25"/>
      <c r="BM753" s="25"/>
    </row>
    <row r="754" spans="10:65" x14ac:dyDescent="0.25">
      <c r="J754" s="25"/>
      <c r="K754" s="25"/>
      <c r="L754" s="25"/>
      <c r="BK754" s="25"/>
      <c r="BL754" s="25"/>
      <c r="BM754" s="25"/>
    </row>
    <row r="755" spans="10:65" x14ac:dyDescent="0.25">
      <c r="J755" s="25"/>
      <c r="K755" s="25"/>
      <c r="L755" s="25"/>
      <c r="BK755" s="25"/>
      <c r="BL755" s="25"/>
      <c r="BM755" s="25"/>
    </row>
    <row r="756" spans="10:65" x14ac:dyDescent="0.25">
      <c r="J756" s="25"/>
      <c r="K756" s="25"/>
      <c r="L756" s="25"/>
      <c r="BK756" s="25"/>
      <c r="BL756" s="25"/>
      <c r="BM756" s="25"/>
    </row>
    <row r="757" spans="10:65" x14ac:dyDescent="0.25">
      <c r="J757" s="25"/>
      <c r="K757" s="25"/>
      <c r="L757" s="25"/>
      <c r="BK757" s="25"/>
      <c r="BL757" s="25"/>
      <c r="BM757" s="25"/>
    </row>
    <row r="758" spans="10:65" x14ac:dyDescent="0.25">
      <c r="J758" s="25"/>
      <c r="K758" s="25"/>
      <c r="L758" s="25"/>
      <c r="BK758" s="25"/>
      <c r="BL758" s="25"/>
      <c r="BM758" s="25"/>
    </row>
    <row r="759" spans="10:65" x14ac:dyDescent="0.25">
      <c r="J759" s="25"/>
      <c r="K759" s="25"/>
      <c r="L759" s="25"/>
      <c r="BK759" s="25"/>
      <c r="BL759" s="25"/>
      <c r="BM759" s="25"/>
    </row>
    <row r="760" spans="10:65" x14ac:dyDescent="0.25">
      <c r="J760" s="25"/>
      <c r="K760" s="25"/>
      <c r="L760" s="25"/>
      <c r="BK760" s="25"/>
      <c r="BL760" s="25"/>
      <c r="BM760" s="25"/>
    </row>
    <row r="761" spans="10:65" x14ac:dyDescent="0.25">
      <c r="J761" s="25"/>
      <c r="K761" s="25"/>
      <c r="L761" s="25"/>
      <c r="BK761" s="25"/>
      <c r="BL761" s="25"/>
      <c r="BM761" s="25"/>
    </row>
    <row r="762" spans="10:65" x14ac:dyDescent="0.25">
      <c r="J762" s="25"/>
      <c r="K762" s="25"/>
      <c r="L762" s="25"/>
      <c r="BK762" s="25"/>
      <c r="BL762" s="25"/>
      <c r="BM762" s="25"/>
    </row>
    <row r="763" spans="10:65" x14ac:dyDescent="0.25">
      <c r="J763" s="25"/>
      <c r="K763" s="25"/>
      <c r="L763" s="25"/>
      <c r="BK763" s="25"/>
      <c r="BL763" s="25"/>
      <c r="BM763" s="25"/>
    </row>
    <row r="764" spans="10:65" x14ac:dyDescent="0.25">
      <c r="J764" s="25"/>
      <c r="K764" s="25"/>
      <c r="L764" s="25"/>
    </row>
    <row r="765" spans="10:65" x14ac:dyDescent="0.25">
      <c r="J765" s="25"/>
      <c r="K765" s="25"/>
      <c r="L765" s="25"/>
      <c r="BK765" s="25"/>
      <c r="BL765" s="25"/>
      <c r="BM765" s="25"/>
    </row>
    <row r="766" spans="10:65" x14ac:dyDescent="0.25">
      <c r="J766" s="25"/>
      <c r="K766" s="25"/>
      <c r="L766" s="25"/>
      <c r="BK766" s="25"/>
      <c r="BL766" s="25"/>
      <c r="BM766" s="25"/>
    </row>
    <row r="767" spans="10:65" x14ac:dyDescent="0.25">
      <c r="J767" s="25"/>
      <c r="K767" s="25"/>
      <c r="L767" s="25"/>
      <c r="BK767" s="25"/>
      <c r="BL767" s="25"/>
      <c r="BM767" s="25"/>
    </row>
    <row r="768" spans="10:65" x14ac:dyDescent="0.25">
      <c r="J768" s="25"/>
      <c r="K768" s="25"/>
      <c r="L768" s="25"/>
      <c r="BK768" s="25"/>
      <c r="BL768" s="25"/>
      <c r="BM768" s="25"/>
    </row>
    <row r="769" spans="10:65" x14ac:dyDescent="0.25">
      <c r="J769" s="25"/>
      <c r="K769" s="25"/>
      <c r="L769" s="25"/>
      <c r="BK769" s="25"/>
      <c r="BL769" s="25"/>
      <c r="BM769" s="25"/>
    </row>
    <row r="770" spans="10:65" x14ac:dyDescent="0.25">
      <c r="BK770" s="25"/>
      <c r="BL770" s="25"/>
      <c r="BM770" s="25"/>
    </row>
    <row r="771" spans="10:65" x14ac:dyDescent="0.25">
      <c r="BK771" s="25"/>
      <c r="BL771" s="25"/>
      <c r="BM771" s="25"/>
    </row>
    <row r="772" spans="10:65" x14ac:dyDescent="0.25">
      <c r="BK772" s="25"/>
      <c r="BL772" s="25"/>
      <c r="BM772" s="25"/>
    </row>
    <row r="773" spans="10:65" x14ac:dyDescent="0.25">
      <c r="BK773" s="25"/>
      <c r="BL773" s="25"/>
      <c r="BM773" s="25"/>
    </row>
    <row r="774" spans="10:65" x14ac:dyDescent="0.25">
      <c r="BK774" s="25"/>
      <c r="BL774" s="25"/>
      <c r="BM774" s="25"/>
    </row>
    <row r="775" spans="10:65" x14ac:dyDescent="0.25">
      <c r="BK775" s="25"/>
      <c r="BL775" s="25"/>
      <c r="BM775" s="25"/>
    </row>
    <row r="776" spans="10:65" x14ac:dyDescent="0.25">
      <c r="BK776" s="25"/>
      <c r="BL776" s="25"/>
      <c r="BM776" s="25"/>
    </row>
    <row r="777" spans="10:65" x14ac:dyDescent="0.25">
      <c r="BK777" s="25"/>
      <c r="BL777" s="25"/>
      <c r="BM777" s="25"/>
    </row>
    <row r="778" spans="10:65" x14ac:dyDescent="0.25">
      <c r="BK778" s="25"/>
      <c r="BL778" s="25"/>
      <c r="BM778" s="25"/>
    </row>
    <row r="779" spans="10:65" x14ac:dyDescent="0.25">
      <c r="BK779" s="25"/>
      <c r="BL779" s="25"/>
      <c r="BM779" s="25"/>
    </row>
    <row r="780" spans="10:65" x14ac:dyDescent="0.25">
      <c r="BK780" s="25"/>
      <c r="BL780" s="25"/>
      <c r="BM780" s="25"/>
    </row>
    <row r="781" spans="10:65" x14ac:dyDescent="0.25">
      <c r="BK781" s="25"/>
      <c r="BL781" s="25"/>
      <c r="BM781" s="25"/>
    </row>
    <row r="782" spans="10:65" x14ac:dyDescent="0.25">
      <c r="BK782" s="25"/>
      <c r="BL782" s="25"/>
      <c r="BM782" s="25"/>
    </row>
    <row r="784" spans="10:65" x14ac:dyDescent="0.25">
      <c r="BK784" s="25"/>
      <c r="BL784" s="25"/>
      <c r="BM784" s="25"/>
    </row>
    <row r="785" spans="63:65" x14ac:dyDescent="0.25">
      <c r="BK785" s="25"/>
      <c r="BL785" s="25"/>
      <c r="BM785" s="25"/>
    </row>
    <row r="786" spans="63:65" x14ac:dyDescent="0.25">
      <c r="BK786" s="25"/>
      <c r="BL786" s="25"/>
      <c r="BM786" s="25"/>
    </row>
    <row r="787" spans="63:65" x14ac:dyDescent="0.25">
      <c r="BK787" s="25"/>
      <c r="BL787" s="25"/>
      <c r="BM787" s="25"/>
    </row>
    <row r="788" spans="63:65" x14ac:dyDescent="0.25">
      <c r="BK788" s="25"/>
      <c r="BL788" s="25"/>
      <c r="BM788" s="25"/>
    </row>
    <row r="789" spans="63:65" x14ac:dyDescent="0.25">
      <c r="BK789" s="25"/>
      <c r="BL789" s="25"/>
      <c r="BM789" s="25"/>
    </row>
    <row r="790" spans="63:65" x14ac:dyDescent="0.25">
      <c r="BK790" s="25"/>
      <c r="BL790" s="25"/>
      <c r="BM790" s="25"/>
    </row>
    <row r="791" spans="63:65" x14ac:dyDescent="0.25">
      <c r="BK791" s="25"/>
      <c r="BL791" s="25"/>
      <c r="BM791" s="25"/>
    </row>
    <row r="792" spans="63:65" x14ac:dyDescent="0.25">
      <c r="BK792" s="25"/>
      <c r="BL792" s="25"/>
      <c r="BM792" s="25"/>
    </row>
    <row r="793" spans="63:65" x14ac:dyDescent="0.25">
      <c r="BK793" s="25"/>
      <c r="BL793" s="25"/>
      <c r="BM793" s="25"/>
    </row>
    <row r="794" spans="63:65" x14ac:dyDescent="0.25">
      <c r="BK794" s="25"/>
      <c r="BL794" s="25"/>
      <c r="BM794" s="25"/>
    </row>
    <row r="795" spans="63:65" x14ac:dyDescent="0.25">
      <c r="BK795" s="25"/>
      <c r="BL795" s="25"/>
      <c r="BM795" s="25"/>
    </row>
    <row r="796" spans="63:65" x14ac:dyDescent="0.25">
      <c r="BK796" s="25"/>
      <c r="BL796" s="25"/>
      <c r="BM796" s="25"/>
    </row>
    <row r="797" spans="63:65" x14ac:dyDescent="0.25">
      <c r="BK797" s="25"/>
      <c r="BL797" s="25"/>
      <c r="BM797" s="25"/>
    </row>
    <row r="798" spans="63:65" x14ac:dyDescent="0.25">
      <c r="BK798" s="25"/>
      <c r="BL798" s="25"/>
      <c r="BM798" s="25"/>
    </row>
    <row r="799" spans="63:65" x14ac:dyDescent="0.25">
      <c r="BK799" s="25"/>
      <c r="BL799" s="25"/>
      <c r="BM799" s="25"/>
    </row>
    <row r="800" spans="63:65" x14ac:dyDescent="0.25">
      <c r="BK800" s="25"/>
      <c r="BL800" s="25"/>
      <c r="BM800" s="25"/>
    </row>
    <row r="801" spans="63:65" x14ac:dyDescent="0.25">
      <c r="BK801" s="25"/>
      <c r="BL801" s="25"/>
      <c r="BM801" s="25"/>
    </row>
    <row r="803" spans="63:65" x14ac:dyDescent="0.25">
      <c r="BK803" s="25"/>
      <c r="BL803" s="25"/>
      <c r="BM803" s="25"/>
    </row>
    <row r="804" spans="63:65" x14ac:dyDescent="0.25">
      <c r="BK804" s="25"/>
      <c r="BL804" s="25"/>
      <c r="BM804" s="25"/>
    </row>
    <row r="805" spans="63:65" x14ac:dyDescent="0.25">
      <c r="BK805" s="25"/>
      <c r="BL805" s="25"/>
      <c r="BM805" s="25"/>
    </row>
    <row r="806" spans="63:65" x14ac:dyDescent="0.25">
      <c r="BK806" s="25"/>
      <c r="BL806" s="25"/>
      <c r="BM806" s="25"/>
    </row>
    <row r="807" spans="63:65" x14ac:dyDescent="0.25">
      <c r="BK807" s="25"/>
      <c r="BL807" s="25"/>
      <c r="BM807" s="25"/>
    </row>
    <row r="808" spans="63:65" x14ac:dyDescent="0.25">
      <c r="BK808" s="25"/>
      <c r="BL808" s="25"/>
      <c r="BM808" s="25"/>
    </row>
    <row r="809" spans="63:65" x14ac:dyDescent="0.25">
      <c r="BK809" s="25"/>
      <c r="BL809" s="25"/>
      <c r="BM809" s="25"/>
    </row>
    <row r="810" spans="63:65" x14ac:dyDescent="0.25">
      <c r="BK810" s="25"/>
      <c r="BL810" s="25"/>
      <c r="BM810" s="25"/>
    </row>
    <row r="811" spans="63:65" x14ac:dyDescent="0.25">
      <c r="BK811" s="25"/>
      <c r="BL811" s="25"/>
      <c r="BM811" s="25"/>
    </row>
    <row r="812" spans="63:65" x14ac:dyDescent="0.25">
      <c r="BK812" s="25"/>
      <c r="BL812" s="25"/>
      <c r="BM812" s="25"/>
    </row>
    <row r="813" spans="63:65" x14ac:dyDescent="0.25">
      <c r="BK813" s="25"/>
      <c r="BL813" s="25"/>
      <c r="BM813" s="25"/>
    </row>
    <row r="814" spans="63:65" x14ac:dyDescent="0.25">
      <c r="BK814" s="25"/>
      <c r="BL814" s="25"/>
      <c r="BM814" s="25"/>
    </row>
    <row r="815" spans="63:65" x14ac:dyDescent="0.25">
      <c r="BK815" s="25"/>
      <c r="BL815" s="25"/>
      <c r="BM815" s="25"/>
    </row>
    <row r="816" spans="63:65" x14ac:dyDescent="0.25">
      <c r="BK816" s="25"/>
      <c r="BL816" s="25"/>
      <c r="BM816" s="25"/>
    </row>
    <row r="817" spans="63:65" x14ac:dyDescent="0.25">
      <c r="BK817" s="25"/>
      <c r="BL817" s="25"/>
      <c r="BM817" s="25"/>
    </row>
    <row r="818" spans="63:65" x14ac:dyDescent="0.25">
      <c r="BK818" s="25"/>
      <c r="BL818" s="25"/>
      <c r="BM818" s="25"/>
    </row>
    <row r="819" spans="63:65" x14ac:dyDescent="0.25">
      <c r="BK819" s="25"/>
      <c r="BL819" s="25"/>
      <c r="BM819" s="25"/>
    </row>
    <row r="820" spans="63:65" x14ac:dyDescent="0.25">
      <c r="BK820" s="25"/>
      <c r="BL820" s="25"/>
      <c r="BM820" s="25"/>
    </row>
    <row r="822" spans="63:65" x14ac:dyDescent="0.25">
      <c r="BK822" s="25"/>
      <c r="BL822" s="25"/>
      <c r="BM822" s="25"/>
    </row>
    <row r="823" spans="63:65" x14ac:dyDescent="0.25">
      <c r="BK823" s="25"/>
      <c r="BL823" s="25"/>
      <c r="BM823" s="25"/>
    </row>
    <row r="824" spans="63:65" x14ac:dyDescent="0.25">
      <c r="BK824" s="25"/>
      <c r="BL824" s="25"/>
      <c r="BM824" s="25"/>
    </row>
    <row r="825" spans="63:65" x14ac:dyDescent="0.25">
      <c r="BK825" s="25"/>
      <c r="BL825" s="25"/>
      <c r="BM825" s="25"/>
    </row>
    <row r="826" spans="63:65" x14ac:dyDescent="0.25">
      <c r="BK826" s="25"/>
      <c r="BL826" s="25"/>
      <c r="BM826" s="25"/>
    </row>
    <row r="827" spans="63:65" x14ac:dyDescent="0.25">
      <c r="BK827" s="25"/>
      <c r="BL827" s="25"/>
      <c r="BM827" s="25"/>
    </row>
    <row r="828" spans="63:65" x14ac:dyDescent="0.25">
      <c r="BK828" s="25"/>
      <c r="BL828" s="25"/>
      <c r="BM828" s="25"/>
    </row>
    <row r="829" spans="63:65" x14ac:dyDescent="0.25">
      <c r="BK829" s="25"/>
      <c r="BL829" s="25"/>
      <c r="BM829" s="25"/>
    </row>
    <row r="830" spans="63:65" x14ac:dyDescent="0.25">
      <c r="BK830" s="25"/>
      <c r="BL830" s="25"/>
      <c r="BM830" s="25"/>
    </row>
    <row r="831" spans="63:65" x14ac:dyDescent="0.25">
      <c r="BK831" s="25"/>
      <c r="BL831" s="25"/>
      <c r="BM831" s="25"/>
    </row>
    <row r="832" spans="63:65" x14ac:dyDescent="0.25">
      <c r="BK832" s="25"/>
      <c r="BL832" s="25"/>
      <c r="BM832" s="25"/>
    </row>
    <row r="833" spans="63:65" x14ac:dyDescent="0.25">
      <c r="BK833" s="25"/>
      <c r="BL833" s="25"/>
      <c r="BM833" s="25"/>
    </row>
    <row r="834" spans="63:65" x14ac:dyDescent="0.25">
      <c r="BK834" s="25"/>
      <c r="BL834" s="25"/>
      <c r="BM834" s="25"/>
    </row>
    <row r="835" spans="63:65" x14ac:dyDescent="0.25">
      <c r="BK835" s="25"/>
      <c r="BL835" s="25"/>
      <c r="BM835" s="25"/>
    </row>
    <row r="836" spans="63:65" x14ac:dyDescent="0.25">
      <c r="BK836" s="25"/>
      <c r="BL836" s="25"/>
      <c r="BM836" s="25"/>
    </row>
    <row r="837" spans="63:65" x14ac:dyDescent="0.25">
      <c r="BK837" s="25"/>
      <c r="BL837" s="25"/>
      <c r="BM837" s="25"/>
    </row>
    <row r="838" spans="63:65" x14ac:dyDescent="0.25">
      <c r="BK838" s="25"/>
      <c r="BL838" s="25"/>
      <c r="BM838" s="25"/>
    </row>
    <row r="839" spans="63:65" x14ac:dyDescent="0.25">
      <c r="BK839" s="25"/>
      <c r="BL839" s="25"/>
      <c r="BM839" s="25"/>
    </row>
    <row r="841" spans="63:65" x14ac:dyDescent="0.25">
      <c r="BK841" s="25"/>
      <c r="BL841" s="25"/>
      <c r="BM841" s="25"/>
    </row>
    <row r="842" spans="63:65" x14ac:dyDescent="0.25">
      <c r="BK842" s="25"/>
      <c r="BL842" s="25"/>
      <c r="BM842" s="25"/>
    </row>
    <row r="843" spans="63:65" x14ac:dyDescent="0.25">
      <c r="BK843" s="25"/>
      <c r="BL843" s="25"/>
      <c r="BM843" s="25"/>
    </row>
    <row r="844" spans="63:65" x14ac:dyDescent="0.25">
      <c r="BK844" s="25"/>
      <c r="BL844" s="25"/>
      <c r="BM844" s="25"/>
    </row>
    <row r="845" spans="63:65" x14ac:dyDescent="0.25">
      <c r="BK845" s="25"/>
      <c r="BL845" s="25"/>
      <c r="BM845" s="25"/>
    </row>
    <row r="846" spans="63:65" x14ac:dyDescent="0.25">
      <c r="BK846" s="25"/>
      <c r="BL846" s="25"/>
      <c r="BM846" s="25"/>
    </row>
    <row r="847" spans="63:65" x14ac:dyDescent="0.25">
      <c r="BK847" s="25"/>
      <c r="BL847" s="25"/>
      <c r="BM847" s="25"/>
    </row>
    <row r="848" spans="63:65" x14ac:dyDescent="0.25">
      <c r="BK848" s="25"/>
      <c r="BL848" s="25"/>
      <c r="BM848" s="25"/>
    </row>
    <row r="849" spans="63:65" x14ac:dyDescent="0.25">
      <c r="BK849" s="25"/>
      <c r="BL849" s="25"/>
      <c r="BM849" s="25"/>
    </row>
    <row r="850" spans="63:65" x14ac:dyDescent="0.25">
      <c r="BK850" s="25"/>
      <c r="BL850" s="25"/>
      <c r="BM850" s="25"/>
    </row>
    <row r="851" spans="63:65" x14ac:dyDescent="0.25">
      <c r="BK851" s="25"/>
      <c r="BL851" s="25"/>
      <c r="BM851" s="25"/>
    </row>
    <row r="852" spans="63:65" x14ac:dyDescent="0.25">
      <c r="BK852" s="25"/>
      <c r="BL852" s="25"/>
      <c r="BM852" s="25"/>
    </row>
    <row r="853" spans="63:65" x14ac:dyDescent="0.25">
      <c r="BK853" s="25"/>
      <c r="BL853" s="25"/>
      <c r="BM853" s="25"/>
    </row>
    <row r="854" spans="63:65" x14ac:dyDescent="0.25">
      <c r="BK854" s="25"/>
      <c r="BL854" s="25"/>
      <c r="BM854" s="25"/>
    </row>
    <row r="855" spans="63:65" x14ac:dyDescent="0.25">
      <c r="BK855" s="25"/>
      <c r="BL855" s="25"/>
      <c r="BM855" s="25"/>
    </row>
    <row r="856" spans="63:65" x14ac:dyDescent="0.25">
      <c r="BK856" s="25"/>
      <c r="BL856" s="25"/>
      <c r="BM856" s="25"/>
    </row>
    <row r="857" spans="63:65" x14ac:dyDescent="0.25">
      <c r="BK857" s="25"/>
      <c r="BL857" s="25"/>
      <c r="BM857" s="25"/>
    </row>
    <row r="858" spans="63:65" x14ac:dyDescent="0.25">
      <c r="BK858" s="25"/>
      <c r="BL858" s="25"/>
      <c r="BM858" s="25"/>
    </row>
    <row r="860" spans="63:65" x14ac:dyDescent="0.25">
      <c r="BK860" s="25"/>
      <c r="BL860" s="25"/>
      <c r="BM860" s="25"/>
    </row>
    <row r="861" spans="63:65" x14ac:dyDescent="0.25">
      <c r="BK861" s="25"/>
      <c r="BL861" s="25"/>
      <c r="BM861" s="25"/>
    </row>
    <row r="862" spans="63:65" x14ac:dyDescent="0.25">
      <c r="BK862" s="25"/>
      <c r="BL862" s="25"/>
      <c r="BM862" s="25"/>
    </row>
    <row r="863" spans="63:65" x14ac:dyDescent="0.25">
      <c r="BK863" s="25"/>
      <c r="BL863" s="25"/>
      <c r="BM863" s="25"/>
    </row>
    <row r="864" spans="63:65" x14ac:dyDescent="0.25">
      <c r="BK864" s="25"/>
      <c r="BL864" s="25"/>
      <c r="BM864" s="25"/>
    </row>
    <row r="865" spans="63:65" x14ac:dyDescent="0.25">
      <c r="BK865" s="25"/>
      <c r="BL865" s="25"/>
      <c r="BM865" s="25"/>
    </row>
    <row r="866" spans="63:65" x14ac:dyDescent="0.25">
      <c r="BK866" s="25"/>
      <c r="BL866" s="25"/>
      <c r="BM866" s="25"/>
    </row>
    <row r="867" spans="63:65" x14ac:dyDescent="0.25">
      <c r="BK867" s="25"/>
      <c r="BL867" s="25"/>
      <c r="BM867" s="25"/>
    </row>
    <row r="868" spans="63:65" x14ac:dyDescent="0.25">
      <c r="BK868" s="25"/>
      <c r="BL868" s="25"/>
      <c r="BM868" s="25"/>
    </row>
    <row r="869" spans="63:65" x14ac:dyDescent="0.25">
      <c r="BK869" s="25"/>
      <c r="BL869" s="25"/>
      <c r="BM869" s="25"/>
    </row>
    <row r="870" spans="63:65" x14ac:dyDescent="0.25">
      <c r="BK870" s="25"/>
      <c r="BL870" s="25"/>
      <c r="BM870" s="25"/>
    </row>
    <row r="871" spans="63:65" x14ac:dyDescent="0.25">
      <c r="BK871" s="25"/>
      <c r="BL871" s="25"/>
      <c r="BM871" s="25"/>
    </row>
    <row r="872" spans="63:65" x14ac:dyDescent="0.25">
      <c r="BK872" s="25"/>
      <c r="BL872" s="25"/>
      <c r="BM872" s="25"/>
    </row>
    <row r="873" spans="63:65" x14ac:dyDescent="0.25">
      <c r="BK873" s="25"/>
      <c r="BL873" s="25"/>
      <c r="BM873" s="25"/>
    </row>
    <row r="874" spans="63:65" x14ac:dyDescent="0.25">
      <c r="BK874" s="25"/>
      <c r="BL874" s="25"/>
      <c r="BM874" s="25"/>
    </row>
    <row r="875" spans="63:65" x14ac:dyDescent="0.25">
      <c r="BK875" s="25"/>
      <c r="BL875" s="25"/>
      <c r="BM875" s="25"/>
    </row>
    <row r="876" spans="63:65" x14ac:dyDescent="0.25">
      <c r="BK876" s="25"/>
      <c r="BL876" s="25"/>
      <c r="BM876" s="25"/>
    </row>
    <row r="877" spans="63:65" x14ac:dyDescent="0.25">
      <c r="BK877" s="25"/>
      <c r="BL877" s="25"/>
      <c r="BM877" s="25"/>
    </row>
    <row r="879" spans="63:65" x14ac:dyDescent="0.25">
      <c r="BK879" s="25"/>
      <c r="BL879" s="25"/>
      <c r="BM879" s="25"/>
    </row>
    <row r="880" spans="63:65" x14ac:dyDescent="0.25">
      <c r="BK880" s="25"/>
      <c r="BL880" s="25"/>
      <c r="BM880" s="25"/>
    </row>
    <row r="881" spans="63:65" x14ac:dyDescent="0.25">
      <c r="BK881" s="25"/>
      <c r="BL881" s="25"/>
      <c r="BM881" s="25"/>
    </row>
    <row r="882" spans="63:65" x14ac:dyDescent="0.25">
      <c r="BK882" s="25"/>
      <c r="BL882" s="25"/>
      <c r="BM882" s="25"/>
    </row>
    <row r="883" spans="63:65" x14ac:dyDescent="0.25">
      <c r="BK883" s="25"/>
      <c r="BL883" s="25"/>
      <c r="BM883" s="25"/>
    </row>
    <row r="884" spans="63:65" x14ac:dyDescent="0.25">
      <c r="BK884" s="25"/>
      <c r="BL884" s="25"/>
      <c r="BM884" s="25"/>
    </row>
    <row r="885" spans="63:65" x14ac:dyDescent="0.25">
      <c r="BK885" s="25"/>
      <c r="BL885" s="25"/>
      <c r="BM885" s="25"/>
    </row>
    <row r="886" spans="63:65" x14ac:dyDescent="0.25">
      <c r="BK886" s="25"/>
      <c r="BL886" s="25"/>
      <c r="BM886" s="25"/>
    </row>
    <row r="887" spans="63:65" x14ac:dyDescent="0.25">
      <c r="BK887" s="25"/>
      <c r="BL887" s="25"/>
      <c r="BM887" s="25"/>
    </row>
    <row r="888" spans="63:65" x14ac:dyDescent="0.25">
      <c r="BK888" s="25"/>
      <c r="BL888" s="25"/>
      <c r="BM888" s="25"/>
    </row>
    <row r="889" spans="63:65" x14ac:dyDescent="0.25">
      <c r="BK889" s="25"/>
      <c r="BL889" s="25"/>
      <c r="BM889" s="25"/>
    </row>
    <row r="890" spans="63:65" x14ac:dyDescent="0.25">
      <c r="BK890" s="25"/>
      <c r="BL890" s="25"/>
      <c r="BM890" s="25"/>
    </row>
    <row r="891" spans="63:65" x14ac:dyDescent="0.25">
      <c r="BK891" s="25"/>
      <c r="BL891" s="25"/>
      <c r="BM891" s="25"/>
    </row>
    <row r="892" spans="63:65" x14ac:dyDescent="0.25">
      <c r="BK892" s="25"/>
      <c r="BL892" s="25"/>
      <c r="BM892" s="25"/>
    </row>
    <row r="893" spans="63:65" x14ac:dyDescent="0.25">
      <c r="BK893" s="25"/>
      <c r="BL893" s="25"/>
      <c r="BM893" s="25"/>
    </row>
    <row r="894" spans="63:65" x14ac:dyDescent="0.25">
      <c r="BK894" s="25"/>
      <c r="BL894" s="25"/>
      <c r="BM894" s="25"/>
    </row>
    <row r="895" spans="63:65" x14ac:dyDescent="0.25">
      <c r="BK895" s="25"/>
      <c r="BL895" s="25"/>
      <c r="BM895" s="25"/>
    </row>
    <row r="896" spans="63:65" x14ac:dyDescent="0.25">
      <c r="BK896" s="25"/>
      <c r="BL896" s="25"/>
      <c r="BM896" s="25"/>
    </row>
    <row r="898" spans="63:65" x14ac:dyDescent="0.25">
      <c r="BK898" s="25"/>
      <c r="BL898" s="25"/>
      <c r="BM898" s="25"/>
    </row>
    <row r="899" spans="63:65" x14ac:dyDescent="0.25">
      <c r="BK899" s="25"/>
      <c r="BL899" s="25"/>
      <c r="BM899" s="25"/>
    </row>
    <row r="900" spans="63:65" x14ac:dyDescent="0.25">
      <c r="BK900" s="25"/>
      <c r="BL900" s="25"/>
      <c r="BM900" s="25"/>
    </row>
    <row r="901" spans="63:65" x14ac:dyDescent="0.25">
      <c r="BK901" s="25"/>
      <c r="BL901" s="25"/>
      <c r="BM901" s="25"/>
    </row>
    <row r="902" spans="63:65" x14ac:dyDescent="0.25">
      <c r="BK902" s="25"/>
      <c r="BL902" s="25"/>
      <c r="BM902" s="25"/>
    </row>
    <row r="903" spans="63:65" x14ac:dyDescent="0.25">
      <c r="BK903" s="25"/>
      <c r="BL903" s="25"/>
      <c r="BM903" s="25"/>
    </row>
    <row r="904" spans="63:65" x14ac:dyDescent="0.25">
      <c r="BK904" s="25"/>
      <c r="BL904" s="25"/>
      <c r="BM904" s="25"/>
    </row>
    <row r="905" spans="63:65" x14ac:dyDescent="0.25">
      <c r="BK905" s="25"/>
      <c r="BL905" s="25"/>
      <c r="BM905" s="25"/>
    </row>
    <row r="906" spans="63:65" x14ac:dyDescent="0.25">
      <c r="BK906" s="25"/>
      <c r="BL906" s="25"/>
      <c r="BM906" s="25"/>
    </row>
    <row r="907" spans="63:65" x14ac:dyDescent="0.25">
      <c r="BK907" s="25"/>
      <c r="BL907" s="25"/>
      <c r="BM907" s="25"/>
    </row>
    <row r="908" spans="63:65" x14ac:dyDescent="0.25">
      <c r="BK908" s="25"/>
      <c r="BL908" s="25"/>
      <c r="BM908" s="25"/>
    </row>
    <row r="909" spans="63:65" x14ac:dyDescent="0.25">
      <c r="BK909" s="25"/>
      <c r="BL909" s="25"/>
      <c r="BM909" s="25"/>
    </row>
    <row r="910" spans="63:65" x14ac:dyDescent="0.25">
      <c r="BK910" s="25"/>
      <c r="BL910" s="25"/>
      <c r="BM910" s="25"/>
    </row>
    <row r="911" spans="63:65" x14ac:dyDescent="0.25">
      <c r="BK911" s="25"/>
      <c r="BL911" s="25"/>
      <c r="BM911" s="25"/>
    </row>
    <row r="912" spans="63:65" x14ac:dyDescent="0.25">
      <c r="BK912" s="25"/>
      <c r="BL912" s="25"/>
      <c r="BM912" s="25"/>
    </row>
    <row r="913" spans="63:65" x14ac:dyDescent="0.25">
      <c r="BK913" s="25"/>
      <c r="BL913" s="25"/>
      <c r="BM913" s="25"/>
    </row>
    <row r="914" spans="63:65" x14ac:dyDescent="0.25">
      <c r="BK914" s="25"/>
      <c r="BL914" s="25"/>
      <c r="BM914" s="25"/>
    </row>
    <row r="915" spans="63:65" x14ac:dyDescent="0.25">
      <c r="BK915" s="25"/>
      <c r="BL915" s="25"/>
      <c r="BM915" s="25"/>
    </row>
    <row r="917" spans="63:65" x14ac:dyDescent="0.25">
      <c r="BK917" s="25"/>
      <c r="BL917" s="25"/>
      <c r="BM917" s="25"/>
    </row>
    <row r="918" spans="63:65" x14ac:dyDescent="0.25">
      <c r="BK918" s="25"/>
      <c r="BL918" s="25"/>
      <c r="BM918" s="25"/>
    </row>
    <row r="919" spans="63:65" x14ac:dyDescent="0.25">
      <c r="BK919" s="25"/>
      <c r="BL919" s="25"/>
      <c r="BM919" s="25"/>
    </row>
    <row r="920" spans="63:65" x14ac:dyDescent="0.25">
      <c r="BK920" s="25"/>
      <c r="BL920" s="25"/>
      <c r="BM920" s="25"/>
    </row>
    <row r="921" spans="63:65" x14ac:dyDescent="0.25">
      <c r="BK921" s="25"/>
      <c r="BL921" s="25"/>
      <c r="BM921" s="25"/>
    </row>
    <row r="922" spans="63:65" x14ac:dyDescent="0.25">
      <c r="BK922" s="25"/>
      <c r="BL922" s="25"/>
      <c r="BM922" s="25"/>
    </row>
    <row r="923" spans="63:65" x14ac:dyDescent="0.25">
      <c r="BK923" s="25"/>
      <c r="BL923" s="25"/>
      <c r="BM923" s="25"/>
    </row>
    <row r="924" spans="63:65" x14ac:dyDescent="0.25">
      <c r="BK924" s="25"/>
      <c r="BL924" s="25"/>
      <c r="BM924" s="25"/>
    </row>
    <row r="925" spans="63:65" x14ac:dyDescent="0.25">
      <c r="BK925" s="25"/>
      <c r="BL925" s="25"/>
      <c r="BM925" s="25"/>
    </row>
    <row r="926" spans="63:65" x14ac:dyDescent="0.25">
      <c r="BK926" s="25"/>
      <c r="BL926" s="25"/>
      <c r="BM926" s="25"/>
    </row>
    <row r="927" spans="63:65" x14ac:dyDescent="0.25">
      <c r="BK927" s="25"/>
      <c r="BL927" s="25"/>
      <c r="BM927" s="25"/>
    </row>
    <row r="928" spans="63:65" x14ac:dyDescent="0.25">
      <c r="BK928" s="25"/>
      <c r="BL928" s="25"/>
      <c r="BM928" s="25"/>
    </row>
    <row r="929" spans="63:65" x14ac:dyDescent="0.25">
      <c r="BK929" s="25"/>
      <c r="BL929" s="25"/>
      <c r="BM929" s="25"/>
    </row>
    <row r="930" spans="63:65" x14ac:dyDescent="0.25">
      <c r="BK930" s="25"/>
      <c r="BL930" s="25"/>
      <c r="BM930" s="25"/>
    </row>
    <row r="931" spans="63:65" x14ac:dyDescent="0.25">
      <c r="BK931" s="25"/>
      <c r="BL931" s="25"/>
      <c r="BM931" s="25"/>
    </row>
    <row r="932" spans="63:65" x14ac:dyDescent="0.25">
      <c r="BK932" s="25"/>
      <c r="BL932" s="25"/>
      <c r="BM932" s="25"/>
    </row>
    <row r="933" spans="63:65" x14ac:dyDescent="0.25">
      <c r="BK933" s="25"/>
      <c r="BL933" s="25"/>
      <c r="BM933" s="25"/>
    </row>
    <row r="934" spans="63:65" x14ac:dyDescent="0.25">
      <c r="BK934" s="25"/>
      <c r="BL934" s="25"/>
      <c r="BM934" s="25"/>
    </row>
    <row r="936" spans="63:65" x14ac:dyDescent="0.25">
      <c r="BK936" s="25"/>
      <c r="BL936" s="25"/>
      <c r="BM936" s="25"/>
    </row>
    <row r="937" spans="63:65" x14ac:dyDescent="0.25">
      <c r="BK937" s="25"/>
      <c r="BL937" s="25"/>
      <c r="BM937" s="25"/>
    </row>
    <row r="938" spans="63:65" x14ac:dyDescent="0.25">
      <c r="BK938" s="25"/>
      <c r="BL938" s="25"/>
      <c r="BM938" s="25"/>
    </row>
    <row r="939" spans="63:65" x14ac:dyDescent="0.25">
      <c r="BK939" s="25"/>
      <c r="BL939" s="25"/>
      <c r="BM939" s="25"/>
    </row>
    <row r="940" spans="63:65" x14ac:dyDescent="0.25">
      <c r="BK940" s="25"/>
      <c r="BL940" s="25"/>
      <c r="BM940" s="25"/>
    </row>
    <row r="941" spans="63:65" x14ac:dyDescent="0.25">
      <c r="BK941" s="25"/>
      <c r="BL941" s="25"/>
      <c r="BM941" s="25"/>
    </row>
    <row r="942" spans="63:65" x14ac:dyDescent="0.25">
      <c r="BK942" s="25"/>
      <c r="BL942" s="25"/>
      <c r="BM942" s="25"/>
    </row>
    <row r="943" spans="63:65" x14ac:dyDescent="0.25">
      <c r="BK943" s="25"/>
      <c r="BL943" s="25"/>
      <c r="BM943" s="25"/>
    </row>
    <row r="944" spans="63:65" x14ac:dyDescent="0.25">
      <c r="BK944" s="25"/>
      <c r="BL944" s="25"/>
      <c r="BM944" s="25"/>
    </row>
    <row r="945" spans="63:65" x14ac:dyDescent="0.25">
      <c r="BK945" s="25"/>
      <c r="BL945" s="25"/>
      <c r="BM945" s="25"/>
    </row>
    <row r="946" spans="63:65" x14ac:dyDescent="0.25">
      <c r="BK946" s="25"/>
      <c r="BL946" s="25"/>
      <c r="BM946" s="25"/>
    </row>
    <row r="947" spans="63:65" x14ac:dyDescent="0.25">
      <c r="BK947" s="25"/>
      <c r="BL947" s="25"/>
      <c r="BM947" s="25"/>
    </row>
    <row r="948" spans="63:65" x14ac:dyDescent="0.25">
      <c r="BK948" s="25"/>
      <c r="BL948" s="25"/>
      <c r="BM948" s="25"/>
    </row>
    <row r="949" spans="63:65" x14ac:dyDescent="0.25">
      <c r="BK949" s="25"/>
      <c r="BL949" s="25"/>
      <c r="BM949" s="25"/>
    </row>
    <row r="950" spans="63:65" x14ac:dyDescent="0.25">
      <c r="BK950" s="25"/>
      <c r="BL950" s="25"/>
      <c r="BM950" s="25"/>
    </row>
    <row r="951" spans="63:65" x14ac:dyDescent="0.25">
      <c r="BK951" s="25"/>
      <c r="BL951" s="25"/>
      <c r="BM951" s="25"/>
    </row>
    <row r="952" spans="63:65" x14ac:dyDescent="0.25">
      <c r="BK952" s="25"/>
      <c r="BL952" s="25"/>
      <c r="BM952" s="25"/>
    </row>
    <row r="953" spans="63:65" x14ac:dyDescent="0.25">
      <c r="BK953" s="25"/>
      <c r="BL953" s="25"/>
      <c r="BM953" s="25"/>
    </row>
    <row r="955" spans="63:65" x14ac:dyDescent="0.25">
      <c r="BK955" s="25"/>
      <c r="BL955" s="25"/>
      <c r="BM955" s="25"/>
    </row>
    <row r="956" spans="63:65" x14ac:dyDescent="0.25">
      <c r="BK956" s="25"/>
      <c r="BL956" s="25"/>
      <c r="BM956" s="25"/>
    </row>
    <row r="957" spans="63:65" x14ac:dyDescent="0.25">
      <c r="BK957" s="25"/>
      <c r="BL957" s="25"/>
      <c r="BM957" s="25"/>
    </row>
    <row r="958" spans="63:65" x14ac:dyDescent="0.25">
      <c r="BK958" s="25"/>
      <c r="BL958" s="25"/>
      <c r="BM958" s="25"/>
    </row>
    <row r="959" spans="63:65" x14ac:dyDescent="0.25">
      <c r="BK959" s="25"/>
      <c r="BL959" s="25"/>
      <c r="BM959" s="25"/>
    </row>
    <row r="960" spans="63:65" x14ac:dyDescent="0.25">
      <c r="BK960" s="25"/>
      <c r="BL960" s="25"/>
      <c r="BM960" s="25"/>
    </row>
    <row r="961" spans="63:65" x14ac:dyDescent="0.25">
      <c r="BK961" s="25"/>
      <c r="BL961" s="25"/>
      <c r="BM961" s="25"/>
    </row>
    <row r="962" spans="63:65" x14ac:dyDescent="0.25">
      <c r="BK962" s="25"/>
      <c r="BL962" s="25"/>
      <c r="BM962" s="25"/>
    </row>
    <row r="963" spans="63:65" x14ac:dyDescent="0.25">
      <c r="BK963" s="25"/>
      <c r="BL963" s="25"/>
      <c r="BM963" s="25"/>
    </row>
    <row r="964" spans="63:65" x14ac:dyDescent="0.25">
      <c r="BK964" s="25"/>
      <c r="BL964" s="25"/>
      <c r="BM964" s="25"/>
    </row>
    <row r="965" spans="63:65" x14ac:dyDescent="0.25">
      <c r="BK965" s="25"/>
      <c r="BL965" s="25"/>
      <c r="BM965" s="25"/>
    </row>
    <row r="966" spans="63:65" x14ac:dyDescent="0.25">
      <c r="BK966" s="25"/>
      <c r="BL966" s="25"/>
      <c r="BM966" s="25"/>
    </row>
    <row r="967" spans="63:65" x14ac:dyDescent="0.25">
      <c r="BK967" s="25"/>
      <c r="BL967" s="25"/>
      <c r="BM967" s="25"/>
    </row>
    <row r="968" spans="63:65" x14ac:dyDescent="0.25">
      <c r="BK968" s="25"/>
      <c r="BL968" s="25"/>
      <c r="BM968" s="25"/>
    </row>
    <row r="969" spans="63:65" x14ac:dyDescent="0.25">
      <c r="BK969" s="25"/>
      <c r="BL969" s="25"/>
      <c r="BM969" s="25"/>
    </row>
    <row r="970" spans="63:65" x14ac:dyDescent="0.25">
      <c r="BK970" s="25"/>
      <c r="BL970" s="25"/>
      <c r="BM970" s="25"/>
    </row>
    <row r="971" spans="63:65" x14ac:dyDescent="0.25">
      <c r="BK971" s="25"/>
      <c r="BL971" s="25"/>
      <c r="BM971" s="25"/>
    </row>
    <row r="972" spans="63:65" x14ac:dyDescent="0.25">
      <c r="BK972" s="25"/>
      <c r="BL972" s="25"/>
      <c r="BM972" s="25"/>
    </row>
    <row r="974" spans="63:65" x14ac:dyDescent="0.25">
      <c r="BK974" s="25"/>
      <c r="BL974" s="25"/>
      <c r="BM974" s="25"/>
    </row>
    <row r="975" spans="63:65" x14ac:dyDescent="0.25">
      <c r="BK975" s="25"/>
      <c r="BL975" s="25"/>
      <c r="BM975" s="25"/>
    </row>
    <row r="976" spans="63:65" x14ac:dyDescent="0.25">
      <c r="BK976" s="25"/>
      <c r="BL976" s="25"/>
      <c r="BM976" s="25"/>
    </row>
    <row r="977" spans="63:65" x14ac:dyDescent="0.25">
      <c r="BK977" s="25"/>
      <c r="BL977" s="25"/>
      <c r="BM977" s="25"/>
    </row>
    <row r="978" spans="63:65" x14ac:dyDescent="0.25">
      <c r="BK978" s="25"/>
      <c r="BL978" s="25"/>
      <c r="BM978" s="25"/>
    </row>
    <row r="979" spans="63:65" x14ac:dyDescent="0.25">
      <c r="BK979" s="25"/>
      <c r="BL979" s="25"/>
      <c r="BM979" s="25"/>
    </row>
    <row r="980" spans="63:65" x14ac:dyDescent="0.25">
      <c r="BK980" s="25"/>
      <c r="BL980" s="25"/>
      <c r="BM980" s="25"/>
    </row>
    <row r="981" spans="63:65" x14ac:dyDescent="0.25">
      <c r="BK981" s="25"/>
      <c r="BL981" s="25"/>
      <c r="BM981" s="25"/>
    </row>
    <row r="982" spans="63:65" x14ac:dyDescent="0.25">
      <c r="BK982" s="25"/>
      <c r="BL982" s="25"/>
      <c r="BM982" s="25"/>
    </row>
    <row r="983" spans="63:65" x14ac:dyDescent="0.25">
      <c r="BK983" s="25"/>
      <c r="BL983" s="25"/>
      <c r="BM983" s="25"/>
    </row>
    <row r="984" spans="63:65" x14ac:dyDescent="0.25">
      <c r="BK984" s="25"/>
      <c r="BL984" s="25"/>
      <c r="BM984" s="25"/>
    </row>
    <row r="985" spans="63:65" x14ac:dyDescent="0.25">
      <c r="BK985" s="25"/>
      <c r="BL985" s="25"/>
      <c r="BM985" s="25"/>
    </row>
    <row r="986" spans="63:65" x14ac:dyDescent="0.25">
      <c r="BK986" s="25"/>
      <c r="BL986" s="25"/>
      <c r="BM986" s="25"/>
    </row>
    <row r="987" spans="63:65" x14ac:dyDescent="0.25">
      <c r="BK987" s="25"/>
      <c r="BL987" s="25"/>
      <c r="BM987" s="25"/>
    </row>
    <row r="988" spans="63:65" x14ac:dyDescent="0.25">
      <c r="BK988" s="25"/>
      <c r="BL988" s="25"/>
      <c r="BM988" s="25"/>
    </row>
    <row r="989" spans="63:65" x14ac:dyDescent="0.25">
      <c r="BK989" s="25"/>
      <c r="BL989" s="25"/>
      <c r="BM989" s="25"/>
    </row>
    <row r="990" spans="63:65" x14ac:dyDescent="0.25">
      <c r="BK990" s="25"/>
      <c r="BL990" s="25"/>
      <c r="BM990" s="25"/>
    </row>
    <row r="991" spans="63:65" x14ac:dyDescent="0.25">
      <c r="BK991" s="25"/>
      <c r="BL991" s="25"/>
      <c r="BM991" s="25"/>
    </row>
    <row r="993" spans="63:65" x14ac:dyDescent="0.25">
      <c r="BK993" s="25"/>
      <c r="BL993" s="25"/>
      <c r="BM993" s="25"/>
    </row>
    <row r="994" spans="63:65" x14ac:dyDescent="0.25">
      <c r="BK994" s="25"/>
      <c r="BL994" s="25"/>
      <c r="BM994" s="25"/>
    </row>
    <row r="995" spans="63:65" x14ac:dyDescent="0.25">
      <c r="BK995" s="25"/>
      <c r="BL995" s="25"/>
      <c r="BM995" s="25"/>
    </row>
    <row r="996" spans="63:65" x14ac:dyDescent="0.25">
      <c r="BK996" s="25"/>
      <c r="BL996" s="25"/>
      <c r="BM996" s="25"/>
    </row>
    <row r="997" spans="63:65" x14ac:dyDescent="0.25">
      <c r="BK997" s="25"/>
      <c r="BL997" s="25"/>
      <c r="BM997" s="25"/>
    </row>
    <row r="998" spans="63:65" x14ac:dyDescent="0.25">
      <c r="BK998" s="25"/>
      <c r="BL998" s="25"/>
      <c r="BM998" s="25"/>
    </row>
    <row r="999" spans="63:65" x14ac:dyDescent="0.25">
      <c r="BK999" s="25"/>
      <c r="BL999" s="25"/>
      <c r="BM999" s="25"/>
    </row>
    <row r="1000" spans="63:65" x14ac:dyDescent="0.25">
      <c r="BK1000" s="25"/>
      <c r="BL1000" s="25"/>
      <c r="BM1000" s="25"/>
    </row>
    <row r="1001" spans="63:65" x14ac:dyDescent="0.25">
      <c r="BK1001" s="25"/>
      <c r="BL1001" s="25"/>
      <c r="BM1001" s="25"/>
    </row>
    <row r="1002" spans="63:65" x14ac:dyDescent="0.25">
      <c r="BK1002" s="25"/>
      <c r="BL1002" s="25"/>
      <c r="BM1002" s="25"/>
    </row>
    <row r="1003" spans="63:65" x14ac:dyDescent="0.25">
      <c r="BK1003" s="25"/>
      <c r="BL1003" s="25"/>
      <c r="BM1003" s="25"/>
    </row>
    <row r="1004" spans="63:65" x14ac:dyDescent="0.25">
      <c r="BK1004" s="25"/>
      <c r="BL1004" s="25"/>
      <c r="BM1004" s="25"/>
    </row>
    <row r="1005" spans="63:65" x14ac:dyDescent="0.25">
      <c r="BK1005" s="25"/>
      <c r="BL1005" s="25"/>
      <c r="BM1005" s="25"/>
    </row>
    <row r="1006" spans="63:65" x14ac:dyDescent="0.25">
      <c r="BK1006" s="25"/>
      <c r="BL1006" s="25"/>
      <c r="BM1006" s="25"/>
    </row>
    <row r="1007" spans="63:65" x14ac:dyDescent="0.25">
      <c r="BK1007" s="25"/>
      <c r="BL1007" s="25"/>
      <c r="BM1007" s="25"/>
    </row>
    <row r="1008" spans="63:65" x14ac:dyDescent="0.25">
      <c r="BK1008" s="25"/>
      <c r="BL1008" s="25"/>
      <c r="BM1008" s="25"/>
    </row>
    <row r="1009" spans="63:65" x14ac:dyDescent="0.25">
      <c r="BK1009" s="25"/>
      <c r="BL1009" s="25"/>
      <c r="BM1009" s="25"/>
    </row>
    <row r="1010" spans="63:65" x14ac:dyDescent="0.25">
      <c r="BK1010" s="25"/>
      <c r="BL1010" s="25"/>
      <c r="BM1010" s="2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Cervical-Data</vt:lpstr>
      <vt:lpstr>SumofExpo</vt:lpstr>
      <vt:lpstr>Cervical</vt:lpstr>
      <vt:lpstr>ValidateCervical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Chaitra Gopalappa</dc:creator>
  <cp:lastModifiedBy>Jiachen Guo</cp:lastModifiedBy>
  <dcterms:created xsi:type="dcterms:W3CDTF">2014-02-07T20:43:27Z</dcterms:created>
  <dcterms:modified xsi:type="dcterms:W3CDTF">2015-07-10T13:40:39Z</dcterms:modified>
</cp:coreProperties>
</file>