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Cancer\Cancer code Final Versions\Cervical Cancer Codes- March 14-2018\"/>
    </mc:Choice>
  </mc:AlternateContent>
  <bookViews>
    <workbookView xWindow="0" yWindow="0" windowWidth="16845" windowHeight="10785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1" l="1"/>
  <c r="Q42" i="1" l="1"/>
  <c r="O62" i="1"/>
  <c r="O53" i="1" l="1"/>
  <c r="O54" i="1" s="1"/>
  <c r="O56" i="1"/>
  <c r="O57" i="1" s="1"/>
  <c r="E53" i="1" l="1"/>
  <c r="O61" i="1" l="1"/>
  <c r="O60" i="1"/>
  <c r="M43" i="1"/>
  <c r="V6" i="1"/>
  <c r="W6" i="1"/>
  <c r="X6" i="1"/>
  <c r="Y6" i="1"/>
  <c r="Z6" i="1"/>
  <c r="AA6" i="1"/>
  <c r="AB6" i="1"/>
  <c r="AC6" i="1"/>
  <c r="AD6" i="1"/>
  <c r="U6" i="1"/>
  <c r="V4" i="1"/>
  <c r="W4" i="1"/>
  <c r="X4" i="1"/>
  <c r="Y4" i="1"/>
  <c r="Z4" i="1"/>
  <c r="AA4" i="1"/>
  <c r="AB4" i="1"/>
  <c r="AC4" i="1"/>
  <c r="AD4" i="1"/>
  <c r="U4" i="1"/>
  <c r="AE31" i="1"/>
  <c r="AD31" i="1"/>
  <c r="AC31" i="1"/>
  <c r="AB31" i="1"/>
  <c r="AA31" i="1"/>
  <c r="Z31" i="1"/>
  <c r="Y31" i="1"/>
  <c r="X31" i="1"/>
  <c r="W31" i="1"/>
  <c r="V31" i="1"/>
  <c r="AE28" i="1"/>
  <c r="W28" i="1"/>
  <c r="X28" i="1"/>
  <c r="Y28" i="1"/>
  <c r="Z28" i="1"/>
  <c r="AA28" i="1"/>
  <c r="AB28" i="1"/>
  <c r="AC28" i="1"/>
  <c r="AD28" i="1"/>
  <c r="V28" i="1"/>
  <c r="W20" i="1"/>
  <c r="X20" i="1"/>
  <c r="Y20" i="1"/>
  <c r="Z20" i="1"/>
  <c r="AA20" i="1"/>
  <c r="AB20" i="1"/>
  <c r="AC20" i="1"/>
  <c r="AD20" i="1"/>
  <c r="AE20" i="1"/>
  <c r="AE23" i="1"/>
  <c r="AD23" i="1"/>
  <c r="AC23" i="1"/>
  <c r="AB23" i="1"/>
  <c r="AA23" i="1"/>
  <c r="Z23" i="1"/>
  <c r="Y23" i="1"/>
  <c r="X23" i="1"/>
  <c r="W23" i="1"/>
  <c r="V23" i="1"/>
  <c r="V20" i="1"/>
  <c r="V10" i="1"/>
  <c r="W10" i="1"/>
  <c r="X10" i="1"/>
  <c r="Y10" i="1"/>
  <c r="Z10" i="1"/>
  <c r="AA10" i="1"/>
  <c r="AB10" i="1"/>
  <c r="AC10" i="1"/>
  <c r="AD10" i="1"/>
  <c r="U10" i="1"/>
  <c r="V15" i="1"/>
  <c r="W15" i="1"/>
  <c r="X15" i="1"/>
  <c r="Y15" i="1"/>
  <c r="Z15" i="1"/>
  <c r="AA15" i="1"/>
  <c r="AB15" i="1"/>
  <c r="AC15" i="1"/>
  <c r="AD15" i="1"/>
  <c r="U15" i="1"/>
</calcChain>
</file>

<file path=xl/comments1.xml><?xml version="1.0" encoding="utf-8"?>
<comments xmlns="http://schemas.openxmlformats.org/spreadsheetml/2006/main">
  <authors>
    <author>notebook</author>
  </authors>
  <commentList>
    <comment ref="G31" authorId="0" shapeId="0">
      <text>
        <r>
          <rPr>
            <b/>
            <sz val="9"/>
            <color indexed="81"/>
            <rFont val="Tahoma"/>
            <family val="2"/>
          </rPr>
          <t>zelles:</t>
        </r>
        <r>
          <rPr>
            <sz val="9"/>
            <color indexed="81"/>
            <rFont val="Tahoma"/>
            <family val="2"/>
          </rPr>
          <t xml:space="preserve">
used
colins' data GBD 2004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zelles:</t>
        </r>
        <r>
          <rPr>
            <sz val="9"/>
            <color indexed="81"/>
            <rFont val="Tahoma"/>
            <family val="2"/>
          </rPr>
          <t xml:space="preserve">
used
colins' data GBD 2004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zelles:</t>
        </r>
        <r>
          <rPr>
            <sz val="9"/>
            <color indexed="81"/>
            <rFont val="Tahoma"/>
            <family val="2"/>
          </rPr>
          <t xml:space="preserve">
used
colins' data GBD 2004</t>
        </r>
      </text>
    </comment>
  </commentList>
</comments>
</file>

<file path=xl/sharedStrings.xml><?xml version="1.0" encoding="utf-8"?>
<sst xmlns="http://schemas.openxmlformats.org/spreadsheetml/2006/main" count="160" uniqueCount="58">
  <si>
    <t>Female</t>
  </si>
  <si>
    <t>Ghana</t>
  </si>
  <si>
    <t>AFRE</t>
  </si>
  <si>
    <t>AMRA</t>
  </si>
  <si>
    <t>Mexico</t>
  </si>
  <si>
    <t>AMRD</t>
  </si>
  <si>
    <t>Jordan</t>
  </si>
  <si>
    <t>EMRB</t>
  </si>
  <si>
    <t>EMRD</t>
  </si>
  <si>
    <t>EURA</t>
  </si>
  <si>
    <t>EURB</t>
  </si>
  <si>
    <t>EURC</t>
  </si>
  <si>
    <t>SEARB</t>
  </si>
  <si>
    <t>SEARD</t>
  </si>
  <si>
    <t>WPRA</t>
  </si>
  <si>
    <t>WPRB</t>
  </si>
  <si>
    <t>Stage</t>
  </si>
  <si>
    <t>0-14</t>
  </si>
  <si>
    <t>15-39</t>
  </si>
  <si>
    <t>40-44</t>
  </si>
  <si>
    <t>45-49</t>
  </si>
  <si>
    <t>50-54</t>
  </si>
  <si>
    <t>55-59</t>
  </si>
  <si>
    <t>60-64</t>
  </si>
  <si>
    <t>65-69</t>
  </si>
  <si>
    <t>70-74</t>
  </si>
  <si>
    <t>75-100</t>
  </si>
  <si>
    <t>Incidence per 1,000 for Cervical Cancer By WHO Sub-Region</t>
  </si>
  <si>
    <t>Case-fatality per 1,000 for Cervical Cancer By WHO Sub-Region</t>
  </si>
  <si>
    <t>Distribution of Cervical Cancer by Stages By WHO Sub-Region</t>
  </si>
  <si>
    <t>E-SS-Africa</t>
  </si>
  <si>
    <t>SE-Asia</t>
  </si>
  <si>
    <t>Insitu</t>
  </si>
  <si>
    <t>Local</t>
  </si>
  <si>
    <t>Regional</t>
  </si>
  <si>
    <t>Distant</t>
  </si>
  <si>
    <t>HPV Distribution of invasive Cervical Cancer  By WHO Sub-Region</t>
  </si>
  <si>
    <t>Non1618%</t>
  </si>
  <si>
    <t>Stage IV</t>
  </si>
  <si>
    <t>Mortality from GLOBOCAN per 100000</t>
  </si>
  <si>
    <t>HPV High Risk Distribution of invasive Cervical Cancer  By WHO Sub-Region</t>
  </si>
  <si>
    <t>High risk%</t>
  </si>
  <si>
    <t>Low risk%</t>
  </si>
  <si>
    <t>PERU</t>
  </si>
  <si>
    <t>(10.1-43.4)</t>
  </si>
  <si>
    <t>(0.8-21.8)</t>
  </si>
  <si>
    <t>(4.7-33.3)</t>
  </si>
  <si>
    <t>(0.0-14.9)</t>
  </si>
  <si>
    <t>(2.5-27.8)</t>
  </si>
  <si>
    <t>High risk</t>
  </si>
  <si>
    <t>Low risk</t>
  </si>
  <si>
    <t>HPV DATA</t>
  </si>
  <si>
    <t>16 and 18</t>
  </si>
  <si>
    <t>other high risk</t>
  </si>
  <si>
    <t>16/18</t>
  </si>
  <si>
    <t>high risk</t>
  </si>
  <si>
    <t>lowrisk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</si>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</sst>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000000000000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9"/>
      <color rgb="FF605C5C"/>
      <name val="Verdana"/>
      <family val="2"/>
    </font>
    <font>
      <i/>
      <sz val="9"/>
      <color rgb="FF605C5C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7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164" fontId="4" fillId="0" borderId="2" xfId="1" applyNumberFormat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0" xfId="1" applyFont="1" applyFill="1" applyBorder="1"/>
    <xf numFmtId="164" fontId="4" fillId="0" borderId="0" xfId="1" applyNumberFormat="1" applyFont="1" applyFill="1" applyBorder="1"/>
    <xf numFmtId="0" fontId="4" fillId="2" borderId="4" xfId="1" applyFont="1" applyFill="1" applyBorder="1"/>
    <xf numFmtId="0" fontId="4" fillId="2" borderId="7" xfId="1" applyFont="1" applyFill="1" applyBorder="1"/>
    <xf numFmtId="0" fontId="4" fillId="2" borderId="9" xfId="1" applyFont="1" applyFill="1" applyBorder="1"/>
    <xf numFmtId="164" fontId="4" fillId="0" borderId="10" xfId="1" applyNumberFormat="1" applyFont="1" applyFill="1" applyBorder="1"/>
    <xf numFmtId="0" fontId="4" fillId="2" borderId="10" xfId="1" applyFont="1" applyFill="1" applyBorder="1"/>
    <xf numFmtId="0" fontId="4" fillId="2" borderId="11" xfId="1" applyFont="1" applyFill="1" applyBorder="1"/>
    <xf numFmtId="0" fontId="4" fillId="2" borderId="0" xfId="1" applyFont="1" applyFill="1"/>
    <xf numFmtId="0" fontId="5" fillId="0" borderId="0" xfId="0" applyFont="1"/>
    <xf numFmtId="0" fontId="8" fillId="2" borderId="1" xfId="1" applyFont="1" applyFill="1" applyBorder="1"/>
    <xf numFmtId="0" fontId="4" fillId="0" borderId="0" xfId="0" applyFont="1"/>
    <xf numFmtId="0" fontId="8" fillId="2" borderId="7" xfId="1" applyFont="1" applyFill="1" applyBorder="1"/>
    <xf numFmtId="0" fontId="8" fillId="3" borderId="5" xfId="1" applyFont="1" applyFill="1" applyBorder="1"/>
    <xf numFmtId="164" fontId="9" fillId="4" borderId="5" xfId="1" applyNumberFormat="1" applyFont="1" applyFill="1" applyBorder="1"/>
    <xf numFmtId="2" fontId="9" fillId="2" borderId="5" xfId="1" applyNumberFormat="1" applyFont="1" applyFill="1" applyBorder="1"/>
    <xf numFmtId="2" fontId="4" fillId="0" borderId="5" xfId="0" applyNumberFormat="1" applyFont="1" applyBorder="1"/>
    <xf numFmtId="164" fontId="8" fillId="4" borderId="5" xfId="1" applyNumberFormat="1" applyFont="1" applyFill="1" applyBorder="1"/>
    <xf numFmtId="164" fontId="8" fillId="0" borderId="5" xfId="1" applyNumberFormat="1" applyFont="1" applyFill="1" applyBorder="1"/>
    <xf numFmtId="0" fontId="8" fillId="3" borderId="8" xfId="1" applyFont="1" applyFill="1" applyBorder="1"/>
    <xf numFmtId="0" fontId="8" fillId="3" borderId="6" xfId="1" applyFont="1" applyFill="1" applyBorder="1"/>
    <xf numFmtId="165" fontId="9" fillId="2" borderId="5" xfId="2" applyNumberFormat="1" applyFont="1" applyFill="1" applyBorder="1"/>
    <xf numFmtId="10" fontId="4" fillId="0" borderId="0" xfId="0" applyNumberFormat="1" applyFont="1"/>
    <xf numFmtId="9" fontId="8" fillId="3" borderId="5" xfId="1" applyNumberFormat="1" applyFont="1" applyFill="1" applyBorder="1"/>
    <xf numFmtId="0" fontId="4" fillId="0" borderId="0" xfId="0" applyFont="1" applyAlignment="1">
      <alignment wrapText="1"/>
    </xf>
    <xf numFmtId="0" fontId="0" fillId="0" borderId="1" xfId="0" applyFont="1" applyBorder="1"/>
    <xf numFmtId="10" fontId="4" fillId="0" borderId="3" xfId="0" applyNumberFormat="1" applyFont="1" applyBorder="1"/>
    <xf numFmtId="0" fontId="0" fillId="0" borderId="7" xfId="0" applyFont="1" applyBorder="1"/>
    <xf numFmtId="10" fontId="4" fillId="0" borderId="4" xfId="0" applyNumberFormat="1" applyFont="1" applyBorder="1"/>
    <xf numFmtId="0" fontId="0" fillId="0" borderId="9" xfId="0" applyFont="1" applyBorder="1"/>
    <xf numFmtId="10" fontId="4" fillId="0" borderId="11" xfId="0" applyNumberFormat="1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11" xfId="0" applyFont="1" applyBorder="1"/>
    <xf numFmtId="10" fontId="10" fillId="0" borderId="2" xfId="0" applyNumberFormat="1" applyFont="1" applyBorder="1" applyAlignment="1">
      <alignment horizontal="left" vertical="center" wrapText="1"/>
    </xf>
    <xf numFmtId="10" fontId="10" fillId="0" borderId="2" xfId="0" applyNumberFormat="1" applyFont="1" applyBorder="1" applyAlignment="1">
      <alignment horizontal="left" vertical="center"/>
    </xf>
    <xf numFmtId="10" fontId="10" fillId="0" borderId="0" xfId="0" applyNumberFormat="1" applyFont="1" applyAlignment="1">
      <alignment horizontal="left" vertical="center" wrapText="1"/>
    </xf>
    <xf numFmtId="10" fontId="10" fillId="0" borderId="0" xfId="0" applyNumberFormat="1" applyFont="1" applyAlignment="1">
      <alignment horizontal="left" vertical="center"/>
    </xf>
    <xf numFmtId="10" fontId="10" fillId="0" borderId="10" xfId="0" applyNumberFormat="1" applyFont="1" applyBorder="1" applyAlignment="1">
      <alignment horizontal="left" vertical="center" wrapText="1"/>
    </xf>
    <xf numFmtId="10" fontId="10" fillId="0" borderId="10" xfId="0" applyNumberFormat="1" applyFont="1" applyBorder="1" applyAlignment="1">
      <alignment horizontal="left" vertical="center"/>
    </xf>
    <xf numFmtId="166" fontId="4" fillId="0" borderId="0" xfId="0" applyNumberFormat="1" applyFont="1"/>
    <xf numFmtId="165" fontId="1" fillId="2" borderId="5" xfId="2" applyNumberFormat="1" applyFont="1" applyFill="1" applyBorder="1"/>
    <xf numFmtId="9" fontId="4" fillId="0" borderId="0" xfId="0" applyNumberFormat="1" applyFont="1"/>
    <xf numFmtId="0" fontId="12" fillId="5" borderId="12" xfId="0" applyFont="1" applyFill="1" applyBorder="1" applyAlignment="1">
      <alignment horizontal="right" vertical="center" wrapText="1"/>
    </xf>
    <xf numFmtId="0" fontId="11" fillId="5" borderId="13" xfId="0" applyFont="1" applyFill="1" applyBorder="1" applyAlignment="1">
      <alignment horizontal="right" vertical="center" wrapText="1"/>
    </xf>
    <xf numFmtId="0" fontId="11" fillId="5" borderId="14" xfId="0" applyFont="1" applyFill="1" applyBorder="1" applyAlignment="1">
      <alignment horizontal="right" vertical="center" wrapText="1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Microsoft Excel found an error in the formula you entered. Do you want to accept the correction proposed below?_x000d__x000d_|_x000d__x000d_• To accept the correction, click Yes._x000d_• To close this message and correct the formula yourself, click No." xfId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abSelected="1" workbookViewId="0">
      <selection activeCell="S1" sqref="S1:S1048576"/>
    </sheetView>
  </sheetViews>
  <sheetFormatPr defaultColWidth="9" defaultRowHeight="15" x14ac:dyDescent="0.25"/>
  <cols>
    <col min="1" max="4" width="9" style="15"/>
    <col min="5" max="5" width="20.42578125" style="15" bestFit="1" customWidth="1"/>
    <col min="6" max="17" width="9" style="15"/>
    <col min="18" max="18" width="10.85546875" style="15" customWidth="1"/>
    <col min="19" max="19" width="10.140625" style="15" bestFit="1" customWidth="1"/>
    <col min="20" max="16384" width="9" style="15"/>
  </cols>
  <sheetData>
    <row r="1" spans="1:30" ht="15.75" thickBot="1" x14ac:dyDescent="0.3">
      <c r="A1" s="12" t="s">
        <v>27</v>
      </c>
      <c r="B1" s="1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0" ht="18" customHeight="1" thickBot="1" x14ac:dyDescent="0.3">
      <c r="A2" s="12"/>
      <c r="B2" s="16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U2" s="48">
        <v>0</v>
      </c>
      <c r="V2" s="49">
        <v>6.1</v>
      </c>
      <c r="W2" s="49">
        <v>20.5</v>
      </c>
      <c r="X2" s="49">
        <v>26.7</v>
      </c>
      <c r="Y2" s="49">
        <v>31.3</v>
      </c>
      <c r="Z2" s="49">
        <v>32.1</v>
      </c>
      <c r="AA2" s="49">
        <v>30</v>
      </c>
      <c r="AB2" s="49">
        <v>26.2</v>
      </c>
      <c r="AC2" s="49">
        <v>20.5</v>
      </c>
      <c r="AD2" s="50">
        <v>13</v>
      </c>
    </row>
    <row r="3" spans="1:30" x14ac:dyDescent="0.2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  <c r="Q3" s="17" t="s">
        <v>43</v>
      </c>
      <c r="R3" s="17" t="s">
        <v>57</v>
      </c>
      <c r="U3" s="15">
        <v>0</v>
      </c>
      <c r="V3" s="15">
        <v>5.2</v>
      </c>
      <c r="W3" s="15">
        <v>30.4</v>
      </c>
      <c r="X3" s="15">
        <v>43.9</v>
      </c>
      <c r="Y3" s="15">
        <v>52.3</v>
      </c>
      <c r="Z3" s="15">
        <v>56.1</v>
      </c>
      <c r="AA3" s="15">
        <v>58.3</v>
      </c>
      <c r="AB3" s="15">
        <v>57.3</v>
      </c>
      <c r="AC3" s="15">
        <v>53.3</v>
      </c>
      <c r="AD3" s="15">
        <v>46.4</v>
      </c>
    </row>
    <row r="4" spans="1:30" x14ac:dyDescent="0.25">
      <c r="A4" s="17" t="s">
        <v>17</v>
      </c>
      <c r="B4" s="18">
        <v>0</v>
      </c>
      <c r="C4" s="19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9">
        <v>0</v>
      </c>
      <c r="N4" s="18">
        <v>0</v>
      </c>
      <c r="O4" s="18">
        <v>0</v>
      </c>
      <c r="P4" s="18">
        <v>0</v>
      </c>
      <c r="Q4" s="20">
        <v>0</v>
      </c>
      <c r="R4" s="15">
        <v>0</v>
      </c>
      <c r="U4" s="15">
        <f>U3/100</f>
        <v>0</v>
      </c>
      <c r="V4" s="15">
        <f t="shared" ref="V4:AD4" si="0">V3/100</f>
        <v>5.2000000000000005E-2</v>
      </c>
      <c r="W4" s="15">
        <f t="shared" si="0"/>
        <v>0.30399999999999999</v>
      </c>
      <c r="X4" s="15">
        <f t="shared" si="0"/>
        <v>0.439</v>
      </c>
      <c r="Y4" s="15">
        <f t="shared" si="0"/>
        <v>0.52300000000000002</v>
      </c>
      <c r="Z4" s="15">
        <f t="shared" si="0"/>
        <v>0.56100000000000005</v>
      </c>
      <c r="AA4" s="15">
        <f t="shared" si="0"/>
        <v>0.58299999999999996</v>
      </c>
      <c r="AB4" s="15">
        <f t="shared" si="0"/>
        <v>0.57299999999999995</v>
      </c>
      <c r="AC4" s="15">
        <f t="shared" si="0"/>
        <v>0.53299999999999992</v>
      </c>
      <c r="AD4" s="15">
        <f t="shared" si="0"/>
        <v>0.46399999999999997</v>
      </c>
    </row>
    <row r="5" spans="1:30" x14ac:dyDescent="0.25">
      <c r="A5" s="17" t="s">
        <v>18</v>
      </c>
      <c r="B5" s="18">
        <v>0</v>
      </c>
      <c r="C5" s="19">
        <v>0.13900000000000001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9">
        <v>7.0000000000000007E-2</v>
      </c>
      <c r="N5" s="18">
        <v>0</v>
      </c>
      <c r="O5" s="18">
        <v>0</v>
      </c>
      <c r="P5" s="18">
        <v>0</v>
      </c>
      <c r="Q5" s="20">
        <v>0.161</v>
      </c>
      <c r="R5" s="15">
        <v>6.0999999999999999E-2</v>
      </c>
      <c r="U5" s="15">
        <v>0</v>
      </c>
      <c r="V5" s="15">
        <v>0.9</v>
      </c>
      <c r="W5" s="15">
        <v>8</v>
      </c>
      <c r="X5" s="15">
        <v>14.3</v>
      </c>
      <c r="Y5" s="15">
        <v>20.9</v>
      </c>
      <c r="Z5" s="15">
        <v>27.2</v>
      </c>
      <c r="AA5" s="15">
        <v>33.799999999999997</v>
      </c>
      <c r="AB5" s="15">
        <v>39.700000000000003</v>
      </c>
      <c r="AC5" s="15">
        <v>43.7</v>
      </c>
      <c r="AD5" s="15">
        <v>45.9</v>
      </c>
    </row>
    <row r="6" spans="1:30" x14ac:dyDescent="0.25">
      <c r="A6" s="17" t="s">
        <v>19</v>
      </c>
      <c r="B6" s="18">
        <v>0</v>
      </c>
      <c r="C6" s="19">
        <v>0.625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9">
        <v>0.312</v>
      </c>
      <c r="N6" s="18">
        <v>0</v>
      </c>
      <c r="O6" s="18">
        <v>0</v>
      </c>
      <c r="P6" s="18">
        <v>0</v>
      </c>
      <c r="Q6" s="20">
        <v>0.63300000000000001</v>
      </c>
      <c r="R6" s="15">
        <v>0.20499999999999999</v>
      </c>
      <c r="U6" s="15">
        <f>U5/100</f>
        <v>0</v>
      </c>
      <c r="V6" s="15">
        <f t="shared" ref="V6:AD6" si="1">V5/100</f>
        <v>9.0000000000000011E-3</v>
      </c>
      <c r="W6" s="15">
        <f t="shared" si="1"/>
        <v>0.08</v>
      </c>
      <c r="X6" s="15">
        <f t="shared" si="1"/>
        <v>0.14300000000000002</v>
      </c>
      <c r="Y6" s="15">
        <f t="shared" si="1"/>
        <v>0.20899999999999999</v>
      </c>
      <c r="Z6" s="15">
        <f t="shared" si="1"/>
        <v>0.27200000000000002</v>
      </c>
      <c r="AA6" s="15">
        <f t="shared" si="1"/>
        <v>0.33799999999999997</v>
      </c>
      <c r="AB6" s="15">
        <f t="shared" si="1"/>
        <v>0.39700000000000002</v>
      </c>
      <c r="AC6" s="15">
        <f t="shared" si="1"/>
        <v>0.43700000000000006</v>
      </c>
      <c r="AD6" s="15">
        <f t="shared" si="1"/>
        <v>0.45899999999999996</v>
      </c>
    </row>
    <row r="7" spans="1:30" x14ac:dyDescent="0.25">
      <c r="A7" s="17" t="s">
        <v>20</v>
      </c>
      <c r="B7" s="18">
        <v>0</v>
      </c>
      <c r="C7" s="19">
        <v>0.85699999999999998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9">
        <v>0.41200000000000003</v>
      </c>
      <c r="N7" s="18">
        <v>0</v>
      </c>
      <c r="O7" s="18">
        <v>0</v>
      </c>
      <c r="P7" s="18">
        <v>0</v>
      </c>
      <c r="Q7" s="20">
        <v>0.745</v>
      </c>
      <c r="R7" s="15">
        <v>0.26700000000000002</v>
      </c>
    </row>
    <row r="8" spans="1:30" x14ac:dyDescent="0.25">
      <c r="A8" s="17" t="s">
        <v>21</v>
      </c>
      <c r="B8" s="18">
        <v>0</v>
      </c>
      <c r="C8" s="19">
        <v>1.079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9">
        <v>0.46700000000000003</v>
      </c>
      <c r="N8" s="18">
        <v>0</v>
      </c>
      <c r="O8" s="18">
        <v>0</v>
      </c>
      <c r="P8" s="18">
        <v>0</v>
      </c>
      <c r="Q8" s="20">
        <v>0.78599999999999992</v>
      </c>
      <c r="R8" s="15">
        <v>0.313</v>
      </c>
    </row>
    <row r="9" spans="1:30" x14ac:dyDescent="0.25">
      <c r="A9" s="17" t="s">
        <v>22</v>
      </c>
      <c r="B9" s="18">
        <v>0</v>
      </c>
      <c r="C9" s="19">
        <v>1.238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9">
        <v>0.48100000000000004</v>
      </c>
      <c r="N9" s="18">
        <v>0</v>
      </c>
      <c r="O9" s="18">
        <v>0</v>
      </c>
      <c r="P9" s="18">
        <v>0</v>
      </c>
      <c r="Q9" s="20">
        <v>0.86199999999999999</v>
      </c>
      <c r="R9" s="15">
        <v>0.32100000000000001</v>
      </c>
      <c r="U9" s="15">
        <v>0</v>
      </c>
      <c r="V9" s="15">
        <v>13.9</v>
      </c>
      <c r="W9" s="15">
        <v>62.5</v>
      </c>
      <c r="X9" s="15">
        <v>85.7</v>
      </c>
      <c r="Y9" s="15">
        <v>107.9</v>
      </c>
      <c r="Z9" s="15">
        <v>123.8</v>
      </c>
      <c r="AA9" s="15">
        <v>131.80000000000001</v>
      </c>
      <c r="AB9" s="15">
        <v>135.5</v>
      </c>
      <c r="AC9" s="15">
        <v>132.5</v>
      </c>
      <c r="AD9" s="15">
        <v>124.5</v>
      </c>
    </row>
    <row r="10" spans="1:30" x14ac:dyDescent="0.25">
      <c r="A10" s="17" t="s">
        <v>23</v>
      </c>
      <c r="B10" s="18">
        <v>0</v>
      </c>
      <c r="C10" s="19">
        <v>1.3180000000000001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9">
        <v>0.48899999999999999</v>
      </c>
      <c r="N10" s="18">
        <v>0</v>
      </c>
      <c r="O10" s="18">
        <v>0</v>
      </c>
      <c r="P10" s="18">
        <v>0</v>
      </c>
      <c r="Q10" s="20">
        <v>0.98</v>
      </c>
      <c r="R10" s="15">
        <v>0.3</v>
      </c>
      <c r="U10" s="15">
        <f>U9/100</f>
        <v>0</v>
      </c>
      <c r="V10" s="15">
        <f t="shared" ref="V10:AD10" si="2">V9/100</f>
        <v>0.13900000000000001</v>
      </c>
      <c r="W10" s="15">
        <f t="shared" si="2"/>
        <v>0.625</v>
      </c>
      <c r="X10" s="15">
        <f t="shared" si="2"/>
        <v>0.85699999999999998</v>
      </c>
      <c r="Y10" s="15">
        <f t="shared" si="2"/>
        <v>1.079</v>
      </c>
      <c r="Z10" s="15">
        <f t="shared" si="2"/>
        <v>1.238</v>
      </c>
      <c r="AA10" s="15">
        <f t="shared" si="2"/>
        <v>1.3180000000000001</v>
      </c>
      <c r="AB10" s="15">
        <f t="shared" si="2"/>
        <v>1.355</v>
      </c>
      <c r="AC10" s="15">
        <f t="shared" si="2"/>
        <v>1.325</v>
      </c>
      <c r="AD10" s="15">
        <f t="shared" si="2"/>
        <v>1.2450000000000001</v>
      </c>
    </row>
    <row r="11" spans="1:30" x14ac:dyDescent="0.25">
      <c r="A11" s="17" t="s">
        <v>24</v>
      </c>
      <c r="B11" s="18">
        <v>0</v>
      </c>
      <c r="C11" s="19">
        <v>1.355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9">
        <v>0.48499999999999999</v>
      </c>
      <c r="N11" s="18">
        <v>0</v>
      </c>
      <c r="O11" s="18">
        <v>0</v>
      </c>
      <c r="P11" s="18">
        <v>0</v>
      </c>
      <c r="Q11" s="20">
        <v>1.03</v>
      </c>
      <c r="R11" s="15">
        <v>0.26200000000000001</v>
      </c>
    </row>
    <row r="12" spans="1:30" x14ac:dyDescent="0.25">
      <c r="A12" s="17" t="s">
        <v>25</v>
      </c>
      <c r="B12" s="18">
        <v>0</v>
      </c>
      <c r="C12" s="19">
        <v>1.325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9">
        <v>0.45200000000000001</v>
      </c>
      <c r="N12" s="18">
        <v>0</v>
      </c>
      <c r="O12" s="18">
        <v>0</v>
      </c>
      <c r="P12" s="18">
        <v>0</v>
      </c>
      <c r="Q12" s="20">
        <v>1.0349999999999999</v>
      </c>
      <c r="R12" s="15">
        <v>0.20499999999999999</v>
      </c>
    </row>
    <row r="13" spans="1:30" x14ac:dyDescent="0.25">
      <c r="A13" s="17" t="s">
        <v>26</v>
      </c>
      <c r="B13" s="18">
        <v>0</v>
      </c>
      <c r="C13" s="19">
        <v>1.2450000000000001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9">
        <v>0.38900000000000001</v>
      </c>
      <c r="N13" s="18">
        <v>0</v>
      </c>
      <c r="O13" s="18">
        <v>0</v>
      </c>
      <c r="P13" s="18">
        <v>0</v>
      </c>
      <c r="Q13" s="20">
        <v>0.99099999999999999</v>
      </c>
      <c r="R13" s="15">
        <v>0.13</v>
      </c>
    </row>
    <row r="14" spans="1:30" ht="15.75" thickBot="1" x14ac:dyDescent="0.3">
      <c r="U14" s="15">
        <v>0</v>
      </c>
      <c r="V14" s="15">
        <v>7</v>
      </c>
      <c r="W14" s="15">
        <v>31.2</v>
      </c>
      <c r="X14" s="15">
        <v>41.2</v>
      </c>
      <c r="Y14" s="15">
        <v>46.7</v>
      </c>
      <c r="Z14" s="15">
        <v>48.1</v>
      </c>
      <c r="AA14" s="15">
        <v>48.9</v>
      </c>
      <c r="AB14" s="15">
        <v>48.5</v>
      </c>
      <c r="AC14" s="15">
        <v>45.2</v>
      </c>
      <c r="AD14" s="15">
        <v>38.9</v>
      </c>
    </row>
    <row r="15" spans="1:30" ht="18" customHeight="1" x14ac:dyDescent="0.25">
      <c r="A15" s="14" t="s">
        <v>28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U15" s="15">
        <f>U14/100</f>
        <v>0</v>
      </c>
      <c r="V15" s="15">
        <f t="shared" ref="V15:AD15" si="3">V14/100</f>
        <v>7.0000000000000007E-2</v>
      </c>
      <c r="W15" s="15">
        <f t="shared" si="3"/>
        <v>0.312</v>
      </c>
      <c r="X15" s="15">
        <f t="shared" si="3"/>
        <v>0.41200000000000003</v>
      </c>
      <c r="Y15" s="15">
        <f t="shared" si="3"/>
        <v>0.46700000000000003</v>
      </c>
      <c r="Z15" s="15">
        <f t="shared" si="3"/>
        <v>0.48100000000000004</v>
      </c>
      <c r="AA15" s="15">
        <f t="shared" si="3"/>
        <v>0.48899999999999999</v>
      </c>
      <c r="AB15" s="15">
        <f t="shared" si="3"/>
        <v>0.48499999999999999</v>
      </c>
      <c r="AC15" s="15">
        <f t="shared" si="3"/>
        <v>0.45200000000000001</v>
      </c>
      <c r="AD15" s="15">
        <f t="shared" si="3"/>
        <v>0.38900000000000001</v>
      </c>
    </row>
    <row r="16" spans="1:30" ht="15" customHeight="1" x14ac:dyDescent="0.25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6"/>
      <c r="Q16" s="6"/>
    </row>
    <row r="17" spans="1:31" x14ac:dyDescent="0.25">
      <c r="A17" s="17" t="s">
        <v>0</v>
      </c>
      <c r="B17" s="21" t="s">
        <v>1</v>
      </c>
      <c r="C17" s="17" t="s">
        <v>2</v>
      </c>
      <c r="D17" s="17" t="s">
        <v>3</v>
      </c>
      <c r="E17" s="22" t="s">
        <v>4</v>
      </c>
      <c r="F17" s="17" t="s">
        <v>5</v>
      </c>
      <c r="G17" s="22" t="s">
        <v>6</v>
      </c>
      <c r="H17" s="17" t="s">
        <v>7</v>
      </c>
      <c r="I17" s="17" t="s">
        <v>8</v>
      </c>
      <c r="J17" s="17" t="s">
        <v>9</v>
      </c>
      <c r="K17" s="17" t="s">
        <v>10</v>
      </c>
      <c r="L17" s="17" t="s">
        <v>11</v>
      </c>
      <c r="M17" s="17" t="s">
        <v>12</v>
      </c>
      <c r="N17" s="17" t="s">
        <v>13</v>
      </c>
      <c r="O17" s="17" t="s">
        <v>14</v>
      </c>
      <c r="P17" s="17" t="s">
        <v>15</v>
      </c>
      <c r="Q17" s="17" t="s">
        <v>43</v>
      </c>
      <c r="R17" s="17" t="s">
        <v>57</v>
      </c>
    </row>
    <row r="18" spans="1:31" x14ac:dyDescent="0.25">
      <c r="A18" s="17" t="s">
        <v>17</v>
      </c>
      <c r="B18" s="18">
        <v>0</v>
      </c>
      <c r="C18" s="19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9">
        <v>0</v>
      </c>
      <c r="N18" s="18">
        <v>0</v>
      </c>
      <c r="O18" s="18">
        <v>0</v>
      </c>
      <c r="P18" s="18">
        <v>0</v>
      </c>
      <c r="Q18" s="20">
        <v>0</v>
      </c>
      <c r="R18" s="19">
        <v>0</v>
      </c>
      <c r="V18" s="15" t="s">
        <v>39</v>
      </c>
    </row>
    <row r="19" spans="1:31" x14ac:dyDescent="0.25">
      <c r="A19" s="17" t="s">
        <v>18</v>
      </c>
      <c r="B19" s="18">
        <v>0</v>
      </c>
      <c r="C19" s="19">
        <v>6.4000000000000001E-2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9">
        <v>1.7000000000000001E-2</v>
      </c>
      <c r="N19" s="18">
        <v>0</v>
      </c>
      <c r="O19" s="18">
        <v>0</v>
      </c>
      <c r="P19" s="18">
        <v>0</v>
      </c>
      <c r="Q19" s="20">
        <v>0.03</v>
      </c>
      <c r="R19" s="19">
        <v>1.7000000000000001E-2</v>
      </c>
      <c r="U19" s="15" t="s">
        <v>30</v>
      </c>
      <c r="V19" s="15">
        <v>0</v>
      </c>
      <c r="W19" s="15">
        <v>6.4</v>
      </c>
      <c r="X19" s="15">
        <v>29.5</v>
      </c>
      <c r="Y19" s="15">
        <v>44.6</v>
      </c>
      <c r="Z19" s="15">
        <v>62.4</v>
      </c>
      <c r="AA19" s="15">
        <v>79.8</v>
      </c>
      <c r="AB19" s="15">
        <v>95.7</v>
      </c>
      <c r="AC19" s="15">
        <v>109.6</v>
      </c>
      <c r="AD19" s="15">
        <v>119.8</v>
      </c>
      <c r="AE19" s="15">
        <v>127.2</v>
      </c>
    </row>
    <row r="20" spans="1:31" x14ac:dyDescent="0.25">
      <c r="A20" s="17" t="s">
        <v>19</v>
      </c>
      <c r="B20" s="18">
        <v>0</v>
      </c>
      <c r="C20" s="19">
        <v>0.29499999999999998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9">
        <v>9.8000000000000004E-2</v>
      </c>
      <c r="N20" s="18">
        <v>0</v>
      </c>
      <c r="O20" s="18">
        <v>0</v>
      </c>
      <c r="P20" s="18">
        <v>0</v>
      </c>
      <c r="Q20" s="20">
        <v>0.16399999999999998</v>
      </c>
      <c r="R20" s="19">
        <v>9.8000000000000004E-2</v>
      </c>
      <c r="V20" s="15">
        <f>V19/100</f>
        <v>0</v>
      </c>
      <c r="W20" s="15">
        <f t="shared" ref="W20:AE20" si="4">W19/100</f>
        <v>6.4000000000000001E-2</v>
      </c>
      <c r="X20" s="15">
        <f t="shared" si="4"/>
        <v>0.29499999999999998</v>
      </c>
      <c r="Y20" s="15">
        <f t="shared" si="4"/>
        <v>0.44600000000000001</v>
      </c>
      <c r="Z20" s="15">
        <f t="shared" si="4"/>
        <v>0.624</v>
      </c>
      <c r="AA20" s="15">
        <f t="shared" si="4"/>
        <v>0.79799999999999993</v>
      </c>
      <c r="AB20" s="15">
        <f t="shared" si="4"/>
        <v>0.95700000000000007</v>
      </c>
      <c r="AC20" s="15">
        <f t="shared" si="4"/>
        <v>1.0959999999999999</v>
      </c>
      <c r="AD20" s="15">
        <f t="shared" si="4"/>
        <v>1.198</v>
      </c>
      <c r="AE20" s="15">
        <f t="shared" si="4"/>
        <v>1.272</v>
      </c>
    </row>
    <row r="21" spans="1:31" x14ac:dyDescent="0.25">
      <c r="A21" s="17" t="s">
        <v>20</v>
      </c>
      <c r="B21" s="18">
        <v>0</v>
      </c>
      <c r="C21" s="19">
        <v>0.44600000000000001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9">
        <v>0.154</v>
      </c>
      <c r="N21" s="18">
        <v>0</v>
      </c>
      <c r="O21" s="18">
        <v>0</v>
      </c>
      <c r="P21" s="18">
        <v>0</v>
      </c>
      <c r="Q21" s="20">
        <v>0.23600000000000002</v>
      </c>
      <c r="R21" s="19">
        <v>0.154</v>
      </c>
    </row>
    <row r="22" spans="1:31" x14ac:dyDescent="0.25">
      <c r="A22" s="17" t="s">
        <v>21</v>
      </c>
      <c r="B22" s="18">
        <v>0</v>
      </c>
      <c r="C22" s="19">
        <v>0.624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9">
        <v>0.20600000000000002</v>
      </c>
      <c r="N22" s="18">
        <v>0</v>
      </c>
      <c r="O22" s="18">
        <v>0</v>
      </c>
      <c r="P22" s="18">
        <v>0</v>
      </c>
      <c r="Q22" s="20">
        <v>0.29299999999999998</v>
      </c>
      <c r="R22" s="19">
        <v>0.20600000000000002</v>
      </c>
      <c r="U22" s="15" t="s">
        <v>31</v>
      </c>
      <c r="V22" s="15">
        <v>0</v>
      </c>
      <c r="W22" s="15">
        <v>1.7</v>
      </c>
      <c r="X22" s="15">
        <v>9.8000000000000007</v>
      </c>
      <c r="Y22" s="15">
        <v>15.4</v>
      </c>
      <c r="Z22" s="15">
        <v>20.6</v>
      </c>
      <c r="AA22" s="15">
        <v>24.9</v>
      </c>
      <c r="AB22" s="15">
        <v>29.6</v>
      </c>
      <c r="AC22" s="15">
        <v>34.299999999999997</v>
      </c>
      <c r="AD22" s="15">
        <v>37.700000000000003</v>
      </c>
      <c r="AE22" s="15">
        <v>38.9</v>
      </c>
    </row>
    <row r="23" spans="1:31" x14ac:dyDescent="0.25">
      <c r="A23" s="17" t="s">
        <v>22</v>
      </c>
      <c r="B23" s="18">
        <v>0</v>
      </c>
      <c r="C23" s="19">
        <v>0.79799999999999993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9">
        <v>0.249</v>
      </c>
      <c r="N23" s="18">
        <v>0</v>
      </c>
      <c r="O23" s="18">
        <v>0</v>
      </c>
      <c r="P23" s="18">
        <v>0</v>
      </c>
      <c r="Q23" s="20">
        <v>0.33399999999999996</v>
      </c>
      <c r="R23" s="19">
        <v>0.249</v>
      </c>
      <c r="V23" s="15">
        <f>V22/100</f>
        <v>0</v>
      </c>
      <c r="W23" s="15">
        <f t="shared" ref="W23:AE23" si="5">W22/100</f>
        <v>1.7000000000000001E-2</v>
      </c>
      <c r="X23" s="15">
        <f t="shared" si="5"/>
        <v>9.8000000000000004E-2</v>
      </c>
      <c r="Y23" s="15">
        <f t="shared" si="5"/>
        <v>0.154</v>
      </c>
      <c r="Z23" s="15">
        <f t="shared" si="5"/>
        <v>0.20600000000000002</v>
      </c>
      <c r="AA23" s="15">
        <f t="shared" si="5"/>
        <v>0.249</v>
      </c>
      <c r="AB23" s="15">
        <f t="shared" si="5"/>
        <v>0.29600000000000004</v>
      </c>
      <c r="AC23" s="15">
        <f t="shared" si="5"/>
        <v>0.34299999999999997</v>
      </c>
      <c r="AD23" s="15">
        <f t="shared" si="5"/>
        <v>0.377</v>
      </c>
      <c r="AE23" s="15">
        <f t="shared" si="5"/>
        <v>0.38900000000000001</v>
      </c>
    </row>
    <row r="24" spans="1:31" x14ac:dyDescent="0.25">
      <c r="A24" s="17" t="s">
        <v>23</v>
      </c>
      <c r="B24" s="18">
        <v>0</v>
      </c>
      <c r="C24" s="19">
        <v>0.95700000000000007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9">
        <v>0.29600000000000004</v>
      </c>
      <c r="N24" s="18">
        <v>0</v>
      </c>
      <c r="O24" s="18">
        <v>0</v>
      </c>
      <c r="P24" s="18">
        <v>0</v>
      </c>
      <c r="Q24" s="20">
        <v>0.36700000000000005</v>
      </c>
      <c r="R24" s="19">
        <v>0.29600000000000004</v>
      </c>
    </row>
    <row r="25" spans="1:31" x14ac:dyDescent="0.25">
      <c r="A25" s="17" t="s">
        <v>24</v>
      </c>
      <c r="B25" s="18">
        <v>0</v>
      </c>
      <c r="C25" s="19">
        <v>1.0959999999999999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9">
        <v>0.34299999999999997</v>
      </c>
      <c r="N25" s="18">
        <v>0</v>
      </c>
      <c r="O25" s="18">
        <v>0</v>
      </c>
      <c r="P25" s="18">
        <v>0</v>
      </c>
      <c r="Q25" s="20">
        <v>0.46</v>
      </c>
      <c r="R25" s="19">
        <v>0.34299999999999997</v>
      </c>
    </row>
    <row r="26" spans="1:31" x14ac:dyDescent="0.25">
      <c r="A26" s="17" t="s">
        <v>25</v>
      </c>
      <c r="B26" s="18">
        <v>0</v>
      </c>
      <c r="C26" s="19">
        <v>1.198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9">
        <v>0.377</v>
      </c>
      <c r="N26" s="18">
        <v>0</v>
      </c>
      <c r="O26" s="18">
        <v>0</v>
      </c>
      <c r="P26" s="18">
        <v>0</v>
      </c>
      <c r="Q26" s="20">
        <v>0.60599999999999998</v>
      </c>
      <c r="R26" s="19">
        <v>0.377</v>
      </c>
    </row>
    <row r="27" spans="1:31" x14ac:dyDescent="0.25">
      <c r="A27" s="17" t="s">
        <v>26</v>
      </c>
      <c r="B27" s="18">
        <v>0</v>
      </c>
      <c r="C27" s="19">
        <v>1.272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9">
        <v>0.38900000000000001</v>
      </c>
      <c r="N27" s="18">
        <v>0</v>
      </c>
      <c r="O27" s="18">
        <v>0</v>
      </c>
      <c r="P27" s="18">
        <v>0</v>
      </c>
      <c r="Q27" s="20">
        <v>0.80599999999999994</v>
      </c>
      <c r="R27" s="19">
        <v>0.38900000000000001</v>
      </c>
      <c r="V27" s="15">
        <v>0</v>
      </c>
      <c r="W27" s="15">
        <v>5.728894556032278E-5</v>
      </c>
      <c r="X27" s="15">
        <v>3.1594751756422381E-4</v>
      </c>
      <c r="Y27" s="15">
        <v>5.2532330415260497E-4</v>
      </c>
      <c r="Z27" s="15">
        <v>6.9605111206772852E-4</v>
      </c>
      <c r="AA27" s="15">
        <v>8.4848802410765316E-4</v>
      </c>
      <c r="AB27" s="15">
        <v>9.796639750400541E-4</v>
      </c>
      <c r="AC27" s="15">
        <v>1.0780445954826729E-3</v>
      </c>
      <c r="AD27" s="15">
        <v>1.1459290574100801E-3</v>
      </c>
      <c r="AE27" s="15">
        <v>1.1852616985245981E-3</v>
      </c>
    </row>
    <row r="28" spans="1:31" ht="15.75" thickBot="1" x14ac:dyDescent="0.3">
      <c r="V28" s="15">
        <f>V27*1000</f>
        <v>0</v>
      </c>
      <c r="W28" s="15">
        <f t="shared" ref="W28:AE28" si="6">W27*1000</f>
        <v>5.7288945560322782E-2</v>
      </c>
      <c r="X28" s="15">
        <f t="shared" si="6"/>
        <v>0.31594751756422379</v>
      </c>
      <c r="Y28" s="15">
        <f t="shared" si="6"/>
        <v>0.52532330415260498</v>
      </c>
      <c r="Z28" s="15">
        <f t="shared" si="6"/>
        <v>0.69605111206772852</v>
      </c>
      <c r="AA28" s="15">
        <f t="shared" si="6"/>
        <v>0.84848802410765312</v>
      </c>
      <c r="AB28" s="15">
        <f t="shared" si="6"/>
        <v>0.97966397504005409</v>
      </c>
      <c r="AC28" s="15">
        <f t="shared" si="6"/>
        <v>1.078044595482673</v>
      </c>
      <c r="AD28" s="15">
        <f t="shared" si="6"/>
        <v>1.1459290574100802</v>
      </c>
      <c r="AE28" s="15">
        <f t="shared" si="6"/>
        <v>1.1852616985245981</v>
      </c>
    </row>
    <row r="29" spans="1:31" x14ac:dyDescent="0.25">
      <c r="A29" s="14" t="s">
        <v>29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</row>
    <row r="30" spans="1:31" x14ac:dyDescent="0.25">
      <c r="A30" s="7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6"/>
      <c r="Q30" s="6"/>
      <c r="V30" s="15">
        <v>0</v>
      </c>
      <c r="W30" s="15">
        <v>8.6356306793096811E-6</v>
      </c>
      <c r="X30" s="15">
        <v>6.5388251141074982E-5</v>
      </c>
      <c r="Y30" s="15">
        <v>1.2991166011957689E-4</v>
      </c>
      <c r="Z30" s="15">
        <v>1.9440275643741378E-4</v>
      </c>
      <c r="AA30" s="15">
        <v>2.5835460616729331E-4</v>
      </c>
      <c r="AB30" s="15">
        <v>3.2296644864215484E-4</v>
      </c>
      <c r="AC30" s="15">
        <v>3.8374054414606516E-4</v>
      </c>
      <c r="AD30" s="15">
        <v>4.2837106869961873E-4</v>
      </c>
      <c r="AE30" s="15">
        <v>4.5615491232113635E-4</v>
      </c>
    </row>
    <row r="31" spans="1:31" x14ac:dyDescent="0.25">
      <c r="A31" s="23" t="s">
        <v>16</v>
      </c>
      <c r="B31" s="21" t="s">
        <v>1</v>
      </c>
      <c r="C31" s="17" t="s">
        <v>2</v>
      </c>
      <c r="D31" s="17" t="s">
        <v>3</v>
      </c>
      <c r="E31" s="22" t="s">
        <v>4</v>
      </c>
      <c r="F31" s="17" t="s">
        <v>5</v>
      </c>
      <c r="G31" s="22" t="s">
        <v>6</v>
      </c>
      <c r="H31" s="17" t="s">
        <v>7</v>
      </c>
      <c r="I31" s="17" t="s">
        <v>8</v>
      </c>
      <c r="J31" s="17" t="s">
        <v>9</v>
      </c>
      <c r="K31" s="17" t="s">
        <v>10</v>
      </c>
      <c r="L31" s="17" t="s">
        <v>11</v>
      </c>
      <c r="M31" s="17" t="s">
        <v>12</v>
      </c>
      <c r="N31" s="17" t="s">
        <v>13</v>
      </c>
      <c r="O31" s="17" t="s">
        <v>14</v>
      </c>
      <c r="P31" s="24" t="s">
        <v>15</v>
      </c>
      <c r="Q31" s="24" t="s">
        <v>43</v>
      </c>
      <c r="R31" s="17" t="s">
        <v>57</v>
      </c>
      <c r="V31" s="15">
        <f t="shared" ref="V31:AE31" si="7">V30*1000</f>
        <v>0</v>
      </c>
      <c r="W31" s="15">
        <f t="shared" si="7"/>
        <v>8.6356306793096815E-3</v>
      </c>
      <c r="X31" s="15">
        <f t="shared" si="7"/>
        <v>6.5388251141074979E-2</v>
      </c>
      <c r="Y31" s="15">
        <f t="shared" si="7"/>
        <v>0.12991166011957689</v>
      </c>
      <c r="Z31" s="15">
        <f t="shared" si="7"/>
        <v>0.19440275643741378</v>
      </c>
      <c r="AA31" s="15">
        <f t="shared" si="7"/>
        <v>0.25835460616729333</v>
      </c>
      <c r="AB31" s="15">
        <f t="shared" si="7"/>
        <v>0.32296644864215485</v>
      </c>
      <c r="AC31" s="15">
        <f t="shared" si="7"/>
        <v>0.38374054414606518</v>
      </c>
      <c r="AD31" s="15">
        <f t="shared" si="7"/>
        <v>0.42837106869961872</v>
      </c>
      <c r="AE31" s="15">
        <f t="shared" si="7"/>
        <v>0.45615491232113636</v>
      </c>
    </row>
    <row r="32" spans="1:31" x14ac:dyDescent="0.25">
      <c r="A32" s="23" t="s">
        <v>32</v>
      </c>
      <c r="B32" s="18">
        <v>0</v>
      </c>
      <c r="C32" s="25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25">
        <v>0</v>
      </c>
      <c r="N32" s="18">
        <v>0</v>
      </c>
      <c r="O32" s="18">
        <v>0</v>
      </c>
      <c r="P32" s="18">
        <v>0</v>
      </c>
      <c r="Q32" s="26">
        <v>0</v>
      </c>
      <c r="R32" s="25">
        <v>0</v>
      </c>
      <c r="T32" s="18"/>
    </row>
    <row r="33" spans="1:24" x14ac:dyDescent="0.25">
      <c r="A33" s="23" t="s">
        <v>33</v>
      </c>
      <c r="B33" s="18">
        <v>0</v>
      </c>
      <c r="C33" s="25">
        <v>0.17114914425427874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25">
        <v>0.19327731092436976</v>
      </c>
      <c r="N33" s="18">
        <v>0</v>
      </c>
      <c r="O33" s="18">
        <v>0</v>
      </c>
      <c r="P33" s="18">
        <v>0</v>
      </c>
      <c r="Q33" s="26">
        <v>0.21925750000000002</v>
      </c>
      <c r="R33" s="25">
        <v>0.19327731092436976</v>
      </c>
    </row>
    <row r="34" spans="1:24" x14ac:dyDescent="0.25">
      <c r="A34" s="23" t="s">
        <v>34</v>
      </c>
      <c r="B34" s="18">
        <v>0</v>
      </c>
      <c r="C34" s="25">
        <v>0.20415647921760391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25">
        <v>0.36134453781512604</v>
      </c>
      <c r="N34" s="18">
        <v>0</v>
      </c>
      <c r="O34" s="18">
        <v>0</v>
      </c>
      <c r="P34" s="18">
        <v>0</v>
      </c>
      <c r="Q34" s="26">
        <v>0.40719250000000001</v>
      </c>
      <c r="R34" s="25">
        <v>0.36134453781512604</v>
      </c>
    </row>
    <row r="35" spans="1:24" x14ac:dyDescent="0.25">
      <c r="A35" s="23" t="s">
        <v>35</v>
      </c>
      <c r="B35" s="18">
        <v>0</v>
      </c>
      <c r="C35" s="25">
        <v>0.46332518337408313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25">
        <v>0.3949579831932773</v>
      </c>
      <c r="N35" s="18">
        <v>0</v>
      </c>
      <c r="O35" s="18">
        <v>0</v>
      </c>
      <c r="P35" s="18">
        <v>0</v>
      </c>
      <c r="Q35" s="26">
        <v>0.33245950000000002</v>
      </c>
      <c r="R35" s="25">
        <v>0.3949579831932773</v>
      </c>
    </row>
    <row r="36" spans="1:24" x14ac:dyDescent="0.25">
      <c r="A36" s="23" t="s">
        <v>38</v>
      </c>
      <c r="B36" s="18">
        <v>0</v>
      </c>
      <c r="C36" s="25">
        <v>0.16136919315403422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25">
        <v>5.0420168067226892E-2</v>
      </c>
      <c r="N36" s="18">
        <v>0</v>
      </c>
      <c r="O36" s="18">
        <v>0</v>
      </c>
      <c r="P36" s="18">
        <v>0</v>
      </c>
      <c r="Q36" s="26">
        <v>4.1090500000000002E-2</v>
      </c>
      <c r="R36" s="25">
        <v>5.0420168067226892E-2</v>
      </c>
    </row>
    <row r="37" spans="1:24" ht="15.75" thickBot="1" x14ac:dyDescent="0.3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1"/>
      <c r="R37" s="10"/>
    </row>
    <row r="38" spans="1:24" ht="15.75" thickBot="1" x14ac:dyDescent="0.3"/>
    <row r="39" spans="1:24" x14ac:dyDescent="0.25">
      <c r="A39" s="14" t="s">
        <v>36</v>
      </c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</row>
    <row r="40" spans="1:24" x14ac:dyDescent="0.25">
      <c r="A40" s="7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6"/>
      <c r="Q40" s="6"/>
      <c r="R40" s="4"/>
    </row>
    <row r="41" spans="1:24" x14ac:dyDescent="0.25">
      <c r="A41" s="17" t="s">
        <v>16</v>
      </c>
      <c r="B41" s="21" t="s">
        <v>1</v>
      </c>
      <c r="C41" s="17" t="s">
        <v>2</v>
      </c>
      <c r="D41" s="17" t="s">
        <v>3</v>
      </c>
      <c r="E41" s="22" t="s">
        <v>4</v>
      </c>
      <c r="F41" s="17" t="s">
        <v>5</v>
      </c>
      <c r="G41" s="22" t="s">
        <v>6</v>
      </c>
      <c r="H41" s="17" t="s">
        <v>7</v>
      </c>
      <c r="I41" s="17" t="s">
        <v>8</v>
      </c>
      <c r="J41" s="17" t="s">
        <v>9</v>
      </c>
      <c r="K41" s="17" t="s">
        <v>10</v>
      </c>
      <c r="L41" s="17" t="s">
        <v>11</v>
      </c>
      <c r="M41" s="17" t="s">
        <v>12</v>
      </c>
      <c r="N41" s="17" t="s">
        <v>13</v>
      </c>
      <c r="O41" s="17" t="s">
        <v>14</v>
      </c>
      <c r="P41" s="17" t="s">
        <v>15</v>
      </c>
      <c r="Q41" s="17" t="s">
        <v>43</v>
      </c>
      <c r="R41" s="17" t="s">
        <v>57</v>
      </c>
      <c r="U41" s="13" t="s">
        <v>51</v>
      </c>
    </row>
    <row r="42" spans="1:24" x14ac:dyDescent="0.25">
      <c r="A42" s="27" t="s">
        <v>41</v>
      </c>
      <c r="B42" s="18">
        <v>0</v>
      </c>
      <c r="C42" s="25">
        <v>0.99399999999999999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25">
        <v>0.995</v>
      </c>
      <c r="N42" s="18">
        <v>0</v>
      </c>
      <c r="O42" s="18">
        <v>0</v>
      </c>
      <c r="P42" s="18">
        <v>0</v>
      </c>
      <c r="Q42" s="46">
        <f>1-Q43</f>
        <v>0.98499999999999999</v>
      </c>
      <c r="R42" s="25">
        <v>0.995</v>
      </c>
    </row>
    <row r="43" spans="1:24" x14ac:dyDescent="0.25">
      <c r="A43" s="27" t="s">
        <v>42</v>
      </c>
      <c r="B43" s="18">
        <v>0</v>
      </c>
      <c r="C43" s="25">
        <v>6.0000000000000001E-3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25">
        <f>1-M42</f>
        <v>5.0000000000000044E-3</v>
      </c>
      <c r="N43" s="18">
        <v>0</v>
      </c>
      <c r="O43" s="18">
        <v>0</v>
      </c>
      <c r="P43" s="18">
        <v>0</v>
      </c>
      <c r="Q43" s="46">
        <v>1.4999999999999999E-2</v>
      </c>
      <c r="R43" s="25">
        <f>1-R42</f>
        <v>5.0000000000000044E-3</v>
      </c>
    </row>
    <row r="44" spans="1:24" ht="30.75" thickBot="1" x14ac:dyDescent="0.3">
      <c r="T44" s="15" t="s">
        <v>49</v>
      </c>
      <c r="U44" s="28">
        <v>16</v>
      </c>
      <c r="V44" s="28">
        <v>22</v>
      </c>
      <c r="W44" s="28">
        <v>22.7</v>
      </c>
      <c r="X44" s="28" t="s">
        <v>44</v>
      </c>
    </row>
    <row r="45" spans="1:24" ht="30" x14ac:dyDescent="0.25">
      <c r="A45" s="14" t="s">
        <v>40</v>
      </c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U45" s="28">
        <v>18</v>
      </c>
      <c r="V45" s="28">
        <v>22</v>
      </c>
      <c r="W45" s="28">
        <v>4.5</v>
      </c>
      <c r="X45" s="28" t="s">
        <v>45</v>
      </c>
    </row>
    <row r="46" spans="1:24" ht="30" x14ac:dyDescent="0.25">
      <c r="A46" s="7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6"/>
      <c r="Q46" s="6"/>
      <c r="U46" s="28">
        <v>31</v>
      </c>
      <c r="V46" s="28">
        <v>22</v>
      </c>
      <c r="W46" s="28">
        <v>13.6</v>
      </c>
      <c r="X46" s="28" t="s">
        <v>46</v>
      </c>
    </row>
    <row r="47" spans="1:24" ht="30" x14ac:dyDescent="0.25">
      <c r="A47" s="17" t="s">
        <v>16</v>
      </c>
      <c r="B47" s="21" t="s">
        <v>1</v>
      </c>
      <c r="C47" s="17" t="s">
        <v>2</v>
      </c>
      <c r="D47" s="17" t="s">
        <v>3</v>
      </c>
      <c r="E47" s="22" t="s">
        <v>4</v>
      </c>
      <c r="F47" s="17" t="s">
        <v>5</v>
      </c>
      <c r="G47" s="22" t="s">
        <v>6</v>
      </c>
      <c r="H47" s="17" t="s">
        <v>7</v>
      </c>
      <c r="I47" s="17" t="s">
        <v>8</v>
      </c>
      <c r="J47" s="17" t="s">
        <v>9</v>
      </c>
      <c r="K47" s="17" t="s">
        <v>10</v>
      </c>
      <c r="L47" s="17" t="s">
        <v>11</v>
      </c>
      <c r="M47" s="17" t="s">
        <v>12</v>
      </c>
      <c r="N47" s="17" t="s">
        <v>13</v>
      </c>
      <c r="O47" s="17" t="s">
        <v>14</v>
      </c>
      <c r="P47" s="17" t="s">
        <v>15</v>
      </c>
      <c r="Q47" s="17" t="s">
        <v>43</v>
      </c>
      <c r="R47" s="17" t="s">
        <v>57</v>
      </c>
      <c r="U47" s="28">
        <v>33</v>
      </c>
      <c r="V47" s="28">
        <v>22</v>
      </c>
      <c r="W47" s="28">
        <v>0</v>
      </c>
      <c r="X47" s="28" t="s">
        <v>47</v>
      </c>
    </row>
    <row r="48" spans="1:24" ht="30" x14ac:dyDescent="0.25">
      <c r="A48" s="27">
        <v>16.18</v>
      </c>
      <c r="B48" s="18">
        <v>0</v>
      </c>
      <c r="C48" s="25">
        <v>0.82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25">
        <v>0.72</v>
      </c>
      <c r="N48" s="18">
        <v>0</v>
      </c>
      <c r="O48" s="18">
        <v>0</v>
      </c>
      <c r="P48" s="18">
        <v>0</v>
      </c>
      <c r="Q48" s="25">
        <v>0.63</v>
      </c>
      <c r="R48" s="25">
        <v>0.72</v>
      </c>
      <c r="S48" s="47"/>
      <c r="U48" s="28">
        <v>35</v>
      </c>
      <c r="V48" s="28">
        <v>22</v>
      </c>
      <c r="W48" s="28">
        <v>0</v>
      </c>
      <c r="X48" s="28" t="s">
        <v>47</v>
      </c>
    </row>
    <row r="49" spans="1:24" ht="30" x14ac:dyDescent="0.25">
      <c r="A49" s="27" t="s">
        <v>37</v>
      </c>
      <c r="B49" s="18">
        <v>0</v>
      </c>
      <c r="C49" s="25">
        <v>0.18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25">
        <v>0.28000000000000003</v>
      </c>
      <c r="N49" s="18">
        <v>0</v>
      </c>
      <c r="O49" s="18">
        <v>0</v>
      </c>
      <c r="P49" s="18">
        <v>0</v>
      </c>
      <c r="Q49" s="25">
        <v>0.36</v>
      </c>
      <c r="R49" s="25">
        <v>0.28000000000000003</v>
      </c>
      <c r="S49" s="47"/>
      <c r="U49" s="28">
        <v>39</v>
      </c>
      <c r="V49" s="28">
        <v>22</v>
      </c>
      <c r="W49" s="28">
        <v>0</v>
      </c>
      <c r="X49" s="28" t="s">
        <v>47</v>
      </c>
    </row>
    <row r="50" spans="1:24" ht="30" x14ac:dyDescent="0.25">
      <c r="S50" s="47"/>
      <c r="U50" s="28">
        <v>45</v>
      </c>
      <c r="V50" s="28">
        <v>22</v>
      </c>
      <c r="W50" s="28">
        <v>0</v>
      </c>
      <c r="X50" s="28" t="s">
        <v>47</v>
      </c>
    </row>
    <row r="51" spans="1:24" ht="30" x14ac:dyDescent="0.25">
      <c r="U51" s="28">
        <v>51</v>
      </c>
      <c r="V51" s="28">
        <v>22</v>
      </c>
      <c r="W51" s="28">
        <v>0</v>
      </c>
      <c r="X51" s="28" t="s">
        <v>47</v>
      </c>
    </row>
    <row r="52" spans="1:24" ht="30.75" thickBot="1" x14ac:dyDescent="0.3">
      <c r="U52" s="28">
        <v>52</v>
      </c>
      <c r="V52" s="28">
        <v>22</v>
      </c>
      <c r="W52" s="28">
        <v>13.6</v>
      </c>
      <c r="X52" s="28" t="s">
        <v>46</v>
      </c>
    </row>
    <row r="53" spans="1:24" ht="30" x14ac:dyDescent="0.25">
      <c r="C53" s="39">
        <v>0.751</v>
      </c>
      <c r="D53" s="40">
        <v>0.64400000000000002</v>
      </c>
      <c r="E53" s="45">
        <f>C53/(C53+C54)</f>
        <v>0.76243654822335027</v>
      </c>
      <c r="N53" s="35" t="s">
        <v>49</v>
      </c>
      <c r="O53" s="36">
        <f>SUM(W44:W55)/SUM(W44:W67)</f>
        <v>0.88197146562905326</v>
      </c>
      <c r="U53" s="28">
        <v>56</v>
      </c>
      <c r="V53" s="28">
        <v>22</v>
      </c>
      <c r="W53" s="28">
        <v>4.5</v>
      </c>
      <c r="X53" s="28" t="s">
        <v>45</v>
      </c>
    </row>
    <row r="54" spans="1:24" ht="30.75" thickBot="1" x14ac:dyDescent="0.3">
      <c r="C54" s="41">
        <v>0.23400000000000001</v>
      </c>
      <c r="D54" s="42">
        <v>0.31</v>
      </c>
      <c r="N54" s="37" t="s">
        <v>50</v>
      </c>
      <c r="O54" s="38">
        <f>1-O53</f>
        <v>0.11802853437094674</v>
      </c>
      <c r="U54" s="28">
        <v>58</v>
      </c>
      <c r="V54" s="28">
        <v>22</v>
      </c>
      <c r="W54" s="28">
        <v>9.1</v>
      </c>
      <c r="X54" s="28" t="s">
        <v>48</v>
      </c>
    </row>
    <row r="55" spans="1:24" ht="30.75" thickBot="1" x14ac:dyDescent="0.3">
      <c r="C55" s="43">
        <v>1.4999999999999999E-2</v>
      </c>
      <c r="D55" s="44">
        <v>4.5999999999999999E-2</v>
      </c>
      <c r="U55" s="28">
        <v>59</v>
      </c>
      <c r="V55" s="28">
        <v>22</v>
      </c>
      <c r="W55" s="28">
        <v>0</v>
      </c>
      <c r="X55" s="28" t="s">
        <v>47</v>
      </c>
    </row>
    <row r="56" spans="1:24" ht="15" customHeight="1" x14ac:dyDescent="0.25">
      <c r="N56" s="35" t="s">
        <v>52</v>
      </c>
      <c r="O56" s="36">
        <f>SUM(W44:W45)/SUM(W44:W55)</f>
        <v>0.39999999999999997</v>
      </c>
      <c r="T56" s="28" t="s">
        <v>50</v>
      </c>
      <c r="U56" s="28">
        <v>26</v>
      </c>
      <c r="V56" s="28">
        <v>22</v>
      </c>
      <c r="W56" s="28">
        <v>0</v>
      </c>
      <c r="X56" s="28" t="s">
        <v>47</v>
      </c>
    </row>
    <row r="57" spans="1:24" ht="30.75" thickBot="1" x14ac:dyDescent="0.3">
      <c r="N57" s="37" t="s">
        <v>53</v>
      </c>
      <c r="O57" s="38">
        <f>1-O56</f>
        <v>0.60000000000000009</v>
      </c>
      <c r="U57" s="28">
        <v>30</v>
      </c>
      <c r="V57" s="28">
        <v>22</v>
      </c>
      <c r="W57" s="28">
        <v>0</v>
      </c>
      <c r="X57" s="28" t="s">
        <v>47</v>
      </c>
    </row>
    <row r="58" spans="1:24" ht="30" x14ac:dyDescent="0.25">
      <c r="U58" s="28">
        <v>34</v>
      </c>
      <c r="V58" s="28">
        <v>22</v>
      </c>
      <c r="W58" s="28">
        <v>0</v>
      </c>
      <c r="X58" s="28" t="s">
        <v>47</v>
      </c>
    </row>
    <row r="59" spans="1:24" ht="30.75" thickBot="1" x14ac:dyDescent="0.3">
      <c r="U59" s="28">
        <v>53</v>
      </c>
      <c r="V59" s="28">
        <v>22</v>
      </c>
      <c r="W59" s="28">
        <v>9.1</v>
      </c>
      <c r="X59" s="28" t="s">
        <v>48</v>
      </c>
    </row>
    <row r="60" spans="1:24" ht="30" x14ac:dyDescent="0.25">
      <c r="N60" s="29" t="s">
        <v>54</v>
      </c>
      <c r="O60" s="30">
        <f>SUM(W44:W45)/SUM(W44:W67)</f>
        <v>0.35278858625162129</v>
      </c>
      <c r="U60" s="28">
        <v>66</v>
      </c>
      <c r="V60" s="28">
        <v>22</v>
      </c>
      <c r="W60" s="28">
        <v>0</v>
      </c>
      <c r="X60" s="28" t="s">
        <v>47</v>
      </c>
    </row>
    <row r="61" spans="1:24" ht="30" x14ac:dyDescent="0.25">
      <c r="N61" s="31" t="s">
        <v>55</v>
      </c>
      <c r="O61" s="32">
        <f>SUM(W46:W55)/SUM(W44:W67)</f>
        <v>0.52918287937743191</v>
      </c>
      <c r="U61" s="28">
        <v>67</v>
      </c>
      <c r="V61" s="28">
        <v>22</v>
      </c>
      <c r="W61" s="28">
        <v>0</v>
      </c>
      <c r="X61" s="28" t="s">
        <v>47</v>
      </c>
    </row>
    <row r="62" spans="1:24" ht="30.75" thickBot="1" x14ac:dyDescent="0.3">
      <c r="N62" s="33" t="s">
        <v>56</v>
      </c>
      <c r="O62" s="34">
        <f>SUM(W56:W67)/SUM(W44:W67)</f>
        <v>0.11802853437094683</v>
      </c>
      <c r="U62" s="28">
        <v>68</v>
      </c>
      <c r="V62" s="28">
        <v>22</v>
      </c>
      <c r="W62" s="28">
        <v>0</v>
      </c>
      <c r="X62" s="28" t="s">
        <v>47</v>
      </c>
    </row>
    <row r="63" spans="1:24" ht="30" x14ac:dyDescent="0.25">
      <c r="U63" s="28">
        <v>69</v>
      </c>
      <c r="V63" s="28">
        <v>22</v>
      </c>
      <c r="W63" s="28">
        <v>0</v>
      </c>
      <c r="X63" s="28" t="s">
        <v>47</v>
      </c>
    </row>
    <row r="64" spans="1:24" ht="30" x14ac:dyDescent="0.25">
      <c r="U64" s="28">
        <v>70</v>
      </c>
      <c r="V64" s="28">
        <v>22</v>
      </c>
      <c r="W64" s="28">
        <v>0</v>
      </c>
      <c r="X64" s="28" t="s">
        <v>47</v>
      </c>
    </row>
    <row r="65" spans="21:24" ht="30" x14ac:dyDescent="0.25">
      <c r="U65" s="28">
        <v>73</v>
      </c>
      <c r="V65" s="28">
        <v>22</v>
      </c>
      <c r="W65" s="28">
        <v>0</v>
      </c>
      <c r="X65" s="28" t="s">
        <v>47</v>
      </c>
    </row>
    <row r="66" spans="21:24" ht="30" x14ac:dyDescent="0.25">
      <c r="U66" s="28">
        <v>82</v>
      </c>
      <c r="V66" s="28">
        <v>22</v>
      </c>
      <c r="W66" s="28">
        <v>0</v>
      </c>
      <c r="X66" s="28" t="s">
        <v>47</v>
      </c>
    </row>
    <row r="67" spans="21:24" ht="30" x14ac:dyDescent="0.25">
      <c r="U67" s="28">
        <v>85</v>
      </c>
      <c r="V67" s="28">
        <v>22</v>
      </c>
      <c r="W67" s="28">
        <v>0</v>
      </c>
      <c r="X67" s="28" t="s">
        <v>47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chaitrag</dc:creator>
  <cp:lastModifiedBy>Chaitra Gopalappa</cp:lastModifiedBy>
  <dcterms:created xsi:type="dcterms:W3CDTF">2015-01-28T21:18:51Z</dcterms:created>
  <dcterms:modified xsi:type="dcterms:W3CDTF">2018-06-20T18:54:48Z</dcterms:modified>
</cp:coreProperties>
</file>