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6" windowHeight="11075"/>
  </bookViews>
  <sheets>
    <sheet name="Sheet1" sheetId="1" r:id="rId1"/>
    <sheet name="Sheet2" sheetId="2" r:id="rId2"/>
    <sheet name="Sheet3" sheetId="3" r:id="rId3"/>
  </sheets>
  <calcPr calcId="144525"/>
  <extLst/>
</workbook>
</file>

<file path=xl/sharedStrings.xml><?xml version="1.0" encoding="utf-8"?>
<sst xmlns="http://schemas.openxmlformats.org/spreadsheetml/2006/main" count="31">
  <si>
    <t xml:space="preserve">Calculation of Project: </t>
  </si>
  <si>
    <t>IM.00XX (2 cavity)</t>
  </si>
  <si>
    <t>Materials</t>
  </si>
  <si>
    <t>Supplier / Product / Description:</t>
  </si>
  <si>
    <t>Qty sum (kg):</t>
  </si>
  <si>
    <t>Price sum (BGN):</t>
  </si>
  <si>
    <t>Price sum (EUR):</t>
  </si>
  <si>
    <t>Metal sheets - forming</t>
  </si>
  <si>
    <t>Meusburger Georg GmbH</t>
  </si>
  <si>
    <t>Metal sheets - not forming</t>
  </si>
  <si>
    <t>Components - standard</t>
  </si>
  <si>
    <t>Components - not standard</t>
  </si>
  <si>
    <t>Metal work</t>
  </si>
  <si>
    <t>Period (hours)</t>
  </si>
  <si>
    <t>Cost per hour (BGN)</t>
  </si>
  <si>
    <t>Price sum (BGN)</t>
  </si>
  <si>
    <t>Price sum (EUR)</t>
  </si>
  <si>
    <t>Internal     work</t>
  </si>
  <si>
    <t>Project management</t>
  </si>
  <si>
    <t>Engineering</t>
  </si>
  <si>
    <t>Mill Machine</t>
  </si>
  <si>
    <t>Mill Operator</t>
  </si>
  <si>
    <t>Lathe</t>
  </si>
  <si>
    <t>Polishing worker</t>
  </si>
  <si>
    <t>External work</t>
  </si>
  <si>
    <t>Hardening</t>
  </si>
  <si>
    <t>EDM</t>
  </si>
  <si>
    <t>Polish machine</t>
  </si>
  <si>
    <t>Material risk 20%</t>
  </si>
  <si>
    <t>TOTAL:</t>
  </si>
  <si>
    <t>Approximate production period (weeks):</t>
  </si>
</sst>
</file>

<file path=xl/styles.xml><?xml version="1.0" encoding="utf-8"?>
<styleSheet xmlns="http://schemas.openxmlformats.org/spreadsheetml/2006/main">
  <numFmts count="7">
    <numFmt numFmtId="176" formatCode="_-* #,##0.00\ [$€-1]_-;\-* #,##0.00\ [$€-1]_-;_-* &quot;-&quot;??\ [$€-1]_-;_-@_-"/>
    <numFmt numFmtId="177" formatCode="_-* #,##0.00\ &quot;лв.&quot;_-;\-* #,##0.00\ &quot;лв.&quot;_-;_-* &quot;-&quot;??\ &quot;лв.&quot;_-;_-@_-"/>
    <numFmt numFmtId="178" formatCode="_ * #,##0.00_ ;_ * \-#,##0.00_ ;_ * &quot;-&quot;??_ ;_ @_ "/>
    <numFmt numFmtId="179" formatCode="#,##0.00;[Red]#,##0.00"/>
    <numFmt numFmtId="44" formatCode="_(&quot;$&quot;* #,##0.00_);_(&quot;$&quot;* \(#,##0.00\);_(&quot;$&quot;* &quot;-&quot;??_);_(@_)"/>
    <numFmt numFmtId="180" formatCode="_ * #,##0_ ;_ * \-#,##0_ ;_ * &quot;-&quot;_ ;_ @_ "/>
    <numFmt numFmtId="42" formatCode="_(&quot;$&quot;* #,##0_);_(&quot;$&quot;* \(#,##0\);_(&quot;$&quot;* &quot;-&quot;_);_(@_)"/>
  </numFmts>
  <fonts count="9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204"/>
    </font>
    <font>
      <b/>
      <sz val="12"/>
      <color indexed="62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52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/>
      <top style="medium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indexed="23"/>
      </right>
      <top style="thin">
        <color indexed="23"/>
      </top>
      <bottom/>
      <diagonal/>
    </border>
    <border>
      <left style="medium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23"/>
      </right>
      <top/>
      <bottom style="thin">
        <color indexed="23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5" borderId="19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19" applyNumberFormat="0" applyAlignment="0" applyProtection="0">
      <alignment vertical="center"/>
    </xf>
  </cellStyleXfs>
  <cellXfs count="70">
    <xf numFmtId="0" fontId="0" fillId="0" borderId="0" xfId="0" applyAlignment="1"/>
    <xf numFmtId="0" fontId="0" fillId="0" borderId="0" xfId="0" applyFill="1" applyBorder="1" applyAlignment="1"/>
    <xf numFmtId="0" fontId="1" fillId="0" borderId="1" xfId="0" applyFont="1" applyBorder="1" applyAlignment="1">
      <alignment horizontal="left"/>
    </xf>
    <xf numFmtId="0" fontId="0" fillId="0" borderId="2" xfId="0" applyBorder="1" applyAlignment="1"/>
    <xf numFmtId="0" fontId="1" fillId="0" borderId="2" xfId="0" applyFont="1" applyBorder="1" applyAlignment="1">
      <alignment horizontal="right"/>
    </xf>
    <xf numFmtId="0" fontId="2" fillId="2" borderId="3" xfId="7" applyFont="1" applyBorder="1" applyAlignment="1">
      <alignment horizontal="center"/>
    </xf>
    <xf numFmtId="0" fontId="2" fillId="2" borderId="2" xfId="7" applyFont="1" applyBorder="1" applyAlignment="1">
      <alignment horizontal="center"/>
    </xf>
    <xf numFmtId="0" fontId="2" fillId="2" borderId="4" xfId="7" applyFont="1" applyBorder="1" applyAlignment="1">
      <alignment horizontal="center"/>
    </xf>
    <xf numFmtId="0" fontId="0" fillId="0" borderId="0" xfId="0" applyBorder="1" applyAlignment="1"/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 applyAlignment="1">
      <alignment horizontal="right" textRotation="90"/>
    </xf>
    <xf numFmtId="0" fontId="1" fillId="0" borderId="9" xfId="0" applyFont="1" applyBorder="1" applyAlignment="1"/>
    <xf numFmtId="0" fontId="1" fillId="2" borderId="9" xfId="0" applyFont="1" applyFill="1" applyBorder="1" applyAlignment="1">
      <alignment horizontal="center"/>
    </xf>
    <xf numFmtId="179" fontId="0" fillId="4" borderId="9" xfId="0" applyNumberFormat="1" applyFill="1" applyBorder="1" applyAlignment="1"/>
    <xf numFmtId="177" fontId="0" fillId="4" borderId="9" xfId="0" applyNumberFormat="1" applyFill="1" applyBorder="1" applyAlignment="1"/>
    <xf numFmtId="176" fontId="0" fillId="0" borderId="10" xfId="0" applyNumberFormat="1" applyBorder="1" applyAlignment="1"/>
    <xf numFmtId="0" fontId="0" fillId="0" borderId="11" xfId="0" applyBorder="1" applyAlignment="1">
      <alignment horizontal="right" textRotation="90"/>
    </xf>
    <xf numFmtId="0" fontId="1" fillId="0" borderId="12" xfId="0" applyFont="1" applyBorder="1" applyAlignment="1"/>
    <xf numFmtId="0" fontId="1" fillId="2" borderId="12" xfId="0" applyFont="1" applyFill="1" applyBorder="1" applyAlignment="1">
      <alignment horizontal="center"/>
    </xf>
    <xf numFmtId="179" fontId="0" fillId="4" borderId="12" xfId="0" applyNumberFormat="1" applyFill="1" applyBorder="1" applyAlignment="1"/>
    <xf numFmtId="177" fontId="0" fillId="4" borderId="12" xfId="0" applyNumberFormat="1" applyFill="1" applyBorder="1" applyAlignment="1"/>
    <xf numFmtId="176" fontId="0" fillId="0" borderId="13" xfId="0" applyNumberFormat="1" applyBorder="1" applyAlignment="1"/>
    <xf numFmtId="0" fontId="1" fillId="2" borderId="9" xfId="0" applyFont="1" applyFill="1" applyBorder="1" applyAlignment="1">
      <alignment horizontal="left" indent="7"/>
    </xf>
    <xf numFmtId="0" fontId="4" fillId="0" borderId="12" xfId="0" applyFont="1" applyBorder="1" applyAlignment="1"/>
    <xf numFmtId="0" fontId="4" fillId="2" borderId="12" xfId="0" applyFont="1" applyFill="1" applyBorder="1" applyAlignment="1">
      <alignment horizontal="left" indent="7"/>
    </xf>
    <xf numFmtId="0" fontId="0" fillId="5" borderId="14" xfId="0" applyFill="1" applyBorder="1" applyAlignment="1">
      <alignment horizontal="center" textRotation="90" wrapText="1"/>
    </xf>
    <xf numFmtId="0" fontId="5" fillId="5" borderId="15" xfId="0" applyFont="1" applyFill="1" applyBorder="1" applyAlignment="1"/>
    <xf numFmtId="0" fontId="0" fillId="5" borderId="15" xfId="0" applyFill="1" applyBorder="1" applyAlignment="1"/>
    <xf numFmtId="179" fontId="1" fillId="5" borderId="15" xfId="0" applyNumberFormat="1" applyFont="1" applyFill="1" applyBorder="1" applyAlignment="1"/>
    <xf numFmtId="177" fontId="4" fillId="5" borderId="15" xfId="0" applyNumberFormat="1" applyFont="1" applyFill="1" applyBorder="1" applyAlignment="1"/>
    <xf numFmtId="176" fontId="4" fillId="5" borderId="16" xfId="0" applyNumberFormat="1" applyFont="1" applyFill="1" applyBorder="1" applyAlignment="1"/>
    <xf numFmtId="0" fontId="0" fillId="0" borderId="0" xfId="0" applyFill="1" applyBorder="1" applyAlignment="1">
      <alignment horizontal="center" textRotation="90" wrapText="1"/>
    </xf>
    <xf numFmtId="0" fontId="5" fillId="0" borderId="0" xfId="0" applyFont="1" applyFill="1" applyBorder="1" applyAlignment="1"/>
    <xf numFmtId="177" fontId="0" fillId="0" borderId="0" xfId="0" applyNumberFormat="1" applyFill="1" applyBorder="1" applyAlignment="1"/>
    <xf numFmtId="177" fontId="5" fillId="0" borderId="0" xfId="0" applyNumberFormat="1" applyFont="1" applyFill="1" applyBorder="1" applyAlignment="1"/>
    <xf numFmtId="176" fontId="5" fillId="0" borderId="0" xfId="0" applyNumberFormat="1" applyFont="1" applyFill="1" applyBorder="1" applyAlignment="1"/>
    <xf numFmtId="0" fontId="1" fillId="3" borderId="6" xfId="0" applyFont="1" applyFill="1" applyBorder="1" applyAlignment="1">
      <alignment horizontal="left"/>
    </xf>
    <xf numFmtId="0" fontId="0" fillId="0" borderId="8" xfId="0" applyBorder="1" applyAlignment="1">
      <alignment horizontal="center" textRotation="90" wrapText="1"/>
    </xf>
    <xf numFmtId="0" fontId="1" fillId="0" borderId="9" xfId="0" applyFont="1" applyBorder="1" applyAlignment="1">
      <alignment horizontal="left"/>
    </xf>
    <xf numFmtId="0" fontId="0" fillId="4" borderId="9" xfId="0" applyFill="1" applyBorder="1" applyAlignment="1"/>
    <xf numFmtId="177" fontId="0" fillId="0" borderId="9" xfId="0" applyNumberFormat="1" applyBorder="1" applyAlignment="1"/>
    <xf numFmtId="0" fontId="0" fillId="0" borderId="17" xfId="0" applyBorder="1" applyAlignment="1">
      <alignment horizontal="center" textRotation="90" wrapText="1"/>
    </xf>
    <xf numFmtId="0" fontId="1" fillId="0" borderId="12" xfId="0" applyFont="1" applyBorder="1" applyAlignment="1">
      <alignment horizontal="left"/>
    </xf>
    <xf numFmtId="0" fontId="0" fillId="4" borderId="12" xfId="0" applyFill="1" applyBorder="1" applyAlignment="1"/>
    <xf numFmtId="177" fontId="0" fillId="0" borderId="12" xfId="0" applyNumberFormat="1" applyBorder="1" applyAlignment="1"/>
    <xf numFmtId="0" fontId="1" fillId="0" borderId="0" xfId="0" applyFont="1" applyBorder="1" applyAlignment="1">
      <alignment horizontal="left"/>
    </xf>
    <xf numFmtId="0" fontId="0" fillId="4" borderId="0" xfId="0" applyFill="1" applyBorder="1" applyAlignment="1"/>
    <xf numFmtId="177" fontId="0" fillId="0" borderId="0" xfId="0" applyNumberFormat="1" applyBorder="1" applyAlignment="1"/>
    <xf numFmtId="176" fontId="0" fillId="0" borderId="18" xfId="0" applyNumberFormat="1" applyBorder="1" applyAlignment="1"/>
    <xf numFmtId="0" fontId="0" fillId="0" borderId="11" xfId="0" applyBorder="1" applyAlignment="1">
      <alignment horizontal="center" textRotation="90" wrapText="1"/>
    </xf>
    <xf numFmtId="0" fontId="1" fillId="5" borderId="15" xfId="0" applyFont="1" applyFill="1" applyBorder="1" applyAlignment="1"/>
    <xf numFmtId="0" fontId="1" fillId="0" borderId="0" xfId="0" applyFont="1" applyBorder="1" applyAlignment="1"/>
    <xf numFmtId="176" fontId="0" fillId="0" borderId="0" xfId="0" applyNumberFormat="1" applyBorder="1" applyAlignment="1"/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177" fontId="1" fillId="3" borderId="2" xfId="0" applyNumberFormat="1" applyFont="1" applyFill="1" applyBorder="1" applyAlignment="1"/>
    <xf numFmtId="176" fontId="1" fillId="3" borderId="4" xfId="0" applyNumberFormat="1" applyFont="1" applyFill="1" applyBorder="1" applyAlignment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/>
    <xf numFmtId="0" fontId="4" fillId="3" borderId="5" xfId="5" applyFont="1" applyFill="1" applyBorder="1" applyAlignment="1">
      <alignment horizontal="center"/>
    </xf>
    <xf numFmtId="0" fontId="4" fillId="3" borderId="6" xfId="5" applyFont="1" applyFill="1" applyBorder="1" applyAlignment="1">
      <alignment horizontal="center"/>
    </xf>
    <xf numFmtId="0" fontId="6" fillId="3" borderId="6" xfId="5" applyFont="1" applyFill="1" applyBorder="1" applyAlignment="1"/>
    <xf numFmtId="177" fontId="6" fillId="3" borderId="6" xfId="5" applyNumberFormat="1" applyFont="1" applyFill="1" applyBorder="1" applyAlignment="1"/>
    <xf numFmtId="176" fontId="6" fillId="3" borderId="7" xfId="5" applyNumberFormat="1" applyFont="1" applyFill="1" applyBorder="1" applyAlignment="1"/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6" fillId="4" borderId="16" xfId="5" applyFont="1" applyFill="1" applyBorder="1" applyAlignment="1">
      <alignment horizontal="center"/>
    </xf>
  </cellXfs>
  <cellStyles count="8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alculation" xfId="5"/>
    <cellStyle name="Currency[0]" xfId="6" builtinId="7"/>
    <cellStyle name="Input" xf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33"/>
  <sheetViews>
    <sheetView tabSelected="1" workbookViewId="0">
      <selection activeCell="J8" sqref="J8"/>
    </sheetView>
  </sheetViews>
  <sheetFormatPr defaultColWidth="9" defaultRowHeight="14.4"/>
  <cols>
    <col min="1" max="1" width="4" customWidth="1"/>
    <col min="2" max="2" width="7.42592592592593" customWidth="1"/>
    <col min="3" max="3" width="25.5740740740741" customWidth="1"/>
    <col min="4" max="4" width="27.5740740740741" customWidth="1"/>
    <col min="5" max="5" width="13.8518518518519" customWidth="1"/>
    <col min="6" max="8" width="19.1388888888889" customWidth="1"/>
  </cols>
  <sheetData>
    <row r="1" ht="21.75" customHeight="1" spans="2:10">
      <c r="B1" s="2" t="s">
        <v>0</v>
      </c>
      <c r="C1" s="3"/>
      <c r="D1" s="4"/>
      <c r="E1" s="5" t="s">
        <v>1</v>
      </c>
      <c r="F1" s="6"/>
      <c r="G1" s="6"/>
      <c r="H1" s="7"/>
      <c r="I1" s="8"/>
      <c r="J1" s="8"/>
    </row>
    <row r="2" ht="15.15" spans="2:10">
      <c r="B2" s="8"/>
      <c r="C2" s="8"/>
      <c r="D2" s="8"/>
      <c r="E2" s="8"/>
      <c r="F2" s="8"/>
      <c r="G2" s="8"/>
      <c r="H2" s="8"/>
      <c r="I2" s="8"/>
      <c r="J2" s="8"/>
    </row>
    <row r="3" spans="2:10">
      <c r="B3" s="9" t="s">
        <v>2</v>
      </c>
      <c r="C3" s="10"/>
      <c r="D3" s="11" t="s">
        <v>3</v>
      </c>
      <c r="E3" s="11"/>
      <c r="F3" s="11" t="s">
        <v>4</v>
      </c>
      <c r="G3" s="11" t="s">
        <v>5</v>
      </c>
      <c r="H3" s="12" t="s">
        <v>6</v>
      </c>
      <c r="I3" s="8"/>
      <c r="J3" s="8"/>
    </row>
    <row r="4" spans="2:10">
      <c r="B4" s="13"/>
      <c r="C4" s="14" t="s">
        <v>7</v>
      </c>
      <c r="D4" s="15" t="s">
        <v>8</v>
      </c>
      <c r="E4" s="15"/>
      <c r="F4" s="16"/>
      <c r="G4" s="17">
        <v>700</v>
      </c>
      <c r="H4" s="18">
        <f>G4/1.95583</f>
        <v>357.904316837353</v>
      </c>
      <c r="I4" s="8"/>
      <c r="J4" s="8"/>
    </row>
    <row r="5" spans="2:10">
      <c r="B5" s="19"/>
      <c r="C5" s="20" t="s">
        <v>9</v>
      </c>
      <c r="D5" s="21" t="s">
        <v>8</v>
      </c>
      <c r="E5" s="21"/>
      <c r="F5" s="22"/>
      <c r="G5" s="23">
        <v>800</v>
      </c>
      <c r="H5" s="24">
        <f>G5/1.95583</f>
        <v>409.033504956975</v>
      </c>
      <c r="I5" s="8"/>
      <c r="J5" s="8"/>
    </row>
    <row r="6" spans="2:10">
      <c r="B6" s="13"/>
      <c r="C6" s="14" t="s">
        <v>10</v>
      </c>
      <c r="D6" s="25" t="s">
        <v>8</v>
      </c>
      <c r="E6" s="25"/>
      <c r="F6" s="25"/>
      <c r="G6" s="17">
        <v>600</v>
      </c>
      <c r="H6" s="18">
        <f t="shared" ref="H6:H19" si="0">G6/1.95583</f>
        <v>306.775128717731</v>
      </c>
      <c r="I6" s="8"/>
      <c r="J6" s="8"/>
    </row>
    <row r="7" spans="2:10">
      <c r="B7" s="19"/>
      <c r="C7" s="26" t="s">
        <v>11</v>
      </c>
      <c r="D7" s="27"/>
      <c r="E7" s="27"/>
      <c r="F7" s="27"/>
      <c r="G7" s="23">
        <v>0</v>
      </c>
      <c r="H7" s="24">
        <f>G7/1.95583</f>
        <v>0</v>
      </c>
      <c r="I7" s="8"/>
      <c r="J7" s="8"/>
    </row>
    <row r="8" s="1" customFormat="1" ht="15.15" spans="2:8">
      <c r="B8" s="28"/>
      <c r="C8" s="29"/>
      <c r="D8" s="29"/>
      <c r="E8" s="30"/>
      <c r="F8" s="31">
        <f>SUM(F4:F5)</f>
        <v>0</v>
      </c>
      <c r="G8" s="32">
        <f>SUM(G4:G7)</f>
        <v>2100</v>
      </c>
      <c r="H8" s="33">
        <f>SUM(H4:H7)</f>
        <v>1073.71295051206</v>
      </c>
    </row>
    <row r="9" s="1" customFormat="1" ht="15.15" spans="2:8">
      <c r="B9" s="34"/>
      <c r="C9" s="35"/>
      <c r="D9" s="35"/>
      <c r="F9" s="36"/>
      <c r="G9" s="37"/>
      <c r="H9" s="38"/>
    </row>
    <row r="10" s="1" customFormat="1" spans="2:8">
      <c r="B10" s="9" t="s">
        <v>12</v>
      </c>
      <c r="C10" s="10"/>
      <c r="D10" s="39"/>
      <c r="E10" s="11" t="s">
        <v>13</v>
      </c>
      <c r="F10" s="11" t="s">
        <v>14</v>
      </c>
      <c r="G10" s="11" t="s">
        <v>15</v>
      </c>
      <c r="H10" s="12" t="s">
        <v>16</v>
      </c>
    </row>
    <row r="11" spans="2:10">
      <c r="B11" s="40" t="s">
        <v>17</v>
      </c>
      <c r="C11" s="41" t="s">
        <v>18</v>
      </c>
      <c r="D11" s="41"/>
      <c r="E11" s="42">
        <v>40</v>
      </c>
      <c r="F11" s="43">
        <v>15</v>
      </c>
      <c r="G11" s="43">
        <f>E11*F11</f>
        <v>600</v>
      </c>
      <c r="H11" s="18">
        <f t="shared" ref="H11:H19" si="1">G11/1.95583</f>
        <v>306.775128717731</v>
      </c>
      <c r="I11" s="8"/>
      <c r="J11" s="8"/>
    </row>
    <row r="12" spans="2:10">
      <c r="B12" s="44"/>
      <c r="C12" s="45" t="s">
        <v>19</v>
      </c>
      <c r="D12" s="45"/>
      <c r="E12" s="46">
        <v>80</v>
      </c>
      <c r="F12" s="47">
        <v>15</v>
      </c>
      <c r="G12" s="47">
        <f t="shared" ref="G12:G19" si="2">E12*F12</f>
        <v>1200</v>
      </c>
      <c r="H12" s="24">
        <f>G12/1.95583</f>
        <v>613.550257435462</v>
      </c>
      <c r="I12" s="8"/>
      <c r="J12" s="8"/>
    </row>
    <row r="13" spans="2:10">
      <c r="B13" s="44"/>
      <c r="C13" s="41" t="s">
        <v>20</v>
      </c>
      <c r="D13" s="41"/>
      <c r="E13" s="42">
        <v>160</v>
      </c>
      <c r="F13" s="43">
        <v>25</v>
      </c>
      <c r="G13" s="43">
        <f>E13*F13</f>
        <v>4000</v>
      </c>
      <c r="H13" s="18">
        <f>G13/1.95583</f>
        <v>2045.16752478487</v>
      </c>
      <c r="I13" s="8"/>
      <c r="J13" s="8"/>
    </row>
    <row r="14" spans="2:10">
      <c r="B14" s="44"/>
      <c r="C14" s="45" t="s">
        <v>21</v>
      </c>
      <c r="D14" s="45"/>
      <c r="E14" s="46">
        <v>160</v>
      </c>
      <c r="F14" s="47">
        <v>10</v>
      </c>
      <c r="G14" s="47">
        <f>E14*F14</f>
        <v>1600</v>
      </c>
      <c r="H14" s="24">
        <f>G14/1.95583</f>
        <v>818.06700991395</v>
      </c>
      <c r="I14" s="8"/>
      <c r="J14" s="8"/>
    </row>
    <row r="15" spans="2:10">
      <c r="B15" s="44"/>
      <c r="C15" s="48" t="s">
        <v>22</v>
      </c>
      <c r="D15" s="48"/>
      <c r="E15" s="49">
        <v>40</v>
      </c>
      <c r="F15" s="50">
        <v>20</v>
      </c>
      <c r="G15" s="50">
        <f>E15*F15</f>
        <v>800</v>
      </c>
      <c r="H15" s="51">
        <f>G15/1.95583</f>
        <v>409.033504956975</v>
      </c>
      <c r="I15" s="8"/>
      <c r="J15" s="8"/>
    </row>
    <row r="16" spans="2:10">
      <c r="B16" s="52"/>
      <c r="C16" s="45" t="s">
        <v>23</v>
      </c>
      <c r="D16" s="45"/>
      <c r="E16" s="46">
        <v>100</v>
      </c>
      <c r="F16" s="47">
        <v>10</v>
      </c>
      <c r="G16" s="47">
        <f>E16*F16</f>
        <v>1000</v>
      </c>
      <c r="H16" s="24">
        <f>G16/1.95583</f>
        <v>511.291881196218</v>
      </c>
      <c r="I16" s="8"/>
      <c r="J16" s="8"/>
    </row>
    <row r="17" spans="2:10">
      <c r="B17" s="40" t="s">
        <v>24</v>
      </c>
      <c r="C17" s="41" t="s">
        <v>25</v>
      </c>
      <c r="D17" s="41"/>
      <c r="E17" s="42">
        <v>20</v>
      </c>
      <c r="F17" s="43">
        <v>10</v>
      </c>
      <c r="G17" s="43">
        <f>E17*F17</f>
        <v>200</v>
      </c>
      <c r="H17" s="18">
        <f>G17/1.95583</f>
        <v>102.258376239244</v>
      </c>
      <c r="I17" s="8"/>
      <c r="J17" s="8"/>
    </row>
    <row r="18" spans="2:10">
      <c r="B18" s="44"/>
      <c r="C18" s="48" t="s">
        <v>26</v>
      </c>
      <c r="D18" s="48"/>
      <c r="E18" s="49">
        <v>40</v>
      </c>
      <c r="F18" s="50">
        <v>25</v>
      </c>
      <c r="G18" s="50">
        <f>E18*F18</f>
        <v>1000</v>
      </c>
      <c r="H18" s="51">
        <f>G18/1.95583</f>
        <v>511.291881196218</v>
      </c>
      <c r="I18" s="8"/>
      <c r="J18" s="8"/>
    </row>
    <row r="19" spans="2:10">
      <c r="B19" s="52"/>
      <c r="C19" s="45" t="s">
        <v>27</v>
      </c>
      <c r="D19" s="45"/>
      <c r="E19" s="46">
        <v>10</v>
      </c>
      <c r="F19" s="47">
        <v>20</v>
      </c>
      <c r="G19" s="47">
        <f>E19*F19</f>
        <v>200</v>
      </c>
      <c r="H19" s="24">
        <f>G19/1.95583</f>
        <v>102.258376239244</v>
      </c>
      <c r="I19" s="8"/>
      <c r="J19" s="8"/>
    </row>
    <row r="20" ht="15.15" spans="2:10">
      <c r="B20" s="28"/>
      <c r="C20" s="29"/>
      <c r="D20" s="29"/>
      <c r="E20" s="53">
        <f t="shared" ref="E20:H20" si="3">SUM(E11:E19)</f>
        <v>650</v>
      </c>
      <c r="F20" s="31"/>
      <c r="G20" s="32">
        <f>SUM(G11:G19)</f>
        <v>10600</v>
      </c>
      <c r="H20" s="33">
        <f>SUM(H11:H19)</f>
        <v>5419.69394067991</v>
      </c>
      <c r="I20" s="8"/>
      <c r="J20" s="8"/>
    </row>
    <row r="21" ht="15.15" spans="2:10">
      <c r="B21" s="8"/>
      <c r="C21" s="54"/>
      <c r="D21" s="54"/>
      <c r="E21" s="8"/>
      <c r="F21" s="8"/>
      <c r="G21" s="50"/>
      <c r="H21" s="55"/>
      <c r="I21" s="8"/>
      <c r="J21" s="8"/>
    </row>
    <row r="22" ht="15.15" spans="2:10">
      <c r="B22" s="56" t="s">
        <v>28</v>
      </c>
      <c r="C22" s="57"/>
      <c r="D22" s="57"/>
      <c r="E22" s="57"/>
      <c r="F22" s="57"/>
      <c r="G22" s="58">
        <f>0.2*SUM(G4:G5)</f>
        <v>300</v>
      </c>
      <c r="H22" s="59">
        <f>G22/1.95583</f>
        <v>153.387564358866</v>
      </c>
      <c r="I22" s="8"/>
      <c r="J22" s="8"/>
    </row>
    <row r="23" spans="2:10">
      <c r="B23" s="8"/>
      <c r="C23" s="8"/>
      <c r="D23" s="54"/>
      <c r="E23" s="8"/>
      <c r="F23" s="60"/>
      <c r="G23" s="50"/>
      <c r="H23" s="55"/>
      <c r="I23" s="8"/>
      <c r="J23" s="8"/>
    </row>
    <row r="24" spans="2:10">
      <c r="B24" s="8"/>
      <c r="C24" s="8"/>
      <c r="D24" s="54"/>
      <c r="E24" s="8"/>
      <c r="F24" s="60"/>
      <c r="G24" s="50"/>
      <c r="H24" s="55"/>
      <c r="I24" s="8"/>
      <c r="J24" s="8"/>
    </row>
    <row r="25" ht="15.15" spans="2:10">
      <c r="B25" s="61" t="s">
        <v>29</v>
      </c>
      <c r="C25" s="54"/>
      <c r="D25" s="54"/>
      <c r="E25" s="8"/>
      <c r="F25" s="8"/>
      <c r="G25" s="50"/>
      <c r="H25" s="55"/>
      <c r="I25" s="8"/>
      <c r="J25" s="8"/>
    </row>
    <row r="26" spans="2:10">
      <c r="B26" s="62"/>
      <c r="C26" s="63"/>
      <c r="D26" s="63"/>
      <c r="E26" s="64"/>
      <c r="F26" s="64"/>
      <c r="G26" s="65">
        <f>SUM(G8,G20,G22)</f>
        <v>13000</v>
      </c>
      <c r="H26" s="66">
        <f>G26/1.95583</f>
        <v>6646.79445555084</v>
      </c>
      <c r="I26" s="8"/>
      <c r="J26" s="8"/>
    </row>
    <row r="27" ht="15.15" spans="2:10">
      <c r="B27" s="67" t="s">
        <v>30</v>
      </c>
      <c r="C27" s="68"/>
      <c r="D27" s="68"/>
      <c r="E27" s="68"/>
      <c r="F27" s="68"/>
      <c r="G27" s="68"/>
      <c r="H27" s="69">
        <v>8</v>
      </c>
      <c r="I27" s="8"/>
      <c r="J27" s="8"/>
    </row>
    <row r="28" spans="2:10">
      <c r="B28" s="8"/>
      <c r="C28" s="8"/>
      <c r="D28" s="8"/>
      <c r="E28" s="8"/>
      <c r="F28" s="8"/>
      <c r="G28" s="8"/>
      <c r="H28" s="8"/>
      <c r="I28" s="8"/>
      <c r="J28" s="8"/>
    </row>
    <row r="29" spans="2:10">
      <c r="B29" s="8"/>
      <c r="C29" s="8"/>
      <c r="D29" s="8"/>
      <c r="E29" s="8"/>
      <c r="F29" s="8"/>
      <c r="G29" s="8"/>
      <c r="H29" s="8"/>
      <c r="I29" s="8"/>
      <c r="J29" s="8"/>
    </row>
    <row r="30" spans="2:10">
      <c r="B30" s="8"/>
      <c r="C30" s="8"/>
      <c r="D30" s="8"/>
      <c r="E30" s="8"/>
      <c r="F30" s="8"/>
      <c r="G30" s="8"/>
      <c r="H30" s="8"/>
      <c r="I30" s="8"/>
      <c r="J30" s="8"/>
    </row>
    <row r="31" spans="2:10">
      <c r="B31" s="8"/>
      <c r="C31" s="8"/>
      <c r="D31" s="8"/>
      <c r="E31" s="8"/>
      <c r="F31" s="8"/>
      <c r="G31" s="8"/>
      <c r="H31" s="8"/>
      <c r="I31" s="8"/>
      <c r="J31" s="8"/>
    </row>
    <row r="32" spans="2:10">
      <c r="B32" s="8"/>
      <c r="C32" s="8"/>
      <c r="D32" s="8"/>
      <c r="E32" s="8"/>
      <c r="F32" s="8"/>
      <c r="G32" s="8"/>
      <c r="H32" s="8"/>
      <c r="I32" s="8"/>
      <c r="J32" s="8"/>
    </row>
    <row r="33" spans="2:10">
      <c r="B33" s="8"/>
      <c r="C33" s="8"/>
      <c r="D33" s="8"/>
      <c r="E33" s="8"/>
      <c r="F33" s="8"/>
      <c r="G33" s="8"/>
      <c r="H33" s="8"/>
      <c r="I33" s="8"/>
      <c r="J33" s="8"/>
    </row>
  </sheetData>
  <mergeCells count="22">
    <mergeCell ref="E1:H1"/>
    <mergeCell ref="B3:C3"/>
    <mergeCell ref="D3:E3"/>
    <mergeCell ref="D4:E4"/>
    <mergeCell ref="D5:E5"/>
    <mergeCell ref="D6:F6"/>
    <mergeCell ref="D7:F7"/>
    <mergeCell ref="B10:C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B22:F22"/>
    <mergeCell ref="B26:D26"/>
    <mergeCell ref="B27:G27"/>
    <mergeCell ref="B11:B16"/>
    <mergeCell ref="B17:B19"/>
  </mergeCells>
  <pageMargins left="0.61875" right="0.15625" top="0.747916666666667" bottom="1.33680555555556" header="0.432638888888889" footer="0.55"/>
  <pageSetup paperSize="9" orientation="landscape"/>
  <headerFooter alignWithMargins="0">
    <oddHeader>&amp;L&amp;10DEVOREX Production Services</oddHeader>
    <oddFooter>&amp;L&amp;10&amp;F
This document is confidential and is provided for internal use only!&amp;C&amp;10&amp;D&amp;R&amp;10&amp;P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k_apostolov</dc:creator>
  <dcterms:created xsi:type="dcterms:W3CDTF">2014-03-07T14:47:00Z</dcterms:created>
  <dcterms:modified xsi:type="dcterms:W3CDTF">2015-02-10T13:53:29Z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