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hanVien" sheetId="1" r:id="rId4"/>
    <sheet state="visible" name="MonAn" sheetId="2" r:id="rId5"/>
    <sheet state="visible" name="HangHoa" sheetId="3" r:id="rId6"/>
    <sheet state="visible" name="Khach" sheetId="4" r:id="rId7"/>
    <sheet state="visible" name="NhaCC" sheetId="5" r:id="rId8"/>
    <sheet state="visible" name="Hoadonban" sheetId="6" r:id="rId9"/>
    <sheet state="visible" name="Hoadonbanchitiet" sheetId="7" r:id="rId10"/>
    <sheet state="visible" name="HoadonNhap" sheetId="8" r:id="rId11"/>
    <sheet state="visible" name="Hoadonnhapchitiet" sheetId="9" r:id="rId12"/>
    <sheet state="visible" name="Hoadondat" sheetId="10" r:id="rId13"/>
    <sheet state="visible" name="Hoadondatchitiet" sheetId="11" r:id="rId14"/>
  </sheets>
  <definedNames/>
  <calcPr/>
</workbook>
</file>

<file path=xl/sharedStrings.xml><?xml version="1.0" encoding="utf-8"?>
<sst xmlns="http://schemas.openxmlformats.org/spreadsheetml/2006/main" count="1050" uniqueCount="349">
  <si>
    <t>MaNV</t>
  </si>
  <si>
    <t>TenNV</t>
  </si>
  <si>
    <t>SDT_NV</t>
  </si>
  <si>
    <t>ChucVu</t>
  </si>
  <si>
    <t>NV001</t>
  </si>
  <si>
    <t>Huỳnh Văn Công</t>
  </si>
  <si>
    <t>0377606762</t>
  </si>
  <si>
    <t>Chủ quán</t>
  </si>
  <si>
    <t>NV002</t>
  </si>
  <si>
    <t>Trần Văn Sâm</t>
  </si>
  <si>
    <t>0502636147</t>
  </si>
  <si>
    <t>Quản lí</t>
  </si>
  <si>
    <t>NV003</t>
  </si>
  <si>
    <t>Lại Thị Hoa</t>
  </si>
  <si>
    <t>0883921061</t>
  </si>
  <si>
    <t>Nhân viên</t>
  </si>
  <si>
    <t>NV004</t>
  </si>
  <si>
    <t>Lê Đoàn Thi</t>
  </si>
  <si>
    <t>0913408412</t>
  </si>
  <si>
    <t>NV005</t>
  </si>
  <si>
    <t>Trần Anh Đức</t>
  </si>
  <si>
    <t>0977317445</t>
  </si>
  <si>
    <t>MaMon</t>
  </si>
  <si>
    <t>TenMon</t>
  </si>
  <si>
    <t>DVT</t>
  </si>
  <si>
    <t>DonGia_Mon</t>
  </si>
  <si>
    <t>MM001</t>
  </si>
  <si>
    <t>Bánh que chấm kem</t>
  </si>
  <si>
    <t>đĩa</t>
  </si>
  <si>
    <t>MM002</t>
  </si>
  <si>
    <t>Bánh tráng tép tỏi</t>
  </si>
  <si>
    <t>MM003</t>
  </si>
  <si>
    <t>Cá viên chiên mắn bơ tỏi/sốt thái</t>
  </si>
  <si>
    <t>suất nhỏ</t>
  </si>
  <si>
    <t>MM004</t>
  </si>
  <si>
    <t>Cá viên chiên mắn bơ tỏi/ sốt thái</t>
  </si>
  <si>
    <t>suất lớn</t>
  </si>
  <si>
    <t>MM005</t>
  </si>
  <si>
    <t>suất đặc biệt</t>
  </si>
  <si>
    <t>MM006</t>
  </si>
  <si>
    <t>Cá viên chiên</t>
  </si>
  <si>
    <t>MM007</t>
  </si>
  <si>
    <t xml:space="preserve">Nước chấm chân gà </t>
  </si>
  <si>
    <t>chai 330ml</t>
  </si>
  <si>
    <t>MM008</t>
  </si>
  <si>
    <t>Ruốc hủ</t>
  </si>
  <si>
    <t>300g</t>
  </si>
  <si>
    <t>MM009</t>
  </si>
  <si>
    <t>Ruốc thêm</t>
  </si>
  <si>
    <t>MM010</t>
  </si>
  <si>
    <t>Xoài non mắm ruốc</t>
  </si>
  <si>
    <t>MM011</t>
  </si>
  <si>
    <t>Xoài ruốc</t>
  </si>
  <si>
    <t>MM012</t>
  </si>
  <si>
    <t>Chân gà rút xương</t>
  </si>
  <si>
    <t>phần nhỏ</t>
  </si>
  <si>
    <t>MM013</t>
  </si>
  <si>
    <t>phần lớn</t>
  </si>
  <si>
    <t>MM014</t>
  </si>
  <si>
    <t>Chân gà xương</t>
  </si>
  <si>
    <t>MM015</t>
  </si>
  <si>
    <t>MM016</t>
  </si>
  <si>
    <t>Chân gà ủ muối</t>
  </si>
  <si>
    <t>MM017</t>
  </si>
  <si>
    <t>MM018</t>
  </si>
  <si>
    <t>Gà ủ muối thảo mộc</t>
  </si>
  <si>
    <t>1/2 con</t>
  </si>
  <si>
    <t>MM019</t>
  </si>
  <si>
    <t>con</t>
  </si>
  <si>
    <t>MM020</t>
  </si>
  <si>
    <t>Hồ lô chiên</t>
  </si>
  <si>
    <t>MM021</t>
  </si>
  <si>
    <t>Khoai lang kén</t>
  </si>
  <si>
    <t>phần</t>
  </si>
  <si>
    <t>MM022</t>
  </si>
  <si>
    <t>Nem chua rán</t>
  </si>
  <si>
    <t>MM023</t>
  </si>
  <si>
    <t>Ốc nhồi chiên</t>
  </si>
  <si>
    <t>MM024</t>
  </si>
  <si>
    <t>Phô mai que</t>
  </si>
  <si>
    <t>MM025</t>
  </si>
  <si>
    <t>Tôm viên chiên</t>
  </si>
  <si>
    <t>MM026</t>
  </si>
  <si>
    <t>Xúc xích chiên</t>
  </si>
  <si>
    <t>MM027</t>
  </si>
  <si>
    <t>Coca cola</t>
  </si>
  <si>
    <t xml:space="preserve">chai </t>
  </si>
  <si>
    <t>MM028</t>
  </si>
  <si>
    <t>Nước suối</t>
  </si>
  <si>
    <t>MM029</t>
  </si>
  <si>
    <t>Sprite</t>
  </si>
  <si>
    <t>MM030</t>
  </si>
  <si>
    <t>Trà cam dâu trân châu</t>
  </si>
  <si>
    <t>ly</t>
  </si>
  <si>
    <t>MM031</t>
  </si>
  <si>
    <t>Trà hoa quả</t>
  </si>
  <si>
    <t>MM032</t>
  </si>
  <si>
    <t>Trà mãng cầu</t>
  </si>
  <si>
    <t>MM033</t>
  </si>
  <si>
    <t>Trà ổi hồng trân châu</t>
  </si>
  <si>
    <t>MM034</t>
  </si>
  <si>
    <t>Trà sữa Socola</t>
  </si>
  <si>
    <t>MM035</t>
  </si>
  <si>
    <t>Trà sữa thái xanh</t>
  </si>
  <si>
    <t>MM036</t>
  </si>
  <si>
    <t>Trà sữa truyền thống</t>
  </si>
  <si>
    <t>MM037</t>
  </si>
  <si>
    <t>Trà tắc thảo mộc</t>
  </si>
  <si>
    <t>MM038</t>
  </si>
  <si>
    <t>Trà tắc xí muội</t>
  </si>
  <si>
    <t>MM039</t>
  </si>
  <si>
    <t>Trà táo xanh trân châu</t>
  </si>
  <si>
    <t>MM040</t>
  </si>
  <si>
    <t>Trà thạch đào</t>
  </si>
  <si>
    <t>MM041</t>
  </si>
  <si>
    <t>Trà vải trân châu</t>
  </si>
  <si>
    <t>MM042</t>
  </si>
  <si>
    <t>Trà xoài dâu tây trân châu</t>
  </si>
  <si>
    <t>MaHH</t>
  </si>
  <si>
    <t>TenHang</t>
  </si>
  <si>
    <t>GiaNhap</t>
  </si>
  <si>
    <t>GiaBan</t>
  </si>
  <si>
    <t>HH001</t>
  </si>
  <si>
    <t>kg</t>
  </si>
  <si>
    <t>HH002</t>
  </si>
  <si>
    <t>Chân gà</t>
  </si>
  <si>
    <t>HH003</t>
  </si>
  <si>
    <t>HH004</t>
  </si>
  <si>
    <t>chai</t>
  </si>
  <si>
    <t>HH005</t>
  </si>
  <si>
    <t>HH006</t>
  </si>
  <si>
    <t>HH007</t>
  </si>
  <si>
    <t>Bánh tráng</t>
  </si>
  <si>
    <t>bịch</t>
  </si>
  <si>
    <t>HH008</t>
  </si>
  <si>
    <t>HH009</t>
  </si>
  <si>
    <t xml:space="preserve">Nem chua </t>
  </si>
  <si>
    <t>HH010</t>
  </si>
  <si>
    <t>Ốc</t>
  </si>
  <si>
    <t>MaKH</t>
  </si>
  <si>
    <t>TenKH</t>
  </si>
  <si>
    <t>SDTKH</t>
  </si>
  <si>
    <t>DiaChiKH</t>
  </si>
  <si>
    <t>KH001</t>
  </si>
  <si>
    <t>Đỗ Lê Khanh</t>
  </si>
  <si>
    <t>0399045303</t>
  </si>
  <si>
    <t>888 Đường Phan Đình Phùng, Đà Lạt</t>
  </si>
  <si>
    <t>KH002</t>
  </si>
  <si>
    <t>Nguyễn Tường Nghi</t>
  </si>
  <si>
    <t>0974738986</t>
  </si>
  <si>
    <t xml:space="preserve">456 Đường Trần Hưng Đạo, Hội An </t>
  </si>
  <si>
    <t>KH003</t>
  </si>
  <si>
    <t>Đặng Phương Thảo</t>
  </si>
  <si>
    <t>0914073388</t>
  </si>
  <si>
    <t>789 Đường Hùng Vương, Hải Phòng</t>
  </si>
  <si>
    <t>KH004</t>
  </si>
  <si>
    <t>Đặng Hoàng Bảo Khanh</t>
  </si>
  <si>
    <t>0368004603</t>
  </si>
  <si>
    <t>654 Đường Lê Duẩn, Sài Gòn</t>
  </si>
  <si>
    <t>KH005</t>
  </si>
  <si>
    <t>Nguyễn Thị Hằng</t>
  </si>
  <si>
    <t>0349745303</t>
  </si>
  <si>
    <t xml:space="preserve">777 Đường Lê Lai, Biên Hòa </t>
  </si>
  <si>
    <t>KH006</t>
  </si>
  <si>
    <t>Lê Đoàn Thịnh</t>
  </si>
  <si>
    <t>0984748086</t>
  </si>
  <si>
    <t>888 Đường Trần Phú, Nha Trang</t>
  </si>
  <si>
    <t>KH007</t>
  </si>
  <si>
    <t>Nguyễn Thị Thanh Mai</t>
  </si>
  <si>
    <t>0974072278</t>
  </si>
  <si>
    <t>123 Đường Lý Thường Kiệt, Quy Nhơn</t>
  </si>
  <si>
    <t>KH008</t>
  </si>
  <si>
    <t>Nguyễn Thị Hoàng Diểm</t>
  </si>
  <si>
    <t>0358334604</t>
  </si>
  <si>
    <t xml:space="preserve">456 Đường Nguyễn Huệ, Cần Thơ </t>
  </si>
  <si>
    <t>KH009</t>
  </si>
  <si>
    <t>Châu Thị Bích Phương</t>
  </si>
  <si>
    <t>0385047309</t>
  </si>
  <si>
    <t xml:space="preserve">789 Đường Phan Đình Phùng, Đà Lạt </t>
  </si>
  <si>
    <t>KH010</t>
  </si>
  <si>
    <t>Trương Vạn Sâm</t>
  </si>
  <si>
    <t>0564738957</t>
  </si>
  <si>
    <t xml:space="preserve">999 Đường Trần Hưng Đạo, Hội An </t>
  </si>
  <si>
    <t>KH011</t>
  </si>
  <si>
    <t xml:space="preserve">Nguyễn Văn Phước </t>
  </si>
  <si>
    <t>0967773388</t>
  </si>
  <si>
    <t xml:space="preserve">654 Đường Hùng Vương, Hải Phòng  </t>
  </si>
  <si>
    <t>KH012</t>
  </si>
  <si>
    <t>Nguyễn Thị Mùi</t>
  </si>
  <si>
    <t>0368004642</t>
  </si>
  <si>
    <t xml:space="preserve">321 Đường Lê Duẩn, Sài Gòn </t>
  </si>
  <si>
    <t>KH013</t>
  </si>
  <si>
    <t>Lê Văn Gia Bảo</t>
  </si>
  <si>
    <t>0569775303</t>
  </si>
  <si>
    <t xml:space="preserve">111 Đường Hùng Vương, Hải Phòng  </t>
  </si>
  <si>
    <t>KH014</t>
  </si>
  <si>
    <t>Phan Vũ Kiều</t>
  </si>
  <si>
    <t>0524733786</t>
  </si>
  <si>
    <t xml:space="preserve">222 Đường Lê Duẩn, Sài Gòn  </t>
  </si>
  <si>
    <t>KH015</t>
  </si>
  <si>
    <t>Trần Văn Đức</t>
  </si>
  <si>
    <t>0774073238</t>
  </si>
  <si>
    <t>333 Đường Nguyễn Huệ, Cần Thơ</t>
  </si>
  <si>
    <t>KH016</t>
  </si>
  <si>
    <t>Phan Thị Mộng Mơ</t>
  </si>
  <si>
    <t>0798304784</t>
  </si>
  <si>
    <t xml:space="preserve">444 Đường Phan Đình Phùng, Đà Lạt </t>
  </si>
  <si>
    <t>KH017</t>
  </si>
  <si>
    <t>Doãn Bá Sang</t>
  </si>
  <si>
    <t>0879045655</t>
  </si>
  <si>
    <t xml:space="preserve">555 Đường Trần Hưng Đạo, Huế </t>
  </si>
  <si>
    <t>KH018</t>
  </si>
  <si>
    <t>Trần Thị Hương Ly</t>
  </si>
  <si>
    <t>0734898909</t>
  </si>
  <si>
    <t>666 Đường Trần Phú, Nha Trang</t>
  </si>
  <si>
    <t>KH019</t>
  </si>
  <si>
    <t>Huỳnh Thế Sơn</t>
  </si>
  <si>
    <t>0392671447</t>
  </si>
  <si>
    <t xml:space="preserve">777 Đường Lý Thường Kiệt, Quy Nhơn </t>
  </si>
  <si>
    <t>KH020</t>
  </si>
  <si>
    <t>Lương Thị Diễm Quỳnh</t>
  </si>
  <si>
    <t>0813144966</t>
  </si>
  <si>
    <t>888 Đường Lê Lợi, Thành phố Hồ Chí Minh</t>
  </si>
  <si>
    <t>KH021</t>
  </si>
  <si>
    <t>Đậu Thúy Hoàng</t>
  </si>
  <si>
    <t>0987626479</t>
  </si>
  <si>
    <t xml:space="preserve">999 Đường Hoàng Văn Thụ, Hà Nội  </t>
  </si>
  <si>
    <t>KH022</t>
  </si>
  <si>
    <t>Lê Công Anh</t>
  </si>
  <si>
    <t>0377247732</t>
  </si>
  <si>
    <t xml:space="preserve">123 Đường Lê Lai, Biên Hòa   </t>
  </si>
  <si>
    <t>MaNCC</t>
  </si>
  <si>
    <t>TenNCC</t>
  </si>
  <si>
    <t>SDT</t>
  </si>
  <si>
    <t>DiaChi</t>
  </si>
  <si>
    <t>NCC001</t>
  </si>
  <si>
    <t>Nguyến Văn Linh</t>
  </si>
  <si>
    <t>0367800645</t>
  </si>
  <si>
    <t>NCC002</t>
  </si>
  <si>
    <t>Nguyễn Thị Xuân Trang</t>
  </si>
  <si>
    <t>NCC003</t>
  </si>
  <si>
    <t>Bùi Thị Thanh Xuân</t>
  </si>
  <si>
    <t>NCC004</t>
  </si>
  <si>
    <t xml:space="preserve">Trương Hà Giang </t>
  </si>
  <si>
    <t>NCC005</t>
  </si>
  <si>
    <t>Quách Văn Quyền</t>
  </si>
  <si>
    <t>0786902526</t>
  </si>
  <si>
    <t>NCC006</t>
  </si>
  <si>
    <t>Hoàng Thị Thanh</t>
  </si>
  <si>
    <t>0339731021</t>
  </si>
  <si>
    <t>MaHDB</t>
  </si>
  <si>
    <t>NgayBH</t>
  </si>
  <si>
    <t>TongTien</t>
  </si>
  <si>
    <t>GiamGia</t>
  </si>
  <si>
    <t>KhachCanTra</t>
  </si>
  <si>
    <t>KhachTra</t>
  </si>
  <si>
    <t>HDB001</t>
  </si>
  <si>
    <t>HDB002</t>
  </si>
  <si>
    <t>HDB003</t>
  </si>
  <si>
    <t>HDB004</t>
  </si>
  <si>
    <t>HDB005</t>
  </si>
  <si>
    <t>HDB006</t>
  </si>
  <si>
    <t>HDB007</t>
  </si>
  <si>
    <t>HDB008</t>
  </si>
  <si>
    <t>HDB009</t>
  </si>
  <si>
    <t>HDB010</t>
  </si>
  <si>
    <t>HDB011</t>
  </si>
  <si>
    <t>HDB012</t>
  </si>
  <si>
    <t>HDB013</t>
  </si>
  <si>
    <t>HDB014</t>
  </si>
  <si>
    <t xml:space="preserve">  2023-04-31 13:10:13</t>
  </si>
  <si>
    <t>HDB015</t>
  </si>
  <si>
    <t>HDB016</t>
  </si>
  <si>
    <t>HDB017</t>
  </si>
  <si>
    <t>HDB018</t>
  </si>
  <si>
    <t>HDB019</t>
  </si>
  <si>
    <t>HDB020</t>
  </si>
  <si>
    <t>HDB021</t>
  </si>
  <si>
    <t>HDB022</t>
  </si>
  <si>
    <t>HDB023</t>
  </si>
  <si>
    <t>HDB024</t>
  </si>
  <si>
    <t>HDB025</t>
  </si>
  <si>
    <t>HDB026</t>
  </si>
  <si>
    <t>HDB027</t>
  </si>
  <si>
    <t>HDB028</t>
  </si>
  <si>
    <t>HDB029</t>
  </si>
  <si>
    <t>HDB030</t>
  </si>
  <si>
    <t>SoLuongBan</t>
  </si>
  <si>
    <t>ThanhTien_BH</t>
  </si>
  <si>
    <t>Đongia</t>
  </si>
  <si>
    <t>MaHDN</t>
  </si>
  <si>
    <t>Tongdon</t>
  </si>
  <si>
    <t>NgayNH</t>
  </si>
  <si>
    <t>HDN001</t>
  </si>
  <si>
    <t>HDN002</t>
  </si>
  <si>
    <t>HDN003</t>
  </si>
  <si>
    <t>HDN004</t>
  </si>
  <si>
    <t>HDN005</t>
  </si>
  <si>
    <t>HDN006</t>
  </si>
  <si>
    <t>HDN007</t>
  </si>
  <si>
    <t>HDN008</t>
  </si>
  <si>
    <t>HDN009</t>
  </si>
  <si>
    <t>HDN010</t>
  </si>
  <si>
    <t>MaDNH</t>
  </si>
  <si>
    <t>SoLuongHang</t>
  </si>
  <si>
    <t>ThanhTien_NH</t>
  </si>
  <si>
    <t>thùng</t>
  </si>
  <si>
    <t>MaDDH</t>
  </si>
  <si>
    <t>NgayDat</t>
  </si>
  <si>
    <t>GhiChu</t>
  </si>
  <si>
    <t>TongDonDat</t>
  </si>
  <si>
    <t>GIamGia</t>
  </si>
  <si>
    <t>TongCong</t>
  </si>
  <si>
    <t>DDH001</t>
  </si>
  <si>
    <t>Thêm ớt</t>
  </si>
  <si>
    <t>DDH002</t>
  </si>
  <si>
    <t>Không lấy dụng cụ ăn uống</t>
  </si>
  <si>
    <t>DDH003</t>
  </si>
  <si>
    <t>Nhiều thêm 2 đôi đũa</t>
  </si>
  <si>
    <t>DDH004</t>
  </si>
  <si>
    <t>DDH005</t>
  </si>
  <si>
    <t>Có thể thêm thêm 1 cột tông don hoặc j ko khách thấy tiền trước giảm giá và sau giam giá</t>
  </si>
  <si>
    <t>DDH006</t>
  </si>
  <si>
    <t>Trà sữa bỏ đá riêng</t>
  </si>
  <si>
    <t>DDH007</t>
  </si>
  <si>
    <t>DDH008</t>
  </si>
  <si>
    <t>DDH009</t>
  </si>
  <si>
    <t>DDH010</t>
  </si>
  <si>
    <t>Cho thêm đá</t>
  </si>
  <si>
    <t>DDH011</t>
  </si>
  <si>
    <t>DDH012</t>
  </si>
  <si>
    <t>Giao lúc 20h20p</t>
  </si>
  <si>
    <t>DDH013</t>
  </si>
  <si>
    <t>DDH014</t>
  </si>
  <si>
    <t>DDH015</t>
  </si>
  <si>
    <t>Thêm trân châu đen</t>
  </si>
  <si>
    <t>DDH016</t>
  </si>
  <si>
    <t>DDH017</t>
  </si>
  <si>
    <t>Thêm lá chanh</t>
  </si>
  <si>
    <t>DDH018</t>
  </si>
  <si>
    <t>DDH019</t>
  </si>
  <si>
    <t>DDH020</t>
  </si>
  <si>
    <t>Chặt gà miếng nhỏ</t>
  </si>
  <si>
    <t>DDH021</t>
  </si>
  <si>
    <t>Chặt gà miếng to</t>
  </si>
  <si>
    <t>DDH022</t>
  </si>
  <si>
    <t>SoLuongMon</t>
  </si>
  <si>
    <t>ThanhTien_DH</t>
  </si>
  <si>
    <t>DONGIA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</si>
</sst>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&quot;Times New Roman&quot;"/>
    </font>
    <font>
      <b/>
      <sz val="12.0"/>
      <color theme="1"/>
      <name val="Times New Roman"/>
    </font>
    <font>
      <sz val="12.0"/>
      <color theme="1"/>
      <name val="Times New Roman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&quot;Times New Roman&quot;"/>
    </font>
    <font>
      <sz val="9.0"/>
      <color rgb="FF000000"/>
      <name val="&quot;Google Sans Mono&quot;"/>
    </font>
    <font>
      <color rgb="FF000000"/>
      <name val="Arial"/>
      <scheme val="minor"/>
    </font>
    <font>
      <sz val="12.0"/>
      <color rgb="FF000000"/>
      <name val="Times New Roman"/>
    </font>
    <font>
      <sz val="13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quotePrefix="1"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quotePrefix="1"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1" fillId="4" fontId="4" numFmtId="0" xfId="0" applyAlignment="1" applyBorder="1" applyFill="1" applyFont="1">
      <alignment readingOrder="0"/>
    </xf>
    <xf borderId="1" fillId="4" fontId="5" numFmtId="0" xfId="0" applyAlignment="1" applyBorder="1" applyFont="1">
      <alignment readingOrder="0"/>
    </xf>
    <xf borderId="1" fillId="2" fontId="5" numFmtId="0" xfId="0" applyBorder="1" applyFont="1"/>
    <xf borderId="1" fillId="0" fontId="5" numFmtId="0" xfId="0" applyAlignment="1" applyBorder="1" applyFont="1">
      <alignment readingOrder="0"/>
    </xf>
    <xf quotePrefix="1" borderId="1" fillId="0" fontId="5" numFmtId="0" xfId="0" applyBorder="1" applyFont="1"/>
    <xf borderId="1" fillId="3" fontId="5" numFmtId="0" xfId="0" applyBorder="1" applyFont="1"/>
    <xf quotePrefix="1" borderId="1" fillId="0" fontId="5" numFmtId="0" xfId="0" applyAlignment="1" applyBorder="1" applyFont="1">
      <alignment readingOrder="0"/>
    </xf>
    <xf quotePrefix="1" borderId="1" fillId="0" fontId="5" numFmtId="49" xfId="0" applyBorder="1" applyFont="1" applyNumberFormat="1"/>
    <xf borderId="1" fillId="2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quotePrefix="1" borderId="1" fillId="3" fontId="7" numFmtId="0" xfId="0" applyAlignment="1" applyBorder="1" applyFont="1">
      <alignment horizontal="center" readingOrder="0"/>
    </xf>
    <xf borderId="1" fillId="3" fontId="7" numFmtId="0" xfId="0" applyBorder="1" applyFont="1"/>
    <xf borderId="1" fillId="3" fontId="7" numFmtId="0" xfId="0" applyAlignment="1" applyBorder="1" applyFont="1">
      <alignment horizontal="left" vertical="bottom"/>
    </xf>
    <xf borderId="4" fillId="3" fontId="7" numFmtId="49" xfId="0" applyAlignment="1" applyBorder="1" applyFont="1" applyNumberFormat="1">
      <alignment horizontal="center" vertical="bottom"/>
    </xf>
    <xf borderId="5" fillId="3" fontId="7" numFmtId="0" xfId="0" applyBorder="1" applyFont="1"/>
    <xf borderId="5" fillId="3" fontId="7" numFmtId="0" xfId="0" applyAlignment="1" applyBorder="1" applyFont="1">
      <alignment horizontal="left" vertical="bottom"/>
    </xf>
    <xf borderId="6" fillId="3" fontId="7" numFmtId="49" xfId="0" applyAlignment="1" applyBorder="1" applyFont="1" applyNumberFormat="1">
      <alignment horizontal="center" vertical="bottom"/>
    </xf>
    <xf borderId="1" fillId="3" fontId="7" numFmtId="0" xfId="0" applyAlignment="1" applyBorder="1" applyFont="1">
      <alignment horizontal="left"/>
    </xf>
    <xf borderId="5" fillId="3" fontId="7" numFmtId="0" xfId="0" applyAlignment="1" applyBorder="1" applyFont="1">
      <alignment horizontal="left"/>
    </xf>
    <xf quotePrefix="1" borderId="5" fillId="3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readingOrder="0" vertical="center"/>
    </xf>
    <xf borderId="0" fillId="3" fontId="7" numFmtId="0" xfId="0" applyFont="1"/>
    <xf borderId="1" fillId="5" fontId="1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3" fontId="9" numFmtId="0" xfId="0" applyBorder="1" applyFont="1"/>
    <xf borderId="1" fillId="0" fontId="2" numFmtId="0" xfId="0" applyBorder="1" applyFont="1"/>
    <xf borderId="0" fillId="5" fontId="10" numFmtId="0" xfId="0" applyAlignment="1" applyFont="1">
      <alignment readingOrder="0"/>
    </xf>
    <xf borderId="1" fillId="3" fontId="9" numFmtId="0" xfId="0" applyBorder="1" applyFont="1"/>
    <xf borderId="0" fillId="6" fontId="1" numFmtId="0" xfId="0" applyAlignment="1" applyFill="1" applyFont="1">
      <alignment readingOrder="0"/>
    </xf>
    <xf borderId="1" fillId="0" fontId="8" numFmtId="0" xfId="0" applyAlignment="1" applyBorder="1" applyFont="1">
      <alignment horizontal="center" readingOrder="0" vertical="bottom"/>
    </xf>
    <xf borderId="1" fillId="3" fontId="11" numFmtId="0" xfId="0" applyBorder="1" applyFont="1"/>
    <xf borderId="1" fillId="0" fontId="12" numFmtId="164" xfId="0" applyAlignment="1" applyBorder="1" applyFont="1" applyNumberFormat="1">
      <alignment readingOrder="0"/>
    </xf>
    <xf borderId="0" fillId="0" fontId="12" numFmtId="0" xfId="0" applyAlignment="1" applyFont="1">
      <alignment horizontal="center" readingOrder="0" shrinkToFit="0" vertical="center" wrapText="1"/>
    </xf>
    <xf borderId="1" fillId="3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4" t="s">
        <v>6</v>
      </c>
      <c r="D2" s="3" t="s">
        <v>7</v>
      </c>
    </row>
    <row r="3">
      <c r="A3" s="3" t="s">
        <v>8</v>
      </c>
      <c r="B3" s="3" t="s">
        <v>9</v>
      </c>
      <c r="C3" s="4" t="s">
        <v>10</v>
      </c>
      <c r="D3" s="3" t="s">
        <v>11</v>
      </c>
    </row>
    <row r="4">
      <c r="A4" s="3" t="s">
        <v>12</v>
      </c>
      <c r="B4" s="3" t="s">
        <v>13</v>
      </c>
      <c r="C4" s="4" t="s">
        <v>14</v>
      </c>
      <c r="D4" s="3" t="s">
        <v>15</v>
      </c>
    </row>
    <row r="5">
      <c r="A5" s="3" t="s">
        <v>16</v>
      </c>
      <c r="B5" s="3" t="s">
        <v>17</v>
      </c>
      <c r="C5" s="4" t="s">
        <v>18</v>
      </c>
      <c r="D5" s="3" t="s">
        <v>15</v>
      </c>
    </row>
    <row r="6">
      <c r="A6" s="3" t="s">
        <v>19</v>
      </c>
      <c r="B6" s="5" t="s">
        <v>20</v>
      </c>
      <c r="C6" s="6" t="s">
        <v>21</v>
      </c>
      <c r="D6" s="5" t="s">
        <v>15</v>
      </c>
    </row>
    <row r="7">
      <c r="A7" s="7"/>
      <c r="B7" s="7"/>
      <c r="C7" s="8"/>
      <c r="D7" s="7"/>
    </row>
    <row r="8">
      <c r="A8" s="9"/>
      <c r="B8" s="9"/>
      <c r="D8" s="9"/>
    </row>
    <row r="9">
      <c r="A9" s="9"/>
      <c r="B9" s="9"/>
      <c r="D9" s="9"/>
    </row>
    <row r="10">
      <c r="A10" s="9"/>
      <c r="B10" s="9"/>
      <c r="D1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2.25"/>
  </cols>
  <sheetData>
    <row r="1">
      <c r="A1" s="37" t="s">
        <v>307</v>
      </c>
      <c r="B1" s="38" t="s">
        <v>308</v>
      </c>
      <c r="C1" s="38" t="s">
        <v>309</v>
      </c>
      <c r="D1" s="38" t="s">
        <v>310</v>
      </c>
      <c r="E1" s="38" t="s">
        <v>311</v>
      </c>
      <c r="F1" s="38" t="s">
        <v>312</v>
      </c>
      <c r="G1" s="51" t="s">
        <v>139</v>
      </c>
    </row>
    <row r="2">
      <c r="A2" s="3" t="s">
        <v>313</v>
      </c>
      <c r="B2" s="40">
        <v>44940.60451388889</v>
      </c>
      <c r="C2" s="3" t="s">
        <v>314</v>
      </c>
      <c r="D2" s="41">
        <f>SUMIF(Hoadondatchitiet!$A$2:$A$35,A2,Hoadondatchitiet!$D$2:$D$35)</f>
        <v>60000</v>
      </c>
      <c r="E2" s="42">
        <f t="shared" ref="E2:E11" si="1">5%*D2</f>
        <v>3000</v>
      </c>
      <c r="F2" s="42">
        <f t="shared" ref="F2:F23" si="2">D2-E2</f>
        <v>57000</v>
      </c>
      <c r="G2" s="16" t="s">
        <v>143</v>
      </c>
    </row>
    <row r="3">
      <c r="A3" s="3" t="s">
        <v>315</v>
      </c>
      <c r="B3" s="40">
        <v>44943.51400462963</v>
      </c>
      <c r="C3" s="3" t="s">
        <v>316</v>
      </c>
      <c r="D3" s="41">
        <f>SUMIF(Hoadondatchitiet!$A$2:$A$35,A3,Hoadondatchitiet!$D$2:$D$35)</f>
        <v>125000</v>
      </c>
      <c r="E3" s="42">
        <f t="shared" si="1"/>
        <v>6250</v>
      </c>
      <c r="F3" s="42">
        <f t="shared" si="2"/>
        <v>118750</v>
      </c>
      <c r="G3" s="16" t="s">
        <v>147</v>
      </c>
    </row>
    <row r="4">
      <c r="A4" s="3" t="s">
        <v>317</v>
      </c>
      <c r="B4" s="40">
        <v>44947.4653125</v>
      </c>
      <c r="C4" s="3" t="s">
        <v>318</v>
      </c>
      <c r="D4" s="41">
        <f>SUMIF(Hoadondatchitiet!$A$2:$A$35,A4,Hoadondatchitiet!$D$2:$D$35)</f>
        <v>68000</v>
      </c>
      <c r="E4" s="42">
        <f t="shared" si="1"/>
        <v>3400</v>
      </c>
      <c r="F4" s="42">
        <f t="shared" si="2"/>
        <v>64600</v>
      </c>
      <c r="G4" s="16" t="s">
        <v>151</v>
      </c>
    </row>
    <row r="5">
      <c r="A5" s="3" t="s">
        <v>319</v>
      </c>
      <c r="B5" s="40">
        <v>44969.420486111114</v>
      </c>
      <c r="C5" s="42"/>
      <c r="D5" s="41">
        <f>SUMIF(Hoadondatchitiet!$A$2:$A$35,A5,Hoadondatchitiet!$D$2:$D$35)</f>
        <v>35000</v>
      </c>
      <c r="E5" s="42">
        <f t="shared" si="1"/>
        <v>1750</v>
      </c>
      <c r="F5" s="42">
        <f t="shared" si="2"/>
        <v>33250</v>
      </c>
      <c r="G5" s="16" t="s">
        <v>155</v>
      </c>
    </row>
    <row r="6">
      <c r="A6" s="3" t="s">
        <v>320</v>
      </c>
      <c r="B6" s="40">
        <v>44965.38234953704</v>
      </c>
      <c r="C6" s="42"/>
      <c r="D6" s="41">
        <f>SUMIF(Hoadondatchitiet!$A$2:$A$35,A6,Hoadondatchitiet!$D$2:$D$35)</f>
        <v>44000</v>
      </c>
      <c r="E6" s="42">
        <f t="shared" si="1"/>
        <v>2200</v>
      </c>
      <c r="F6" s="42">
        <f t="shared" si="2"/>
        <v>41800</v>
      </c>
      <c r="G6" s="16" t="s">
        <v>159</v>
      </c>
      <c r="H6" s="9" t="s">
        <v>321</v>
      </c>
    </row>
    <row r="7">
      <c r="A7" s="3" t="s">
        <v>322</v>
      </c>
      <c r="B7" s="40">
        <v>44967.66737268519</v>
      </c>
      <c r="C7" s="3" t="s">
        <v>323</v>
      </c>
      <c r="D7" s="41">
        <f>SUMIF(Hoadondatchitiet!$A$2:$A$35,A7,Hoadondatchitiet!$D$2:$D$35)</f>
        <v>20000</v>
      </c>
      <c r="E7" s="42">
        <f t="shared" si="1"/>
        <v>1000</v>
      </c>
      <c r="F7" s="42">
        <f t="shared" si="2"/>
        <v>19000</v>
      </c>
      <c r="G7" s="16" t="s">
        <v>163</v>
      </c>
    </row>
    <row r="8">
      <c r="A8" s="3" t="s">
        <v>324</v>
      </c>
      <c r="B8" s="40">
        <v>44980.3965625</v>
      </c>
      <c r="C8" s="42"/>
      <c r="D8" s="41">
        <f>SUMIF(Hoadondatchitiet!$A$2:$A$35,A8,Hoadondatchitiet!$D$2:$D$35)</f>
        <v>75000</v>
      </c>
      <c r="E8" s="42">
        <f t="shared" si="1"/>
        <v>3750</v>
      </c>
      <c r="F8" s="42">
        <f t="shared" si="2"/>
        <v>71250</v>
      </c>
      <c r="G8" s="16" t="s">
        <v>167</v>
      </c>
    </row>
    <row r="9">
      <c r="A9" s="3" t="s">
        <v>325</v>
      </c>
      <c r="B9" s="40">
        <v>44981.778229166666</v>
      </c>
      <c r="C9" s="42"/>
      <c r="D9" s="41">
        <f>SUMIF(Hoadondatchitiet!$A$2:$A$35,A9,Hoadondatchitiet!$D$2:$D$35)</f>
        <v>15000</v>
      </c>
      <c r="E9" s="42">
        <f t="shared" si="1"/>
        <v>750</v>
      </c>
      <c r="F9" s="42">
        <f t="shared" si="2"/>
        <v>14250</v>
      </c>
      <c r="G9" s="16" t="s">
        <v>171</v>
      </c>
    </row>
    <row r="10">
      <c r="A10" s="3" t="s">
        <v>326</v>
      </c>
      <c r="B10" s="40">
        <v>44987.71238425926</v>
      </c>
      <c r="C10" s="42"/>
      <c r="D10" s="41">
        <f>SUMIF(Hoadondatchitiet!$A$2:$A$35,A10,Hoadondatchitiet!$D$2:$D$35)</f>
        <v>36000</v>
      </c>
      <c r="E10" s="42">
        <f t="shared" si="1"/>
        <v>1800</v>
      </c>
      <c r="F10" s="42">
        <f t="shared" si="2"/>
        <v>34200</v>
      </c>
      <c r="G10" s="16" t="s">
        <v>175</v>
      </c>
    </row>
    <row r="11">
      <c r="A11" s="3" t="s">
        <v>327</v>
      </c>
      <c r="B11" s="40">
        <v>45008.81387731482</v>
      </c>
      <c r="C11" s="3" t="s">
        <v>328</v>
      </c>
      <c r="D11" s="41">
        <f>SUMIF(Hoadondatchitiet!$A$2:$A$35,A11,Hoadondatchitiet!$D$2:$D$35)</f>
        <v>75000</v>
      </c>
      <c r="E11" s="42">
        <f t="shared" si="1"/>
        <v>3750</v>
      </c>
      <c r="F11" s="42">
        <f t="shared" si="2"/>
        <v>71250</v>
      </c>
      <c r="G11" s="16" t="s">
        <v>179</v>
      </c>
    </row>
    <row r="12">
      <c r="A12" s="3" t="s">
        <v>329</v>
      </c>
      <c r="B12" s="40">
        <v>45040.35471064815</v>
      </c>
      <c r="C12" s="42"/>
      <c r="D12" s="41">
        <f>SUMIF(Hoadondatchitiet!$A$2:$A$35,A12,Hoadondatchitiet!$D$2:$D$35)</f>
        <v>150000</v>
      </c>
      <c r="E12" s="3">
        <v>0.0</v>
      </c>
      <c r="F12" s="42">
        <f t="shared" si="2"/>
        <v>150000</v>
      </c>
      <c r="G12" s="16" t="s">
        <v>183</v>
      </c>
    </row>
    <row r="13">
      <c r="A13" s="3" t="s">
        <v>330</v>
      </c>
      <c r="B13" s="40">
        <v>45045.618425925924</v>
      </c>
      <c r="C13" s="3" t="s">
        <v>331</v>
      </c>
      <c r="D13" s="41">
        <f>SUMIF(Hoadondatchitiet!$A$2:$A$35,A13,Hoadondatchitiet!$D$2:$D$35)</f>
        <v>40000</v>
      </c>
      <c r="E13" s="3">
        <v>0.0</v>
      </c>
      <c r="F13" s="42">
        <f t="shared" si="2"/>
        <v>40000</v>
      </c>
      <c r="G13" s="16" t="s">
        <v>187</v>
      </c>
    </row>
    <row r="14">
      <c r="A14" s="3" t="s">
        <v>332</v>
      </c>
      <c r="B14" s="40">
        <v>45046.84203703704</v>
      </c>
      <c r="C14" s="42"/>
      <c r="D14" s="41">
        <f>SUMIF(Hoadondatchitiet!$A$2:$A$35,A14,Hoadondatchitiet!$D$2:$D$35)</f>
        <v>95000</v>
      </c>
      <c r="E14" s="3">
        <v>0.0</v>
      </c>
      <c r="F14" s="42">
        <f t="shared" si="2"/>
        <v>95000</v>
      </c>
      <c r="G14" s="16" t="s">
        <v>191</v>
      </c>
    </row>
    <row r="15">
      <c r="A15" s="3" t="s">
        <v>333</v>
      </c>
      <c r="B15" s="3" t="s">
        <v>270</v>
      </c>
      <c r="C15" s="42"/>
      <c r="D15" s="41">
        <f>SUMIF(Hoadondatchitiet!$A$2:$A$35,A15,Hoadondatchitiet!$D$2:$D$35)</f>
        <v>100000</v>
      </c>
      <c r="E15" s="3">
        <v>0.0</v>
      </c>
      <c r="F15" s="42">
        <f t="shared" si="2"/>
        <v>100000</v>
      </c>
      <c r="G15" s="16" t="s">
        <v>195</v>
      </c>
    </row>
    <row r="16">
      <c r="A16" s="3" t="s">
        <v>334</v>
      </c>
      <c r="B16" s="40">
        <v>45058.90201388889</v>
      </c>
      <c r="C16" s="3" t="s">
        <v>335</v>
      </c>
      <c r="D16" s="41">
        <f>SUMIF(Hoadondatchitiet!$A$2:$A$35,A16,Hoadondatchitiet!$D$2:$D$35)</f>
        <v>54000</v>
      </c>
      <c r="E16" s="3">
        <v>0.0</v>
      </c>
      <c r="F16" s="42">
        <f t="shared" si="2"/>
        <v>54000</v>
      </c>
      <c r="G16" s="16" t="s">
        <v>199</v>
      </c>
    </row>
    <row r="17">
      <c r="A17" s="3" t="s">
        <v>336</v>
      </c>
      <c r="B17" s="40">
        <v>45096.9377662037</v>
      </c>
      <c r="C17" s="42"/>
      <c r="D17" s="41">
        <f>SUMIF(Hoadondatchitiet!$A$2:$A$35,A17,Hoadondatchitiet!$D$2:$D$35)</f>
        <v>20000</v>
      </c>
      <c r="E17" s="3">
        <v>0.0</v>
      </c>
      <c r="F17" s="42">
        <f t="shared" si="2"/>
        <v>20000</v>
      </c>
      <c r="G17" s="16" t="s">
        <v>203</v>
      </c>
    </row>
    <row r="18">
      <c r="A18" s="3" t="s">
        <v>337</v>
      </c>
      <c r="B18" s="40">
        <v>45110.74597222222</v>
      </c>
      <c r="C18" s="3" t="s">
        <v>338</v>
      </c>
      <c r="D18" s="41">
        <f>SUMIF(Hoadondatchitiet!$A$2:$A$35,A18,Hoadondatchitiet!$D$2:$D$35)</f>
        <v>20000</v>
      </c>
      <c r="E18" s="3">
        <v>0.0</v>
      </c>
      <c r="F18" s="42">
        <f t="shared" si="2"/>
        <v>20000</v>
      </c>
      <c r="G18" s="16" t="s">
        <v>207</v>
      </c>
    </row>
    <row r="19">
      <c r="A19" s="3" t="s">
        <v>339</v>
      </c>
      <c r="B19" s="40">
        <v>45113.486712962964</v>
      </c>
      <c r="C19" s="42"/>
      <c r="D19" s="41">
        <f>SUMIF(Hoadondatchitiet!$A$2:$A$35,A19,Hoadondatchitiet!$D$2:$D$35)</f>
        <v>36000</v>
      </c>
      <c r="E19" s="3">
        <v>0.0</v>
      </c>
      <c r="F19" s="42">
        <f t="shared" si="2"/>
        <v>36000</v>
      </c>
      <c r="G19" s="16" t="s">
        <v>211</v>
      </c>
    </row>
    <row r="20">
      <c r="A20" s="3" t="s">
        <v>340</v>
      </c>
      <c r="B20" s="40">
        <v>45155.84392361111</v>
      </c>
      <c r="C20" s="42"/>
      <c r="D20" s="41">
        <f>SUMIF(Hoadondatchitiet!$A$2:$A$35,A20,Hoadondatchitiet!$D$2:$D$35)</f>
        <v>25000</v>
      </c>
      <c r="E20" s="3">
        <v>0.0</v>
      </c>
      <c r="F20" s="42">
        <f t="shared" si="2"/>
        <v>25000</v>
      </c>
      <c r="G20" s="16" t="s">
        <v>215</v>
      </c>
    </row>
    <row r="21">
      <c r="A21" s="3" t="s">
        <v>341</v>
      </c>
      <c r="B21" s="40">
        <v>45160.805185185185</v>
      </c>
      <c r="C21" s="3" t="s">
        <v>342</v>
      </c>
      <c r="D21" s="41">
        <f>SUMIF(Hoadondatchitiet!$A$2:$A$40,A21,Hoadondatchitiet!$D$2:$D$35)</f>
        <v>130000</v>
      </c>
      <c r="E21" s="3">
        <v>0.0</v>
      </c>
      <c r="F21" s="42">
        <f t="shared" si="2"/>
        <v>130000</v>
      </c>
      <c r="G21" s="16" t="s">
        <v>219</v>
      </c>
    </row>
    <row r="22">
      <c r="A22" s="3" t="s">
        <v>343</v>
      </c>
      <c r="B22" s="40">
        <v>45172.42643518518</v>
      </c>
      <c r="C22" s="3" t="s">
        <v>344</v>
      </c>
      <c r="D22" s="41">
        <f>SUMIF(Hoadondatchitiet!$A$2:$A$40,A22,Hoadondatchitiet!$D$2:$D$35)</f>
        <v>365000</v>
      </c>
      <c r="E22" s="3">
        <v>0.0</v>
      </c>
      <c r="F22" s="42">
        <f t="shared" si="2"/>
        <v>365000</v>
      </c>
      <c r="G22" s="16" t="s">
        <v>223</v>
      </c>
    </row>
    <row r="23">
      <c r="A23" s="3" t="s">
        <v>345</v>
      </c>
      <c r="B23" s="40">
        <v>45213.71467592593</v>
      </c>
      <c r="C23" s="3"/>
      <c r="D23" s="41">
        <f>SUMIF(Hoadondatchitiet!$A$2:$A$40,A23,Hoadondatchitiet!$D$2:$D$35)</f>
        <v>40000</v>
      </c>
      <c r="E23" s="3">
        <v>0.0</v>
      </c>
      <c r="F23" s="42">
        <f t="shared" si="2"/>
        <v>40000</v>
      </c>
      <c r="G23" s="16" t="s">
        <v>227</v>
      </c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4.63"/>
    <col customWidth="1" min="4" max="4" width="14.25"/>
  </cols>
  <sheetData>
    <row r="1">
      <c r="A1" s="37" t="s">
        <v>307</v>
      </c>
      <c r="B1" s="37" t="s">
        <v>22</v>
      </c>
      <c r="C1" s="38" t="s">
        <v>346</v>
      </c>
      <c r="D1" s="38" t="s">
        <v>347</v>
      </c>
    </row>
    <row r="2">
      <c r="A2" s="3" t="s">
        <v>313</v>
      </c>
      <c r="B2" s="3" t="s">
        <v>26</v>
      </c>
      <c r="C2" s="3">
        <v>1.0</v>
      </c>
      <c r="D2" s="41">
        <f t="shared" ref="D2:D40" si="1">(LOOKUP(B2, $H$4:$H$42, $K$5:$K$46))*C2</f>
        <v>15000</v>
      </c>
    </row>
    <row r="3">
      <c r="A3" s="3" t="s">
        <v>313</v>
      </c>
      <c r="B3" s="3" t="s">
        <v>49</v>
      </c>
      <c r="C3" s="3">
        <v>1.0</v>
      </c>
      <c r="D3" s="41">
        <f t="shared" si="1"/>
        <v>25000</v>
      </c>
      <c r="K3" s="52" t="s">
        <v>348</v>
      </c>
    </row>
    <row r="4">
      <c r="A4" s="3" t="s">
        <v>313</v>
      </c>
      <c r="B4" s="3" t="s">
        <v>37</v>
      </c>
      <c r="C4" s="3">
        <v>1.0</v>
      </c>
      <c r="D4" s="41">
        <f t="shared" si="1"/>
        <v>20000</v>
      </c>
      <c r="H4" s="3" t="s">
        <v>26</v>
      </c>
      <c r="I4" s="3" t="s">
        <v>27</v>
      </c>
      <c r="J4" s="3" t="s">
        <v>28</v>
      </c>
      <c r="K4" s="3">
        <v>15000.0</v>
      </c>
    </row>
    <row r="5">
      <c r="A5" s="3" t="s">
        <v>315</v>
      </c>
      <c r="B5" s="3" t="s">
        <v>56</v>
      </c>
      <c r="C5" s="3">
        <v>2.0</v>
      </c>
      <c r="D5" s="41">
        <f t="shared" si="1"/>
        <v>110000</v>
      </c>
      <c r="H5" s="3" t="s">
        <v>29</v>
      </c>
      <c r="I5" s="3" t="s">
        <v>30</v>
      </c>
      <c r="J5" s="3" t="s">
        <v>28</v>
      </c>
      <c r="K5" s="3">
        <v>15000.0</v>
      </c>
    </row>
    <row r="6">
      <c r="A6" s="3" t="s">
        <v>315</v>
      </c>
      <c r="B6" s="3" t="s">
        <v>26</v>
      </c>
      <c r="C6" s="3">
        <v>1.0</v>
      </c>
      <c r="D6" s="41">
        <f t="shared" si="1"/>
        <v>15000</v>
      </c>
      <c r="H6" s="3" t="s">
        <v>31</v>
      </c>
      <c r="I6" s="3" t="s">
        <v>32</v>
      </c>
      <c r="J6" s="3" t="s">
        <v>33</v>
      </c>
      <c r="K6" s="3">
        <v>50000.0</v>
      </c>
    </row>
    <row r="7">
      <c r="A7" s="3" t="s">
        <v>317</v>
      </c>
      <c r="B7" s="3" t="s">
        <v>29</v>
      </c>
      <c r="C7" s="3">
        <v>1.0</v>
      </c>
      <c r="D7" s="41">
        <f t="shared" si="1"/>
        <v>50000</v>
      </c>
      <c r="H7" s="3" t="s">
        <v>34</v>
      </c>
      <c r="I7" s="3" t="s">
        <v>35</v>
      </c>
      <c r="J7" s="3" t="s">
        <v>36</v>
      </c>
      <c r="K7" s="3">
        <v>70000.0</v>
      </c>
    </row>
    <row r="8">
      <c r="A8" s="3" t="s">
        <v>317</v>
      </c>
      <c r="B8" s="3" t="s">
        <v>76</v>
      </c>
      <c r="C8" s="3">
        <v>1.0</v>
      </c>
      <c r="D8" s="41">
        <f t="shared" si="1"/>
        <v>18000</v>
      </c>
      <c r="H8" s="3" t="s">
        <v>37</v>
      </c>
      <c r="I8" s="3" t="s">
        <v>35</v>
      </c>
      <c r="J8" s="3" t="s">
        <v>38</v>
      </c>
      <c r="K8" s="3">
        <v>90000.0</v>
      </c>
    </row>
    <row r="9">
      <c r="A9" s="3" t="s">
        <v>319</v>
      </c>
      <c r="B9" s="3" t="s">
        <v>58</v>
      </c>
      <c r="C9" s="3">
        <v>1.0</v>
      </c>
      <c r="D9" s="41">
        <f t="shared" si="1"/>
        <v>35000</v>
      </c>
      <c r="H9" s="3" t="s">
        <v>39</v>
      </c>
      <c r="I9" s="3" t="s">
        <v>40</v>
      </c>
      <c r="J9" s="3" t="s">
        <v>28</v>
      </c>
      <c r="K9" s="3">
        <v>20000.0</v>
      </c>
    </row>
    <row r="10">
      <c r="A10" s="3" t="s">
        <v>320</v>
      </c>
      <c r="B10" s="3" t="s">
        <v>78</v>
      </c>
      <c r="C10" s="3">
        <v>1.0</v>
      </c>
      <c r="D10" s="41">
        <f t="shared" si="1"/>
        <v>20000</v>
      </c>
      <c r="H10" s="3" t="s">
        <v>41</v>
      </c>
      <c r="I10" s="3" t="s">
        <v>42</v>
      </c>
      <c r="J10" s="3" t="s">
        <v>43</v>
      </c>
      <c r="K10" s="3">
        <v>50000.0</v>
      </c>
    </row>
    <row r="11">
      <c r="A11" s="3" t="s">
        <v>320</v>
      </c>
      <c r="B11" s="3" t="s">
        <v>87</v>
      </c>
      <c r="C11" s="3">
        <v>2.0</v>
      </c>
      <c r="D11" s="41">
        <f t="shared" si="1"/>
        <v>24000</v>
      </c>
      <c r="H11" s="3" t="s">
        <v>44</v>
      </c>
      <c r="I11" s="3" t="s">
        <v>45</v>
      </c>
      <c r="J11" s="3" t="s">
        <v>46</v>
      </c>
      <c r="K11" s="3">
        <v>50000.0</v>
      </c>
    </row>
    <row r="12">
      <c r="A12" s="3" t="s">
        <v>322</v>
      </c>
      <c r="B12" s="3" t="s">
        <v>67</v>
      </c>
      <c r="C12" s="3">
        <v>1.0</v>
      </c>
      <c r="D12" s="41">
        <f t="shared" si="1"/>
        <v>20000</v>
      </c>
      <c r="H12" s="3" t="s">
        <v>47</v>
      </c>
      <c r="I12" s="3" t="s">
        <v>48</v>
      </c>
      <c r="J12" s="3" t="s">
        <v>28</v>
      </c>
      <c r="K12" s="3">
        <v>5000.0</v>
      </c>
    </row>
    <row r="13">
      <c r="A13" s="3" t="s">
        <v>324</v>
      </c>
      <c r="B13" s="3" t="s">
        <v>96</v>
      </c>
      <c r="C13" s="3">
        <v>3.0</v>
      </c>
      <c r="D13" s="41">
        <f t="shared" si="1"/>
        <v>75000</v>
      </c>
      <c r="H13" s="3" t="s">
        <v>49</v>
      </c>
      <c r="I13" s="3" t="s">
        <v>50</v>
      </c>
      <c r="J13" s="3" t="s">
        <v>28</v>
      </c>
      <c r="K13" s="3">
        <v>25000.0</v>
      </c>
    </row>
    <row r="14">
      <c r="A14" s="3" t="s">
        <v>325</v>
      </c>
      <c r="B14" s="3" t="s">
        <v>26</v>
      </c>
      <c r="C14" s="3">
        <v>1.0</v>
      </c>
      <c r="D14" s="41">
        <f t="shared" si="1"/>
        <v>15000</v>
      </c>
      <c r="H14" s="3" t="s">
        <v>51</v>
      </c>
      <c r="I14" s="3" t="s">
        <v>52</v>
      </c>
      <c r="J14" s="3" t="s">
        <v>28</v>
      </c>
      <c r="K14" s="3">
        <v>25000.0</v>
      </c>
    </row>
    <row r="15">
      <c r="A15" s="3" t="s">
        <v>326</v>
      </c>
      <c r="B15" s="3" t="s">
        <v>76</v>
      </c>
      <c r="C15" s="3">
        <v>2.0</v>
      </c>
      <c r="D15" s="41">
        <f t="shared" si="1"/>
        <v>36000</v>
      </c>
      <c r="H15" s="3" t="s">
        <v>53</v>
      </c>
      <c r="I15" s="3" t="s">
        <v>54</v>
      </c>
      <c r="J15" s="3" t="s">
        <v>55</v>
      </c>
      <c r="K15" s="3">
        <v>55000.0</v>
      </c>
    </row>
    <row r="16">
      <c r="A16" s="3" t="s">
        <v>327</v>
      </c>
      <c r="B16" s="3" t="s">
        <v>49</v>
      </c>
      <c r="C16" s="3">
        <v>1.0</v>
      </c>
      <c r="D16" s="41">
        <f t="shared" si="1"/>
        <v>25000</v>
      </c>
      <c r="H16" s="3" t="s">
        <v>56</v>
      </c>
      <c r="I16" s="3" t="s">
        <v>54</v>
      </c>
      <c r="J16" s="3" t="s">
        <v>57</v>
      </c>
      <c r="K16" s="3">
        <v>75000.0</v>
      </c>
    </row>
    <row r="17">
      <c r="A17" s="3" t="s">
        <v>327</v>
      </c>
      <c r="B17" s="3" t="s">
        <v>102</v>
      </c>
      <c r="C17" s="3">
        <v>2.0</v>
      </c>
      <c r="D17" s="41">
        <f t="shared" si="1"/>
        <v>50000</v>
      </c>
      <c r="H17" s="3" t="s">
        <v>58</v>
      </c>
      <c r="I17" s="3" t="s">
        <v>59</v>
      </c>
      <c r="J17" s="3" t="s">
        <v>57</v>
      </c>
      <c r="K17" s="3">
        <v>55000.0</v>
      </c>
    </row>
    <row r="18">
      <c r="A18" s="3" t="s">
        <v>329</v>
      </c>
      <c r="B18" s="3" t="s">
        <v>60</v>
      </c>
      <c r="C18" s="3">
        <v>1.0</v>
      </c>
      <c r="D18" s="41">
        <f t="shared" si="1"/>
        <v>105000</v>
      </c>
      <c r="H18" s="3" t="s">
        <v>60</v>
      </c>
      <c r="I18" s="3" t="s">
        <v>59</v>
      </c>
      <c r="J18" s="3" t="s">
        <v>55</v>
      </c>
      <c r="K18" s="3">
        <v>35000.0</v>
      </c>
    </row>
    <row r="19">
      <c r="A19" s="3" t="s">
        <v>329</v>
      </c>
      <c r="B19" s="3" t="s">
        <v>80</v>
      </c>
      <c r="C19" s="3">
        <v>2.0</v>
      </c>
      <c r="D19" s="41">
        <f t="shared" si="1"/>
        <v>20000</v>
      </c>
      <c r="H19" s="3" t="s">
        <v>61</v>
      </c>
      <c r="I19" s="3" t="s">
        <v>62</v>
      </c>
      <c r="J19" s="3" t="s">
        <v>57</v>
      </c>
      <c r="K19" s="3">
        <v>105000.0</v>
      </c>
    </row>
    <row r="20">
      <c r="A20" s="3" t="s">
        <v>329</v>
      </c>
      <c r="B20" s="3" t="s">
        <v>108</v>
      </c>
      <c r="C20" s="3">
        <v>1.0</v>
      </c>
      <c r="D20" s="41">
        <f t="shared" si="1"/>
        <v>25000</v>
      </c>
      <c r="H20" s="3" t="s">
        <v>63</v>
      </c>
      <c r="I20" s="3" t="s">
        <v>62</v>
      </c>
      <c r="J20" s="3" t="s">
        <v>55</v>
      </c>
      <c r="K20" s="3">
        <v>60000.0</v>
      </c>
    </row>
    <row r="21">
      <c r="A21" s="3" t="s">
        <v>330</v>
      </c>
      <c r="B21" s="3" t="s">
        <v>78</v>
      </c>
      <c r="C21" s="3">
        <v>2.0</v>
      </c>
      <c r="D21" s="41">
        <f t="shared" si="1"/>
        <v>40000</v>
      </c>
      <c r="H21" s="3" t="s">
        <v>64</v>
      </c>
      <c r="I21" s="3" t="s">
        <v>65</v>
      </c>
      <c r="J21" s="3" t="s">
        <v>66</v>
      </c>
      <c r="K21" s="3">
        <v>145000.0</v>
      </c>
    </row>
    <row r="22">
      <c r="A22" s="3" t="s">
        <v>332</v>
      </c>
      <c r="B22" s="3" t="s">
        <v>116</v>
      </c>
      <c r="C22" s="3">
        <v>1.0</v>
      </c>
      <c r="D22" s="41">
        <f t="shared" si="1"/>
        <v>25000</v>
      </c>
      <c r="H22" s="3" t="s">
        <v>67</v>
      </c>
      <c r="I22" s="3" t="s">
        <v>65</v>
      </c>
      <c r="J22" s="3" t="s">
        <v>68</v>
      </c>
      <c r="K22" s="3">
        <v>280000.0</v>
      </c>
    </row>
    <row r="23">
      <c r="A23" s="3" t="s">
        <v>332</v>
      </c>
      <c r="B23" s="3" t="s">
        <v>58</v>
      </c>
      <c r="C23" s="3">
        <v>2.0</v>
      </c>
      <c r="D23" s="41">
        <f t="shared" si="1"/>
        <v>70000</v>
      </c>
      <c r="H23" s="3" t="s">
        <v>69</v>
      </c>
      <c r="I23" s="3" t="s">
        <v>70</v>
      </c>
      <c r="J23" s="3" t="s">
        <v>28</v>
      </c>
      <c r="K23" s="3">
        <v>20000.0</v>
      </c>
    </row>
    <row r="24">
      <c r="A24" s="3" t="s">
        <v>333</v>
      </c>
      <c r="B24" s="3" t="s">
        <v>29</v>
      </c>
      <c r="C24" s="3">
        <v>2.0</v>
      </c>
      <c r="D24" s="41">
        <f t="shared" si="1"/>
        <v>100000</v>
      </c>
      <c r="H24" s="3" t="s">
        <v>71</v>
      </c>
      <c r="I24" s="3" t="s">
        <v>72</v>
      </c>
      <c r="J24" s="3" t="s">
        <v>73</v>
      </c>
      <c r="K24" s="3">
        <v>20000.0</v>
      </c>
    </row>
    <row r="25">
      <c r="A25" s="3" t="s">
        <v>334</v>
      </c>
      <c r="B25" s="3" t="s">
        <v>82</v>
      </c>
      <c r="C25" s="3">
        <v>2.0</v>
      </c>
      <c r="D25" s="41">
        <f t="shared" si="1"/>
        <v>24000</v>
      </c>
      <c r="H25" s="3" t="s">
        <v>74</v>
      </c>
      <c r="I25" s="3" t="s">
        <v>75</v>
      </c>
      <c r="J25" s="3" t="s">
        <v>73</v>
      </c>
      <c r="K25" s="3">
        <v>30000.0</v>
      </c>
    </row>
    <row r="26">
      <c r="A26" s="3" t="s">
        <v>334</v>
      </c>
      <c r="B26" s="3" t="s">
        <v>71</v>
      </c>
      <c r="C26" s="3">
        <v>1.0</v>
      </c>
      <c r="D26" s="41">
        <f t="shared" si="1"/>
        <v>30000</v>
      </c>
      <c r="H26" s="3" t="s">
        <v>76</v>
      </c>
      <c r="I26" s="3" t="s">
        <v>77</v>
      </c>
      <c r="J26" s="3" t="s">
        <v>73</v>
      </c>
      <c r="K26" s="3">
        <v>15000.0</v>
      </c>
    </row>
    <row r="27">
      <c r="A27" s="3" t="s">
        <v>336</v>
      </c>
      <c r="B27" s="3" t="s">
        <v>67</v>
      </c>
      <c r="C27" s="3">
        <v>1.0</v>
      </c>
      <c r="D27" s="41">
        <f t="shared" si="1"/>
        <v>20000</v>
      </c>
      <c r="H27" s="3" t="s">
        <v>78</v>
      </c>
      <c r="I27" s="3" t="s">
        <v>79</v>
      </c>
      <c r="J27" s="3" t="s">
        <v>73</v>
      </c>
      <c r="K27" s="3">
        <v>18000.0</v>
      </c>
    </row>
    <row r="28">
      <c r="A28" s="3" t="s">
        <v>337</v>
      </c>
      <c r="B28" s="3" t="s">
        <v>69</v>
      </c>
      <c r="C28" s="3">
        <v>1.0</v>
      </c>
      <c r="D28" s="41">
        <f t="shared" si="1"/>
        <v>20000</v>
      </c>
      <c r="H28" s="3" t="s">
        <v>80</v>
      </c>
      <c r="I28" s="3" t="s">
        <v>81</v>
      </c>
      <c r="J28" s="3" t="s">
        <v>73</v>
      </c>
      <c r="K28" s="3">
        <v>20000.0</v>
      </c>
    </row>
    <row r="29">
      <c r="A29" s="3" t="s">
        <v>339</v>
      </c>
      <c r="B29" s="3" t="s">
        <v>26</v>
      </c>
      <c r="C29" s="3">
        <v>2.0</v>
      </c>
      <c r="D29" s="41">
        <f t="shared" si="1"/>
        <v>30000</v>
      </c>
      <c r="H29" s="3" t="s">
        <v>82</v>
      </c>
      <c r="I29" s="3" t="s">
        <v>83</v>
      </c>
      <c r="J29" s="3" t="s">
        <v>73</v>
      </c>
      <c r="K29" s="3">
        <v>10000.0</v>
      </c>
    </row>
    <row r="30">
      <c r="A30" s="3" t="s">
        <v>339</v>
      </c>
      <c r="B30" s="3" t="s">
        <v>84</v>
      </c>
      <c r="C30" s="3">
        <v>1.0</v>
      </c>
      <c r="D30" s="41">
        <f t="shared" si="1"/>
        <v>6000</v>
      </c>
      <c r="H30" s="3" t="s">
        <v>84</v>
      </c>
      <c r="I30" s="3" t="s">
        <v>85</v>
      </c>
      <c r="J30" s="3" t="s">
        <v>86</v>
      </c>
      <c r="K30" s="3">
        <v>12000.0</v>
      </c>
    </row>
    <row r="31">
      <c r="A31" s="3" t="s">
        <v>340</v>
      </c>
      <c r="B31" s="3" t="s">
        <v>67</v>
      </c>
      <c r="C31" s="3">
        <v>1.0</v>
      </c>
      <c r="D31" s="41">
        <f t="shared" si="1"/>
        <v>20000</v>
      </c>
      <c r="H31" s="3" t="s">
        <v>87</v>
      </c>
      <c r="I31" s="3" t="s">
        <v>88</v>
      </c>
      <c r="J31" s="3" t="s">
        <v>86</v>
      </c>
      <c r="K31" s="3">
        <v>6000.0</v>
      </c>
    </row>
    <row r="32">
      <c r="A32" s="3" t="s">
        <v>340</v>
      </c>
      <c r="B32" s="3" t="s">
        <v>44</v>
      </c>
      <c r="C32" s="3">
        <v>1.0</v>
      </c>
      <c r="D32" s="41">
        <f t="shared" si="1"/>
        <v>5000</v>
      </c>
      <c r="H32" s="3" t="s">
        <v>89</v>
      </c>
      <c r="I32" s="3" t="s">
        <v>90</v>
      </c>
      <c r="J32" s="3" t="s">
        <v>86</v>
      </c>
      <c r="K32" s="3">
        <v>12000.0</v>
      </c>
    </row>
    <row r="33">
      <c r="A33" s="3" t="s">
        <v>341</v>
      </c>
      <c r="B33" s="3" t="s">
        <v>102</v>
      </c>
      <c r="C33" s="3">
        <v>2.0</v>
      </c>
      <c r="D33" s="41">
        <f t="shared" si="1"/>
        <v>50000</v>
      </c>
      <c r="H33" s="3" t="s">
        <v>91</v>
      </c>
      <c r="I33" s="3" t="s">
        <v>92</v>
      </c>
      <c r="J33" s="3" t="s">
        <v>93</v>
      </c>
      <c r="K33" s="3">
        <v>25000.0</v>
      </c>
    </row>
    <row r="34">
      <c r="A34" s="3" t="s">
        <v>341</v>
      </c>
      <c r="B34" s="3" t="s">
        <v>71</v>
      </c>
      <c r="C34" s="3">
        <v>2.0</v>
      </c>
      <c r="D34" s="41">
        <f t="shared" si="1"/>
        <v>60000</v>
      </c>
      <c r="H34" s="3" t="s">
        <v>94</v>
      </c>
      <c r="I34" s="3" t="s">
        <v>95</v>
      </c>
      <c r="J34" s="3" t="s">
        <v>93</v>
      </c>
      <c r="K34" s="3">
        <v>25000.0</v>
      </c>
    </row>
    <row r="35">
      <c r="A35" s="3" t="s">
        <v>341</v>
      </c>
      <c r="B35" s="3" t="s">
        <v>67</v>
      </c>
      <c r="C35" s="3">
        <v>1.0</v>
      </c>
      <c r="D35" s="41">
        <f t="shared" si="1"/>
        <v>20000</v>
      </c>
      <c r="H35" s="3" t="s">
        <v>96</v>
      </c>
      <c r="I35" s="3" t="s">
        <v>97</v>
      </c>
      <c r="J35" s="3" t="s">
        <v>93</v>
      </c>
      <c r="K35" s="3">
        <v>25000.0</v>
      </c>
    </row>
    <row r="36">
      <c r="A36" s="3" t="s">
        <v>343</v>
      </c>
      <c r="B36" s="3" t="s">
        <v>89</v>
      </c>
      <c r="C36" s="3">
        <v>1.0</v>
      </c>
      <c r="D36" s="41">
        <f t="shared" si="1"/>
        <v>25000</v>
      </c>
      <c r="H36" s="3" t="s">
        <v>98</v>
      </c>
      <c r="I36" s="3" t="s">
        <v>99</v>
      </c>
      <c r="J36" s="3" t="s">
        <v>93</v>
      </c>
      <c r="K36" s="3">
        <v>25000.0</v>
      </c>
    </row>
    <row r="37">
      <c r="A37" s="3" t="s">
        <v>343</v>
      </c>
      <c r="B37" s="3" t="s">
        <v>64</v>
      </c>
      <c r="C37" s="3">
        <v>1.0</v>
      </c>
      <c r="D37" s="41">
        <f t="shared" si="1"/>
        <v>280000</v>
      </c>
      <c r="H37" s="3" t="s">
        <v>100</v>
      </c>
      <c r="I37" s="3" t="s">
        <v>101</v>
      </c>
      <c r="J37" s="3" t="s">
        <v>93</v>
      </c>
      <c r="K37" s="3">
        <v>25000.0</v>
      </c>
    </row>
    <row r="38">
      <c r="A38" s="3" t="s">
        <v>343</v>
      </c>
      <c r="B38" s="3" t="s">
        <v>71</v>
      </c>
      <c r="C38" s="3">
        <v>2.0</v>
      </c>
      <c r="D38" s="41">
        <f t="shared" si="1"/>
        <v>60000</v>
      </c>
      <c r="H38" s="3" t="s">
        <v>102</v>
      </c>
      <c r="I38" s="3" t="s">
        <v>103</v>
      </c>
      <c r="J38" s="3" t="s">
        <v>93</v>
      </c>
      <c r="K38" s="3">
        <v>25000.0</v>
      </c>
    </row>
    <row r="39">
      <c r="A39" s="3" t="s">
        <v>345</v>
      </c>
      <c r="B39" s="3" t="s">
        <v>110</v>
      </c>
      <c r="C39" s="3">
        <v>1.0</v>
      </c>
      <c r="D39" s="41">
        <f t="shared" si="1"/>
        <v>25000</v>
      </c>
      <c r="H39" s="3" t="s">
        <v>104</v>
      </c>
      <c r="I39" s="3" t="s">
        <v>105</v>
      </c>
      <c r="J39" s="3" t="s">
        <v>93</v>
      </c>
      <c r="K39" s="3">
        <v>25000.0</v>
      </c>
    </row>
    <row r="40">
      <c r="A40" s="3" t="s">
        <v>345</v>
      </c>
      <c r="B40" s="3" t="s">
        <v>74</v>
      </c>
      <c r="C40" s="3">
        <v>1.0</v>
      </c>
      <c r="D40" s="41">
        <f t="shared" si="1"/>
        <v>15000</v>
      </c>
      <c r="H40" s="3" t="s">
        <v>106</v>
      </c>
      <c r="I40" s="3" t="s">
        <v>107</v>
      </c>
      <c r="J40" s="3" t="s">
        <v>93</v>
      </c>
      <c r="K40" s="3">
        <v>25000.0</v>
      </c>
    </row>
    <row r="41">
      <c r="H41" s="3" t="s">
        <v>108</v>
      </c>
      <c r="I41" s="3" t="s">
        <v>109</v>
      </c>
      <c r="J41" s="3" t="s">
        <v>93</v>
      </c>
      <c r="K41" s="3">
        <v>15000.0</v>
      </c>
    </row>
    <row r="42">
      <c r="H42" s="3" t="s">
        <v>110</v>
      </c>
      <c r="I42" s="3" t="s">
        <v>111</v>
      </c>
      <c r="J42" s="3" t="s">
        <v>93</v>
      </c>
      <c r="K42" s="3">
        <v>25000.0</v>
      </c>
    </row>
    <row r="43">
      <c r="H43" s="3" t="s">
        <v>112</v>
      </c>
      <c r="I43" s="3" t="s">
        <v>113</v>
      </c>
      <c r="J43" s="3" t="s">
        <v>93</v>
      </c>
      <c r="K43" s="3">
        <v>25000.0</v>
      </c>
    </row>
    <row r="44">
      <c r="H44" s="3" t="s">
        <v>114</v>
      </c>
      <c r="I44" s="3" t="s">
        <v>115</v>
      </c>
      <c r="J44" s="3" t="s">
        <v>93</v>
      </c>
      <c r="K44" s="3">
        <v>25000.0</v>
      </c>
    </row>
    <row r="45">
      <c r="H45" s="3" t="s">
        <v>116</v>
      </c>
      <c r="I45" s="3" t="s">
        <v>117</v>
      </c>
      <c r="J45" s="3" t="s">
        <v>93</v>
      </c>
      <c r="K45" s="3">
        <v>25000.0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</cols>
  <sheetData>
    <row r="1">
      <c r="A1" s="1" t="s">
        <v>22</v>
      </c>
      <c r="B1" s="2" t="s">
        <v>23</v>
      </c>
      <c r="C1" s="2" t="s">
        <v>24</v>
      </c>
      <c r="D1" s="2" t="s">
        <v>25</v>
      </c>
    </row>
    <row r="2">
      <c r="A2" s="3" t="s">
        <v>26</v>
      </c>
      <c r="B2" s="3" t="s">
        <v>27</v>
      </c>
      <c r="C2" s="3" t="s">
        <v>28</v>
      </c>
      <c r="D2" s="3">
        <v>15000.0</v>
      </c>
    </row>
    <row r="3">
      <c r="A3" s="3" t="s">
        <v>29</v>
      </c>
      <c r="B3" s="3" t="s">
        <v>30</v>
      </c>
      <c r="C3" s="3" t="s">
        <v>28</v>
      </c>
      <c r="D3" s="3">
        <v>15000.0</v>
      </c>
    </row>
    <row r="4">
      <c r="A4" s="3" t="s">
        <v>31</v>
      </c>
      <c r="B4" s="3" t="s">
        <v>32</v>
      </c>
      <c r="C4" s="3" t="s">
        <v>33</v>
      </c>
      <c r="D4" s="3">
        <v>50000.0</v>
      </c>
    </row>
    <row r="5">
      <c r="A5" s="3" t="s">
        <v>34</v>
      </c>
      <c r="B5" s="3" t="s">
        <v>35</v>
      </c>
      <c r="C5" s="3" t="s">
        <v>36</v>
      </c>
      <c r="D5" s="3">
        <v>70000.0</v>
      </c>
    </row>
    <row r="6">
      <c r="A6" s="3" t="s">
        <v>37</v>
      </c>
      <c r="B6" s="3" t="s">
        <v>35</v>
      </c>
      <c r="C6" s="3" t="s">
        <v>38</v>
      </c>
      <c r="D6" s="3">
        <v>90000.0</v>
      </c>
    </row>
    <row r="7">
      <c r="A7" s="3" t="s">
        <v>39</v>
      </c>
      <c r="B7" s="3" t="s">
        <v>40</v>
      </c>
      <c r="C7" s="3" t="s">
        <v>28</v>
      </c>
      <c r="D7" s="3">
        <v>20000.0</v>
      </c>
    </row>
    <row r="8">
      <c r="A8" s="3" t="s">
        <v>41</v>
      </c>
      <c r="B8" s="3" t="s">
        <v>42</v>
      </c>
      <c r="C8" s="3" t="s">
        <v>43</v>
      </c>
      <c r="D8" s="3">
        <v>50000.0</v>
      </c>
    </row>
    <row r="9">
      <c r="A9" s="3" t="s">
        <v>44</v>
      </c>
      <c r="B9" s="3" t="s">
        <v>45</v>
      </c>
      <c r="C9" s="3" t="s">
        <v>46</v>
      </c>
      <c r="D9" s="3">
        <v>50000.0</v>
      </c>
    </row>
    <row r="10">
      <c r="A10" s="3" t="s">
        <v>47</v>
      </c>
      <c r="B10" s="3" t="s">
        <v>48</v>
      </c>
      <c r="C10" s="3" t="s">
        <v>28</v>
      </c>
      <c r="D10" s="3">
        <v>5000.0</v>
      </c>
    </row>
    <row r="11">
      <c r="A11" s="3" t="s">
        <v>49</v>
      </c>
      <c r="B11" s="3" t="s">
        <v>50</v>
      </c>
      <c r="C11" s="3" t="s">
        <v>28</v>
      </c>
      <c r="D11" s="3">
        <v>25000.0</v>
      </c>
    </row>
    <row r="12">
      <c r="A12" s="3" t="s">
        <v>51</v>
      </c>
      <c r="B12" s="3" t="s">
        <v>52</v>
      </c>
      <c r="C12" s="3" t="s">
        <v>28</v>
      </c>
      <c r="D12" s="3">
        <v>25000.0</v>
      </c>
    </row>
    <row r="13">
      <c r="A13" s="3" t="s">
        <v>53</v>
      </c>
      <c r="B13" s="3" t="s">
        <v>54</v>
      </c>
      <c r="C13" s="3" t="s">
        <v>55</v>
      </c>
      <c r="D13" s="3">
        <v>55000.0</v>
      </c>
    </row>
    <row r="14">
      <c r="A14" s="3" t="s">
        <v>56</v>
      </c>
      <c r="B14" s="3" t="s">
        <v>54</v>
      </c>
      <c r="C14" s="3" t="s">
        <v>57</v>
      </c>
      <c r="D14" s="3">
        <v>75000.0</v>
      </c>
    </row>
    <row r="15">
      <c r="A15" s="3" t="s">
        <v>58</v>
      </c>
      <c r="B15" s="3" t="s">
        <v>59</v>
      </c>
      <c r="C15" s="3" t="s">
        <v>57</v>
      </c>
      <c r="D15" s="3">
        <v>55000.0</v>
      </c>
    </row>
    <row r="16">
      <c r="A16" s="3" t="s">
        <v>60</v>
      </c>
      <c r="B16" s="3" t="s">
        <v>59</v>
      </c>
      <c r="C16" s="3" t="s">
        <v>55</v>
      </c>
      <c r="D16" s="3">
        <v>35000.0</v>
      </c>
    </row>
    <row r="17">
      <c r="A17" s="3" t="s">
        <v>61</v>
      </c>
      <c r="B17" s="3" t="s">
        <v>62</v>
      </c>
      <c r="C17" s="3" t="s">
        <v>57</v>
      </c>
      <c r="D17" s="3">
        <v>105000.0</v>
      </c>
    </row>
    <row r="18">
      <c r="A18" s="3" t="s">
        <v>63</v>
      </c>
      <c r="B18" s="3" t="s">
        <v>62</v>
      </c>
      <c r="C18" s="3" t="s">
        <v>55</v>
      </c>
      <c r="D18" s="3">
        <v>60000.0</v>
      </c>
    </row>
    <row r="19">
      <c r="A19" s="3" t="s">
        <v>64</v>
      </c>
      <c r="B19" s="3" t="s">
        <v>65</v>
      </c>
      <c r="C19" s="3" t="s">
        <v>66</v>
      </c>
      <c r="D19" s="3">
        <v>145000.0</v>
      </c>
    </row>
    <row r="20">
      <c r="A20" s="3" t="s">
        <v>67</v>
      </c>
      <c r="B20" s="3" t="s">
        <v>65</v>
      </c>
      <c r="C20" s="3" t="s">
        <v>68</v>
      </c>
      <c r="D20" s="3">
        <v>280000.0</v>
      </c>
    </row>
    <row r="21">
      <c r="A21" s="3" t="s">
        <v>69</v>
      </c>
      <c r="B21" s="3" t="s">
        <v>70</v>
      </c>
      <c r="C21" s="3" t="s">
        <v>28</v>
      </c>
      <c r="D21" s="3">
        <v>20000.0</v>
      </c>
    </row>
    <row r="22">
      <c r="A22" s="3" t="s">
        <v>71</v>
      </c>
      <c r="B22" s="3" t="s">
        <v>72</v>
      </c>
      <c r="C22" s="3" t="s">
        <v>73</v>
      </c>
      <c r="D22" s="3">
        <v>20000.0</v>
      </c>
    </row>
    <row r="23">
      <c r="A23" s="3" t="s">
        <v>74</v>
      </c>
      <c r="B23" s="3" t="s">
        <v>75</v>
      </c>
      <c r="C23" s="3" t="s">
        <v>73</v>
      </c>
      <c r="D23" s="3">
        <v>30000.0</v>
      </c>
    </row>
    <row r="24">
      <c r="A24" s="3" t="s">
        <v>76</v>
      </c>
      <c r="B24" s="3" t="s">
        <v>77</v>
      </c>
      <c r="C24" s="3" t="s">
        <v>73</v>
      </c>
      <c r="D24" s="3">
        <v>15000.0</v>
      </c>
    </row>
    <row r="25">
      <c r="A25" s="3" t="s">
        <v>78</v>
      </c>
      <c r="B25" s="3" t="s">
        <v>79</v>
      </c>
      <c r="C25" s="3" t="s">
        <v>73</v>
      </c>
      <c r="D25" s="3">
        <v>18000.0</v>
      </c>
    </row>
    <row r="26">
      <c r="A26" s="3" t="s">
        <v>80</v>
      </c>
      <c r="B26" s="3" t="s">
        <v>81</v>
      </c>
      <c r="C26" s="3" t="s">
        <v>73</v>
      </c>
      <c r="D26" s="3">
        <v>20000.0</v>
      </c>
    </row>
    <row r="27">
      <c r="A27" s="3" t="s">
        <v>82</v>
      </c>
      <c r="B27" s="3" t="s">
        <v>83</v>
      </c>
      <c r="C27" s="3" t="s">
        <v>73</v>
      </c>
      <c r="D27" s="3">
        <v>10000.0</v>
      </c>
    </row>
    <row r="28">
      <c r="A28" s="3" t="s">
        <v>84</v>
      </c>
      <c r="B28" s="3" t="s">
        <v>85</v>
      </c>
      <c r="C28" s="3" t="s">
        <v>86</v>
      </c>
      <c r="D28" s="3">
        <v>12000.0</v>
      </c>
    </row>
    <row r="29">
      <c r="A29" s="3" t="s">
        <v>87</v>
      </c>
      <c r="B29" s="3" t="s">
        <v>88</v>
      </c>
      <c r="C29" s="3" t="s">
        <v>86</v>
      </c>
      <c r="D29" s="3">
        <v>6000.0</v>
      </c>
    </row>
    <row r="30">
      <c r="A30" s="3" t="s">
        <v>89</v>
      </c>
      <c r="B30" s="3" t="s">
        <v>90</v>
      </c>
      <c r="C30" s="3" t="s">
        <v>86</v>
      </c>
      <c r="D30" s="3">
        <v>12000.0</v>
      </c>
    </row>
    <row r="31">
      <c r="A31" s="3" t="s">
        <v>91</v>
      </c>
      <c r="B31" s="3" t="s">
        <v>92</v>
      </c>
      <c r="C31" s="3" t="s">
        <v>93</v>
      </c>
      <c r="D31" s="3">
        <v>25000.0</v>
      </c>
    </row>
    <row r="32">
      <c r="A32" s="3" t="s">
        <v>94</v>
      </c>
      <c r="B32" s="3" t="s">
        <v>95</v>
      </c>
      <c r="C32" s="3" t="s">
        <v>93</v>
      </c>
      <c r="D32" s="3">
        <v>25000.0</v>
      </c>
    </row>
    <row r="33">
      <c r="A33" s="3" t="s">
        <v>96</v>
      </c>
      <c r="B33" s="3" t="s">
        <v>97</v>
      </c>
      <c r="C33" s="3" t="s">
        <v>93</v>
      </c>
      <c r="D33" s="3">
        <v>25000.0</v>
      </c>
    </row>
    <row r="34">
      <c r="A34" s="3" t="s">
        <v>98</v>
      </c>
      <c r="B34" s="3" t="s">
        <v>99</v>
      </c>
      <c r="C34" s="3" t="s">
        <v>93</v>
      </c>
      <c r="D34" s="3">
        <v>25000.0</v>
      </c>
    </row>
    <row r="35">
      <c r="A35" s="3" t="s">
        <v>100</v>
      </c>
      <c r="B35" s="3" t="s">
        <v>101</v>
      </c>
      <c r="C35" s="3" t="s">
        <v>93</v>
      </c>
      <c r="D35" s="3">
        <v>25000.0</v>
      </c>
    </row>
    <row r="36">
      <c r="A36" s="3" t="s">
        <v>102</v>
      </c>
      <c r="B36" s="3" t="s">
        <v>103</v>
      </c>
      <c r="C36" s="3" t="s">
        <v>93</v>
      </c>
      <c r="D36" s="3">
        <v>25000.0</v>
      </c>
    </row>
    <row r="37">
      <c r="A37" s="3" t="s">
        <v>104</v>
      </c>
      <c r="B37" s="3" t="s">
        <v>105</v>
      </c>
      <c r="C37" s="3" t="s">
        <v>93</v>
      </c>
      <c r="D37" s="3">
        <v>25000.0</v>
      </c>
    </row>
    <row r="38">
      <c r="A38" s="3" t="s">
        <v>106</v>
      </c>
      <c r="B38" s="3" t="s">
        <v>107</v>
      </c>
      <c r="C38" s="3" t="s">
        <v>93</v>
      </c>
      <c r="D38" s="3">
        <v>25000.0</v>
      </c>
    </row>
    <row r="39">
      <c r="A39" s="3" t="s">
        <v>108</v>
      </c>
      <c r="B39" s="3" t="s">
        <v>109</v>
      </c>
      <c r="C39" s="3" t="s">
        <v>93</v>
      </c>
      <c r="D39" s="3">
        <v>15000.0</v>
      </c>
    </row>
    <row r="40">
      <c r="A40" s="3" t="s">
        <v>110</v>
      </c>
      <c r="B40" s="3" t="s">
        <v>111</v>
      </c>
      <c r="C40" s="3" t="s">
        <v>93</v>
      </c>
      <c r="D40" s="3">
        <v>25000.0</v>
      </c>
    </row>
    <row r="41">
      <c r="A41" s="3" t="s">
        <v>112</v>
      </c>
      <c r="B41" s="3" t="s">
        <v>113</v>
      </c>
      <c r="C41" s="3" t="s">
        <v>93</v>
      </c>
      <c r="D41" s="3">
        <v>25000.0</v>
      </c>
    </row>
    <row r="42">
      <c r="A42" s="3" t="s">
        <v>114</v>
      </c>
      <c r="B42" s="3" t="s">
        <v>115</v>
      </c>
      <c r="C42" s="3" t="s">
        <v>93</v>
      </c>
      <c r="D42" s="3">
        <v>25000.0</v>
      </c>
    </row>
    <row r="43">
      <c r="A43" s="3" t="s">
        <v>116</v>
      </c>
      <c r="B43" s="3" t="s">
        <v>117</v>
      </c>
      <c r="C43" s="3" t="s">
        <v>93</v>
      </c>
      <c r="D43" s="3">
        <v>25000.0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 t="s">
        <v>118</v>
      </c>
      <c r="B1" s="2" t="s">
        <v>119</v>
      </c>
      <c r="C1" s="2" t="s">
        <v>24</v>
      </c>
      <c r="D1" s="2" t="s">
        <v>120</v>
      </c>
      <c r="E1" s="2" t="s">
        <v>121</v>
      </c>
      <c r="F1" s="10"/>
    </row>
    <row r="2">
      <c r="A2" s="3" t="s">
        <v>122</v>
      </c>
      <c r="B2" s="3" t="s">
        <v>40</v>
      </c>
      <c r="C2" s="3" t="s">
        <v>123</v>
      </c>
      <c r="D2" s="3">
        <v>45000.0</v>
      </c>
      <c r="E2" s="3">
        <v>55000.0</v>
      </c>
    </row>
    <row r="3">
      <c r="A3" s="3" t="s">
        <v>124</v>
      </c>
      <c r="B3" s="3" t="s">
        <v>125</v>
      </c>
      <c r="C3" s="3" t="s">
        <v>123</v>
      </c>
      <c r="D3" s="3">
        <v>60000.0</v>
      </c>
      <c r="E3" s="3">
        <v>67000.0</v>
      </c>
    </row>
    <row r="4">
      <c r="A4" s="3" t="s">
        <v>126</v>
      </c>
      <c r="B4" s="3" t="s">
        <v>54</v>
      </c>
      <c r="C4" s="3" t="s">
        <v>123</v>
      </c>
      <c r="D4" s="3">
        <v>80000.0</v>
      </c>
      <c r="E4" s="3">
        <v>90000.0</v>
      </c>
    </row>
    <row r="5">
      <c r="A5" s="3" t="s">
        <v>127</v>
      </c>
      <c r="B5" s="3" t="s">
        <v>88</v>
      </c>
      <c r="C5" s="3" t="s">
        <v>128</v>
      </c>
      <c r="D5" s="3">
        <v>120000.0</v>
      </c>
      <c r="E5" s="3">
        <v>144000.0</v>
      </c>
    </row>
    <row r="6">
      <c r="A6" s="3" t="s">
        <v>129</v>
      </c>
      <c r="B6" s="3" t="s">
        <v>85</v>
      </c>
      <c r="C6" s="3" t="s">
        <v>128</v>
      </c>
      <c r="D6" s="3">
        <v>216000.0</v>
      </c>
      <c r="E6" s="3">
        <v>240000.0</v>
      </c>
    </row>
    <row r="7">
      <c r="A7" s="3" t="s">
        <v>130</v>
      </c>
      <c r="B7" s="3" t="s">
        <v>90</v>
      </c>
      <c r="C7" s="3" t="s">
        <v>128</v>
      </c>
      <c r="D7" s="3">
        <v>216000.0</v>
      </c>
      <c r="E7" s="3">
        <v>240000.0</v>
      </c>
    </row>
    <row r="8">
      <c r="A8" s="3" t="s">
        <v>131</v>
      </c>
      <c r="B8" s="3" t="s">
        <v>132</v>
      </c>
      <c r="C8" s="3" t="s">
        <v>133</v>
      </c>
      <c r="D8" s="3">
        <v>30000.0</v>
      </c>
      <c r="E8" s="3">
        <v>35000.0</v>
      </c>
      <c r="L8" s="11"/>
      <c r="M8" s="11"/>
    </row>
    <row r="9">
      <c r="A9" s="3" t="s">
        <v>134</v>
      </c>
      <c r="B9" s="3" t="s">
        <v>72</v>
      </c>
      <c r="C9" s="3" t="s">
        <v>123</v>
      </c>
      <c r="D9" s="3">
        <v>60000.0</v>
      </c>
      <c r="E9" s="3">
        <v>65000.0</v>
      </c>
      <c r="L9" s="12"/>
      <c r="M9" s="11"/>
    </row>
    <row r="10">
      <c r="A10" s="3" t="s">
        <v>135</v>
      </c>
      <c r="B10" s="5" t="s">
        <v>136</v>
      </c>
      <c r="C10" s="5" t="s">
        <v>123</v>
      </c>
      <c r="D10" s="5">
        <v>58000.0</v>
      </c>
      <c r="E10" s="5">
        <v>67000.0</v>
      </c>
    </row>
    <row r="11">
      <c r="A11" s="3" t="s">
        <v>137</v>
      </c>
      <c r="B11" s="3" t="s">
        <v>138</v>
      </c>
      <c r="C11" s="3" t="s">
        <v>123</v>
      </c>
      <c r="D11" s="3">
        <v>23000.0</v>
      </c>
      <c r="E11" s="3">
        <v>32000.0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4" max="4" width="47.88"/>
  </cols>
  <sheetData>
    <row r="1">
      <c r="A1" s="13" t="s">
        <v>139</v>
      </c>
      <c r="B1" s="14" t="s">
        <v>140</v>
      </c>
      <c r="C1" s="15" t="s">
        <v>141</v>
      </c>
      <c r="D1" s="14" t="s">
        <v>142</v>
      </c>
    </row>
    <row r="2">
      <c r="A2" s="16" t="s">
        <v>143</v>
      </c>
      <c r="B2" s="16" t="s">
        <v>144</v>
      </c>
      <c r="C2" s="17" t="s">
        <v>145</v>
      </c>
      <c r="D2" s="18" t="s">
        <v>146</v>
      </c>
    </row>
    <row r="3">
      <c r="A3" s="16" t="s">
        <v>147</v>
      </c>
      <c r="B3" s="16" t="s">
        <v>148</v>
      </c>
      <c r="C3" s="17" t="s">
        <v>149</v>
      </c>
      <c r="D3" s="18" t="s">
        <v>150</v>
      </c>
    </row>
    <row r="4">
      <c r="A4" s="16" t="s">
        <v>151</v>
      </c>
      <c r="B4" s="16" t="s">
        <v>152</v>
      </c>
      <c r="C4" s="17" t="s">
        <v>153</v>
      </c>
      <c r="D4" s="18" t="s">
        <v>154</v>
      </c>
    </row>
    <row r="5">
      <c r="A5" s="16" t="s">
        <v>155</v>
      </c>
      <c r="B5" s="16" t="s">
        <v>156</v>
      </c>
      <c r="C5" s="17" t="s">
        <v>157</v>
      </c>
      <c r="D5" s="18" t="s">
        <v>158</v>
      </c>
    </row>
    <row r="6">
      <c r="A6" s="16" t="s">
        <v>159</v>
      </c>
      <c r="B6" s="16" t="s">
        <v>160</v>
      </c>
      <c r="C6" s="17" t="s">
        <v>161</v>
      </c>
      <c r="D6" s="18" t="s">
        <v>162</v>
      </c>
    </row>
    <row r="7">
      <c r="A7" s="16" t="s">
        <v>163</v>
      </c>
      <c r="B7" s="16" t="s">
        <v>164</v>
      </c>
      <c r="C7" s="17" t="s">
        <v>165</v>
      </c>
      <c r="D7" s="18" t="s">
        <v>166</v>
      </c>
    </row>
    <row r="8">
      <c r="A8" s="16" t="s">
        <v>167</v>
      </c>
      <c r="B8" s="16" t="s">
        <v>168</v>
      </c>
      <c r="C8" s="17" t="s">
        <v>169</v>
      </c>
      <c r="D8" s="18" t="s">
        <v>170</v>
      </c>
    </row>
    <row r="9">
      <c r="A9" s="16" t="s">
        <v>171</v>
      </c>
      <c r="B9" s="16" t="s">
        <v>172</v>
      </c>
      <c r="C9" s="17" t="s">
        <v>173</v>
      </c>
      <c r="D9" s="18" t="s">
        <v>174</v>
      </c>
    </row>
    <row r="10">
      <c r="A10" s="16" t="s">
        <v>175</v>
      </c>
      <c r="B10" s="16" t="s">
        <v>176</v>
      </c>
      <c r="C10" s="17" t="s">
        <v>177</v>
      </c>
      <c r="D10" s="18" t="s">
        <v>178</v>
      </c>
    </row>
    <row r="11">
      <c r="A11" s="16" t="s">
        <v>179</v>
      </c>
      <c r="B11" s="16" t="s">
        <v>180</v>
      </c>
      <c r="C11" s="19" t="s">
        <v>181</v>
      </c>
      <c r="D11" s="18" t="s">
        <v>182</v>
      </c>
    </row>
    <row r="12">
      <c r="A12" s="16" t="s">
        <v>183</v>
      </c>
      <c r="B12" s="16" t="s">
        <v>184</v>
      </c>
      <c r="C12" s="17" t="s">
        <v>185</v>
      </c>
      <c r="D12" s="18" t="s">
        <v>186</v>
      </c>
    </row>
    <row r="13">
      <c r="A13" s="16" t="s">
        <v>187</v>
      </c>
      <c r="B13" s="16" t="s">
        <v>188</v>
      </c>
      <c r="C13" s="19" t="s">
        <v>189</v>
      </c>
      <c r="D13" s="18" t="s">
        <v>190</v>
      </c>
    </row>
    <row r="14">
      <c r="A14" s="16" t="s">
        <v>191</v>
      </c>
      <c r="B14" s="16" t="s">
        <v>192</v>
      </c>
      <c r="C14" s="19" t="s">
        <v>193</v>
      </c>
      <c r="D14" s="18" t="s">
        <v>194</v>
      </c>
    </row>
    <row r="15">
      <c r="A15" s="16" t="s">
        <v>195</v>
      </c>
      <c r="B15" s="16" t="s">
        <v>196</v>
      </c>
      <c r="C15" s="19" t="s">
        <v>197</v>
      </c>
      <c r="D15" s="18" t="s">
        <v>198</v>
      </c>
    </row>
    <row r="16">
      <c r="A16" s="16" t="s">
        <v>199</v>
      </c>
      <c r="B16" s="16" t="s">
        <v>200</v>
      </c>
      <c r="C16" s="19" t="s">
        <v>201</v>
      </c>
      <c r="D16" s="18" t="s">
        <v>202</v>
      </c>
    </row>
    <row r="17">
      <c r="A17" s="16" t="s">
        <v>203</v>
      </c>
      <c r="B17" s="16" t="s">
        <v>204</v>
      </c>
      <c r="C17" s="19" t="s">
        <v>205</v>
      </c>
      <c r="D17" s="18" t="s">
        <v>206</v>
      </c>
    </row>
    <row r="18">
      <c r="A18" s="16" t="s">
        <v>207</v>
      </c>
      <c r="B18" s="16" t="s">
        <v>208</v>
      </c>
      <c r="C18" s="19" t="s">
        <v>209</v>
      </c>
      <c r="D18" s="18" t="s">
        <v>210</v>
      </c>
    </row>
    <row r="19">
      <c r="A19" s="16" t="s">
        <v>211</v>
      </c>
      <c r="B19" s="16" t="s">
        <v>212</v>
      </c>
      <c r="C19" s="20" t="s">
        <v>213</v>
      </c>
      <c r="D19" s="18" t="s">
        <v>214</v>
      </c>
    </row>
    <row r="20">
      <c r="A20" s="16" t="s">
        <v>215</v>
      </c>
      <c r="B20" s="16" t="s">
        <v>216</v>
      </c>
      <c r="C20" s="20" t="s">
        <v>217</v>
      </c>
      <c r="D20" s="18" t="s">
        <v>218</v>
      </c>
    </row>
    <row r="21">
      <c r="A21" s="16" t="s">
        <v>219</v>
      </c>
      <c r="B21" s="16" t="s">
        <v>220</v>
      </c>
      <c r="C21" s="20" t="s">
        <v>221</v>
      </c>
      <c r="D21" s="18" t="s">
        <v>222</v>
      </c>
    </row>
    <row r="22">
      <c r="A22" s="16" t="s">
        <v>223</v>
      </c>
      <c r="B22" s="16" t="s">
        <v>224</v>
      </c>
      <c r="C22" s="17" t="s">
        <v>225</v>
      </c>
      <c r="D22" s="18" t="s">
        <v>226</v>
      </c>
    </row>
    <row r="23">
      <c r="A23" s="16" t="s">
        <v>227</v>
      </c>
      <c r="B23" s="16" t="s">
        <v>228</v>
      </c>
      <c r="C23" s="17" t="s">
        <v>229</v>
      </c>
      <c r="D23" s="18" t="s">
        <v>230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4" max="4" width="51.0"/>
  </cols>
  <sheetData>
    <row r="1">
      <c r="A1" s="21" t="s">
        <v>231</v>
      </c>
      <c r="B1" s="22" t="s">
        <v>232</v>
      </c>
      <c r="C1" s="22" t="s">
        <v>233</v>
      </c>
      <c r="D1" s="22" t="s">
        <v>234</v>
      </c>
    </row>
    <row r="2">
      <c r="A2" s="23" t="s">
        <v>235</v>
      </c>
      <c r="B2" s="24" t="s">
        <v>236</v>
      </c>
      <c r="C2" s="25" t="s">
        <v>237</v>
      </c>
      <c r="D2" s="26" t="s">
        <v>178</v>
      </c>
    </row>
    <row r="3">
      <c r="A3" s="23" t="s">
        <v>238</v>
      </c>
      <c r="B3" s="27" t="s">
        <v>239</v>
      </c>
      <c r="C3" s="28" t="s">
        <v>213</v>
      </c>
      <c r="D3" s="29" t="s">
        <v>182</v>
      </c>
    </row>
    <row r="4">
      <c r="A4" s="23" t="s">
        <v>240</v>
      </c>
      <c r="B4" s="30" t="s">
        <v>241</v>
      </c>
      <c r="C4" s="31" t="s">
        <v>217</v>
      </c>
      <c r="D4" s="29" t="s">
        <v>186</v>
      </c>
    </row>
    <row r="5">
      <c r="A5" s="23" t="s">
        <v>242</v>
      </c>
      <c r="B5" s="30" t="s">
        <v>243</v>
      </c>
      <c r="C5" s="31" t="s">
        <v>221</v>
      </c>
      <c r="D5" s="29" t="s">
        <v>190</v>
      </c>
    </row>
    <row r="6">
      <c r="A6" s="23" t="s">
        <v>244</v>
      </c>
      <c r="B6" s="32" t="s">
        <v>245</v>
      </c>
      <c r="C6" s="25" t="s">
        <v>246</v>
      </c>
      <c r="D6" s="29" t="s">
        <v>194</v>
      </c>
    </row>
    <row r="7">
      <c r="A7" s="23" t="s">
        <v>247</v>
      </c>
      <c r="B7" s="33" t="s">
        <v>248</v>
      </c>
      <c r="C7" s="34" t="s">
        <v>249</v>
      </c>
      <c r="D7" s="35" t="s">
        <v>206</v>
      </c>
    </row>
    <row r="8">
      <c r="A8" s="36"/>
      <c r="B8" s="36"/>
      <c r="C8" s="36"/>
      <c r="D8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8.0"/>
    <col customWidth="1" min="4" max="4" width="17.38"/>
    <col customWidth="1" min="5" max="5" width="18.0"/>
    <col customWidth="1" min="6" max="6" width="18.75"/>
  </cols>
  <sheetData>
    <row r="1" ht="18.75" customHeight="1">
      <c r="A1" s="37" t="s">
        <v>250</v>
      </c>
      <c r="B1" s="38" t="s">
        <v>251</v>
      </c>
      <c r="C1" s="38" t="s">
        <v>252</v>
      </c>
      <c r="D1" s="38" t="s">
        <v>253</v>
      </c>
      <c r="E1" s="38" t="s">
        <v>254</v>
      </c>
      <c r="F1" s="38" t="s">
        <v>255</v>
      </c>
      <c r="G1" s="37" t="s">
        <v>0</v>
      </c>
    </row>
    <row r="2">
      <c r="A2" s="39" t="s">
        <v>256</v>
      </c>
      <c r="B2" s="40">
        <v>44940.60451388889</v>
      </c>
      <c r="C2" s="41">
        <f>SUMIF(Hoadonbanchitiet!$A$2:$A$70,$A$2:$A$31,Hoadonbanchitiet!$D$2:$D$70)</f>
        <v>188000</v>
      </c>
      <c r="D2" s="42">
        <f t="shared" ref="D2:D15" si="1">C2*5%</f>
        <v>9400</v>
      </c>
      <c r="E2" s="42">
        <f t="shared" ref="E2:E31" si="2">C2-D2</f>
        <v>178600</v>
      </c>
      <c r="F2" s="42">
        <f t="shared" ref="F2:F31" si="3">E2</f>
        <v>178600</v>
      </c>
      <c r="G2" s="3" t="s">
        <v>4</v>
      </c>
    </row>
    <row r="3">
      <c r="A3" s="39" t="s">
        <v>257</v>
      </c>
      <c r="B3" s="40">
        <v>44943.51400462963</v>
      </c>
      <c r="C3" s="41">
        <f>SUMIF(Hoadonbanchitiet!$A$2:$A$70,$A$2:$A$31,Hoadonbanchitiet!$D$2:$D$70)</f>
        <v>180000</v>
      </c>
      <c r="D3" s="42">
        <f t="shared" si="1"/>
        <v>9000</v>
      </c>
      <c r="E3" s="42">
        <f t="shared" si="2"/>
        <v>171000</v>
      </c>
      <c r="F3" s="42">
        <f t="shared" si="3"/>
        <v>171000</v>
      </c>
      <c r="G3" s="3" t="s">
        <v>16</v>
      </c>
    </row>
    <row r="4">
      <c r="A4" s="39" t="s">
        <v>258</v>
      </c>
      <c r="B4" s="40">
        <v>44947.4653125</v>
      </c>
      <c r="C4" s="41">
        <f>SUMIF(Hoadonbanchitiet!$A$2:$A$70,$A$2:$A$31,Hoadonbanchitiet!$D$2:$D$70)</f>
        <v>405000</v>
      </c>
      <c r="D4" s="42">
        <f t="shared" si="1"/>
        <v>20250</v>
      </c>
      <c r="E4" s="42">
        <f t="shared" si="2"/>
        <v>384750</v>
      </c>
      <c r="F4" s="42">
        <f t="shared" si="3"/>
        <v>384750</v>
      </c>
      <c r="G4" s="3" t="s">
        <v>8</v>
      </c>
    </row>
    <row r="5">
      <c r="A5" s="39" t="s">
        <v>259</v>
      </c>
      <c r="B5" s="40">
        <v>44969.420486111114</v>
      </c>
      <c r="C5" s="41">
        <f>SUMIF(Hoadonbanchitiet!$A$2:$A$70,$A$2:$A$31,Hoadonbanchitiet!$D$2:$D$70)</f>
        <v>692000</v>
      </c>
      <c r="D5" s="42">
        <f t="shared" si="1"/>
        <v>34600</v>
      </c>
      <c r="E5" s="42">
        <f t="shared" si="2"/>
        <v>657400</v>
      </c>
      <c r="F5" s="42">
        <f t="shared" si="3"/>
        <v>657400</v>
      </c>
      <c r="G5" s="3" t="s">
        <v>8</v>
      </c>
    </row>
    <row r="6">
      <c r="A6" s="39" t="s">
        <v>260</v>
      </c>
      <c r="B6" s="40">
        <v>44965.38234953704</v>
      </c>
      <c r="C6" s="41">
        <f>SUMIF(Hoadonbanchitiet!$A$2:$A$70,$A$2:$A$31,Hoadonbanchitiet!$D$2:$D$70)</f>
        <v>250000</v>
      </c>
      <c r="D6" s="42">
        <f t="shared" si="1"/>
        <v>12500</v>
      </c>
      <c r="E6" s="42">
        <f t="shared" si="2"/>
        <v>237500</v>
      </c>
      <c r="F6" s="42">
        <f t="shared" si="3"/>
        <v>237500</v>
      </c>
      <c r="G6" s="3" t="s">
        <v>12</v>
      </c>
    </row>
    <row r="7">
      <c r="A7" s="39" t="s">
        <v>261</v>
      </c>
      <c r="B7" s="40">
        <v>44967.66737268519</v>
      </c>
      <c r="C7" s="41">
        <f>SUMIF(Hoadonbanchitiet!$A$2:$A$70,$A$2:$A$31,Hoadonbanchitiet!$D$2:$D$70)</f>
        <v>50000</v>
      </c>
      <c r="D7" s="42">
        <f t="shared" si="1"/>
        <v>2500</v>
      </c>
      <c r="E7" s="42">
        <f t="shared" si="2"/>
        <v>47500</v>
      </c>
      <c r="F7" s="42">
        <f t="shared" si="3"/>
        <v>47500</v>
      </c>
      <c r="G7" s="3" t="s">
        <v>16</v>
      </c>
    </row>
    <row r="8">
      <c r="A8" s="39" t="s">
        <v>262</v>
      </c>
      <c r="B8" s="40">
        <v>44980.3965625</v>
      </c>
      <c r="C8" s="41">
        <f>SUMIF(Hoadonbanchitiet!$A$2:$A$70,$A$2:$A$31,Hoadonbanchitiet!$D$2:$D$70)</f>
        <v>445000</v>
      </c>
      <c r="D8" s="42">
        <f t="shared" si="1"/>
        <v>22250</v>
      </c>
      <c r="E8" s="42">
        <f t="shared" si="2"/>
        <v>422750</v>
      </c>
      <c r="F8" s="42">
        <f t="shared" si="3"/>
        <v>422750</v>
      </c>
      <c r="G8" s="3" t="s">
        <v>8</v>
      </c>
    </row>
    <row r="9">
      <c r="A9" s="39" t="s">
        <v>263</v>
      </c>
      <c r="B9" s="40">
        <v>44981.778229166666</v>
      </c>
      <c r="C9" s="41">
        <f>SUMIF(Hoadonbanchitiet!$A$2:$A$70,$A$2:$A$31,Hoadonbanchitiet!$D$2:$D$70)</f>
        <v>210000</v>
      </c>
      <c r="D9" s="42">
        <f t="shared" si="1"/>
        <v>10500</v>
      </c>
      <c r="E9" s="42">
        <f t="shared" si="2"/>
        <v>199500</v>
      </c>
      <c r="F9" s="42">
        <f t="shared" si="3"/>
        <v>199500</v>
      </c>
      <c r="G9" s="3" t="s">
        <v>12</v>
      </c>
    </row>
    <row r="10">
      <c r="A10" s="39" t="s">
        <v>264</v>
      </c>
      <c r="B10" s="40">
        <v>44987.71238425926</v>
      </c>
      <c r="C10" s="41">
        <f>SUMIF(Hoadonbanchitiet!$A$2:$A$70,$A$2:$A$31,Hoadonbanchitiet!$D$2:$D$70)</f>
        <v>150000</v>
      </c>
      <c r="D10" s="42">
        <f t="shared" si="1"/>
        <v>7500</v>
      </c>
      <c r="E10" s="42">
        <f t="shared" si="2"/>
        <v>142500</v>
      </c>
      <c r="F10" s="42">
        <f t="shared" si="3"/>
        <v>142500</v>
      </c>
      <c r="G10" s="3" t="s">
        <v>16</v>
      </c>
    </row>
    <row r="11">
      <c r="A11" s="39" t="s">
        <v>265</v>
      </c>
      <c r="B11" s="40">
        <v>45008.81387731482</v>
      </c>
      <c r="C11" s="41">
        <f>SUMIF(Hoadonbanchitiet!$A$2:$A$70,$A$2:$A$31,Hoadonbanchitiet!$D$2:$D$70)</f>
        <v>370000</v>
      </c>
      <c r="D11" s="42">
        <f t="shared" si="1"/>
        <v>18500</v>
      </c>
      <c r="E11" s="42">
        <f t="shared" si="2"/>
        <v>351500</v>
      </c>
      <c r="F11" s="42">
        <f t="shared" si="3"/>
        <v>351500</v>
      </c>
      <c r="G11" s="3" t="s">
        <v>19</v>
      </c>
    </row>
    <row r="12">
      <c r="A12" s="39" t="s">
        <v>266</v>
      </c>
      <c r="B12" s="40">
        <v>45040.35471064815</v>
      </c>
      <c r="C12" s="41">
        <f>SUMIF(Hoadonbanchitiet!$A$2:$A$70,$A$2:$A$31,Hoadonbanchitiet!$D$2:$D$70)</f>
        <v>210000</v>
      </c>
      <c r="D12" s="42">
        <f t="shared" si="1"/>
        <v>10500</v>
      </c>
      <c r="E12" s="42">
        <f t="shared" si="2"/>
        <v>199500</v>
      </c>
      <c r="F12" s="42">
        <f t="shared" si="3"/>
        <v>199500</v>
      </c>
      <c r="G12" s="3" t="s">
        <v>8</v>
      </c>
    </row>
    <row r="13">
      <c r="A13" s="39" t="s">
        <v>267</v>
      </c>
      <c r="B13" s="40">
        <v>45045.618425925924</v>
      </c>
      <c r="C13" s="41">
        <f>SUMIF(Hoadonbanchitiet!$A$2:$A$70,$A$2:$A$31,Hoadonbanchitiet!$D$2:$D$70)</f>
        <v>50000</v>
      </c>
      <c r="D13" s="42">
        <f t="shared" si="1"/>
        <v>2500</v>
      </c>
      <c r="E13" s="42">
        <f t="shared" si="2"/>
        <v>47500</v>
      </c>
      <c r="F13" s="42">
        <f t="shared" si="3"/>
        <v>47500</v>
      </c>
      <c r="G13" s="3" t="s">
        <v>16</v>
      </c>
    </row>
    <row r="14">
      <c r="A14" s="39" t="s">
        <v>268</v>
      </c>
      <c r="B14" s="40">
        <v>45046.84203703704</v>
      </c>
      <c r="C14" s="41">
        <f>SUMIF(Hoadonbanchitiet!$A$2:$A$70,$A$2:$A$31,Hoadonbanchitiet!$D$2:$D$70)</f>
        <v>158000</v>
      </c>
      <c r="D14" s="42">
        <f t="shared" si="1"/>
        <v>7900</v>
      </c>
      <c r="E14" s="42">
        <f t="shared" si="2"/>
        <v>150100</v>
      </c>
      <c r="F14" s="42">
        <f t="shared" si="3"/>
        <v>150100</v>
      </c>
      <c r="G14" s="3" t="s">
        <v>12</v>
      </c>
    </row>
    <row r="15">
      <c r="A15" s="39" t="s">
        <v>269</v>
      </c>
      <c r="B15" s="3" t="s">
        <v>270</v>
      </c>
      <c r="C15" s="41">
        <f>SUMIF(Hoadonbanchitiet!$A$2:$A$70,$A$2:$A$31,Hoadonbanchitiet!$D$2:$D$70)</f>
        <v>110000</v>
      </c>
      <c r="D15" s="42">
        <f t="shared" si="1"/>
        <v>5500</v>
      </c>
      <c r="E15" s="42">
        <f t="shared" si="2"/>
        <v>104500</v>
      </c>
      <c r="F15" s="42">
        <f t="shared" si="3"/>
        <v>104500</v>
      </c>
      <c r="G15" s="3" t="s">
        <v>8</v>
      </c>
    </row>
    <row r="16">
      <c r="A16" s="39" t="s">
        <v>271</v>
      </c>
      <c r="B16" s="40">
        <v>45058.90201388889</v>
      </c>
      <c r="C16" s="41">
        <f>SUMIF(Hoadonbanchitiet!$A$2:$A$70,$A$2:$A$31,Hoadonbanchitiet!$D$2:$D$70)</f>
        <v>30000</v>
      </c>
      <c r="D16" s="3">
        <v>0.0</v>
      </c>
      <c r="E16" s="42">
        <f t="shared" si="2"/>
        <v>30000</v>
      </c>
      <c r="F16" s="42">
        <f t="shared" si="3"/>
        <v>30000</v>
      </c>
      <c r="G16" s="3" t="s">
        <v>19</v>
      </c>
    </row>
    <row r="17">
      <c r="A17" s="39" t="s">
        <v>272</v>
      </c>
      <c r="B17" s="40">
        <v>45096.9377662037</v>
      </c>
      <c r="C17" s="41">
        <f>SUMIF(Hoadonbanchitiet!$A$2:$A$70,$A$2:$A$31,Hoadonbanchitiet!$D$2:$D$70)</f>
        <v>380000</v>
      </c>
      <c r="D17" s="3">
        <v>0.0</v>
      </c>
      <c r="E17" s="42">
        <f t="shared" si="2"/>
        <v>380000</v>
      </c>
      <c r="F17" s="42">
        <f t="shared" si="3"/>
        <v>380000</v>
      </c>
      <c r="G17" s="3" t="s">
        <v>4</v>
      </c>
    </row>
    <row r="18">
      <c r="A18" s="39" t="s">
        <v>273</v>
      </c>
      <c r="B18" s="40">
        <v>45110.74597222222</v>
      </c>
      <c r="C18" s="41">
        <f>SUMIF(Hoadonbanchitiet!$A$2:$A$70,$A$2:$A$31,Hoadonbanchitiet!$D$2:$D$70)</f>
        <v>86000</v>
      </c>
      <c r="D18" s="3">
        <v>0.0</v>
      </c>
      <c r="E18" s="42">
        <f t="shared" si="2"/>
        <v>86000</v>
      </c>
      <c r="F18" s="42">
        <f t="shared" si="3"/>
        <v>86000</v>
      </c>
      <c r="G18" s="3" t="s">
        <v>8</v>
      </c>
    </row>
    <row r="19">
      <c r="A19" s="39" t="s">
        <v>274</v>
      </c>
      <c r="B19" s="40">
        <v>45113.486712962964</v>
      </c>
      <c r="C19" s="41">
        <f>SUMIF(Hoadonbanchitiet!$A$2:$A$70,$A$2:$A$31,Hoadonbanchitiet!$D$2:$D$70)</f>
        <v>200000</v>
      </c>
      <c r="D19" s="3">
        <v>0.0</v>
      </c>
      <c r="E19" s="42">
        <f t="shared" si="2"/>
        <v>200000</v>
      </c>
      <c r="F19" s="42">
        <f t="shared" si="3"/>
        <v>200000</v>
      </c>
      <c r="G19" s="3" t="s">
        <v>16</v>
      </c>
    </row>
    <row r="20">
      <c r="A20" s="39" t="s">
        <v>275</v>
      </c>
      <c r="B20" s="40">
        <v>45114.84392361111</v>
      </c>
      <c r="C20" s="41">
        <f>SUMIF(Hoadonbanchitiet!$A$2:$A$70,$A$2:$A$31,Hoadonbanchitiet!$D$2:$D$70)</f>
        <v>83000</v>
      </c>
      <c r="D20" s="3">
        <v>0.0</v>
      </c>
      <c r="E20" s="42">
        <f t="shared" si="2"/>
        <v>83000</v>
      </c>
      <c r="F20" s="42">
        <f t="shared" si="3"/>
        <v>83000</v>
      </c>
      <c r="G20" s="3" t="s">
        <v>16</v>
      </c>
    </row>
    <row r="21">
      <c r="A21" s="39" t="s">
        <v>276</v>
      </c>
      <c r="B21" s="40">
        <v>45129.805185185185</v>
      </c>
      <c r="C21" s="41">
        <f>SUMIF(Hoadonbanchitiet!$A$2:$A$70,$A$2:$A$31,Hoadonbanchitiet!$D$2:$D$70)</f>
        <v>355000</v>
      </c>
      <c r="D21" s="3">
        <v>0.0</v>
      </c>
      <c r="E21" s="42">
        <f t="shared" si="2"/>
        <v>355000</v>
      </c>
      <c r="F21" s="42">
        <f t="shared" si="3"/>
        <v>355000</v>
      </c>
      <c r="G21" s="3" t="s">
        <v>19</v>
      </c>
    </row>
    <row r="22">
      <c r="A22" s="39" t="s">
        <v>277</v>
      </c>
      <c r="B22" s="40">
        <v>45143.66355324074</v>
      </c>
      <c r="C22" s="41">
        <f>SUMIF(Hoadonbanchitiet!$A$2:$A$70,$A$2:$A$31,Hoadonbanchitiet!$D$2:$D$70)</f>
        <v>25000</v>
      </c>
      <c r="D22" s="3">
        <v>0.0</v>
      </c>
      <c r="E22" s="42">
        <f t="shared" si="2"/>
        <v>25000</v>
      </c>
      <c r="F22" s="42">
        <f t="shared" si="3"/>
        <v>25000</v>
      </c>
      <c r="G22" s="3" t="s">
        <v>12</v>
      </c>
    </row>
    <row r="23">
      <c r="A23" s="39" t="s">
        <v>278</v>
      </c>
      <c r="B23" s="40">
        <v>45173.688113425924</v>
      </c>
      <c r="C23" s="41">
        <f>SUMIF(Hoadonbanchitiet!$A$2:$A$70,$A$2:$A$31,Hoadonbanchitiet!$D$2:$D$70)</f>
        <v>115000</v>
      </c>
      <c r="D23" s="3">
        <v>0.0</v>
      </c>
      <c r="E23" s="42">
        <f t="shared" si="2"/>
        <v>115000</v>
      </c>
      <c r="F23" s="42">
        <f t="shared" si="3"/>
        <v>115000</v>
      </c>
      <c r="G23" s="3" t="s">
        <v>19</v>
      </c>
    </row>
    <row r="24">
      <c r="A24" s="39" t="s">
        <v>279</v>
      </c>
      <c r="B24" s="40">
        <v>45174.52142361111</v>
      </c>
      <c r="C24" s="41">
        <f>SUMIF(Hoadonbanchitiet!$A$2:$A$70,$A$2:$A$31,Hoadonbanchitiet!$D$2:$D$70)</f>
        <v>270000</v>
      </c>
      <c r="D24" s="3">
        <v>0.0</v>
      </c>
      <c r="E24" s="42">
        <f t="shared" si="2"/>
        <v>270000</v>
      </c>
      <c r="F24" s="42">
        <f t="shared" si="3"/>
        <v>270000</v>
      </c>
      <c r="G24" s="3" t="s">
        <v>12</v>
      </c>
    </row>
    <row r="25">
      <c r="A25" s="39" t="s">
        <v>280</v>
      </c>
      <c r="B25" s="40">
        <v>45175.465532407405</v>
      </c>
      <c r="C25" s="41">
        <f>SUMIF(Hoadonbanchitiet!$A$2:$A$70,$A$2:$A$31,Hoadonbanchitiet!$D$2:$D$70)</f>
        <v>135000</v>
      </c>
      <c r="D25" s="3">
        <v>0.0</v>
      </c>
      <c r="E25" s="42">
        <f t="shared" si="2"/>
        <v>135000</v>
      </c>
      <c r="F25" s="42">
        <f t="shared" si="3"/>
        <v>135000</v>
      </c>
      <c r="G25" s="3" t="s">
        <v>8</v>
      </c>
    </row>
    <row r="26">
      <c r="A26" s="39" t="s">
        <v>281</v>
      </c>
      <c r="B26" s="40">
        <v>45176.93078703704</v>
      </c>
      <c r="C26" s="41">
        <f>SUMIF(Hoadonbanchitiet!$A$2:$A$70,$A$2:$A$31,Hoadonbanchitiet!$D$2:$D$70)</f>
        <v>300000</v>
      </c>
      <c r="D26" s="3">
        <v>0.0</v>
      </c>
      <c r="E26" s="42">
        <f t="shared" si="2"/>
        <v>300000</v>
      </c>
      <c r="F26" s="42">
        <f t="shared" si="3"/>
        <v>300000</v>
      </c>
      <c r="G26" s="3" t="s">
        <v>16</v>
      </c>
    </row>
    <row r="27">
      <c r="A27" s="39" t="s">
        <v>282</v>
      </c>
      <c r="B27" s="40">
        <v>45207.85454861111</v>
      </c>
      <c r="C27" s="41">
        <f>SUMIF(Hoadonbanchitiet!$A$2:$A$70,$A$2:$A$31,Hoadonbanchitiet!$D$2:$D$70)</f>
        <v>32000</v>
      </c>
      <c r="D27" s="3">
        <v>0.0</v>
      </c>
      <c r="E27" s="42">
        <f t="shared" si="2"/>
        <v>32000</v>
      </c>
      <c r="F27" s="42">
        <f t="shared" si="3"/>
        <v>32000</v>
      </c>
      <c r="G27" s="3" t="s">
        <v>12</v>
      </c>
    </row>
    <row r="28">
      <c r="A28" s="39" t="s">
        <v>283</v>
      </c>
      <c r="B28" s="40">
        <v>45211.84193287037</v>
      </c>
      <c r="C28" s="41">
        <f>SUMIF(Hoadonbanchitiet!$A$2:$A$70,$A$2:$A$31,Hoadonbanchitiet!$D$2:$D$70)</f>
        <v>10000</v>
      </c>
      <c r="D28" s="3">
        <v>0.0</v>
      </c>
      <c r="E28" s="42">
        <f t="shared" si="2"/>
        <v>10000</v>
      </c>
      <c r="F28" s="42">
        <f t="shared" si="3"/>
        <v>10000</v>
      </c>
      <c r="G28" s="3" t="s">
        <v>12</v>
      </c>
    </row>
    <row r="29">
      <c r="A29" s="39" t="s">
        <v>284</v>
      </c>
      <c r="B29" s="40">
        <v>45209.88366898148</v>
      </c>
      <c r="C29" s="41">
        <f>SUMIF(Hoadonbanchitiet!$A$2:$A$70,$A$2:$A$31,Hoadonbanchitiet!$D$2:$D$70)</f>
        <v>75000</v>
      </c>
      <c r="D29" s="3">
        <v>0.0</v>
      </c>
      <c r="E29" s="42">
        <f t="shared" si="2"/>
        <v>75000</v>
      </c>
      <c r="F29" s="42">
        <f t="shared" si="3"/>
        <v>75000</v>
      </c>
      <c r="G29" s="3" t="s">
        <v>8</v>
      </c>
    </row>
    <row r="30">
      <c r="A30" s="39" t="s">
        <v>285</v>
      </c>
      <c r="B30" s="40">
        <v>45220.46704861111</v>
      </c>
      <c r="C30" s="41">
        <f>SUMIF(Hoadonbanchitiet!$A$2:$A$70,$A$2:$A$31,Hoadonbanchitiet!$D$2:$D$70)</f>
        <v>80000</v>
      </c>
      <c r="D30" s="3">
        <v>0.0</v>
      </c>
      <c r="E30" s="42">
        <f t="shared" si="2"/>
        <v>80000</v>
      </c>
      <c r="F30" s="42">
        <f t="shared" si="3"/>
        <v>80000</v>
      </c>
      <c r="G30" s="3" t="s">
        <v>16</v>
      </c>
    </row>
    <row r="31">
      <c r="A31" s="39" t="s">
        <v>286</v>
      </c>
      <c r="B31" s="40">
        <v>45221.918032407404</v>
      </c>
      <c r="C31" s="41">
        <f>SUMIF(Hoadonbanchitiet!$A$2:$A$70,$A$2:$A$31,Hoadonbanchitiet!$D$2:$D$70)</f>
        <v>280000</v>
      </c>
      <c r="D31" s="3">
        <v>0.0</v>
      </c>
      <c r="E31" s="42">
        <f t="shared" si="2"/>
        <v>280000</v>
      </c>
      <c r="F31" s="42">
        <f t="shared" si="3"/>
        <v>280000</v>
      </c>
      <c r="G31" s="3" t="s">
        <v>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5.0"/>
  </cols>
  <sheetData>
    <row r="1">
      <c r="A1" s="37" t="s">
        <v>250</v>
      </c>
      <c r="B1" s="37" t="s">
        <v>22</v>
      </c>
      <c r="C1" s="43" t="s">
        <v>287</v>
      </c>
      <c r="D1" s="38" t="s">
        <v>288</v>
      </c>
      <c r="E1" s="12"/>
    </row>
    <row r="2">
      <c r="A2" s="39" t="s">
        <v>256</v>
      </c>
      <c r="B2" s="3" t="s">
        <v>60</v>
      </c>
      <c r="C2" s="3">
        <v>2.0</v>
      </c>
      <c r="D2" s="44">
        <f t="shared" ref="D2:D70" si="1">(LOOKUP(B2, $H$5:$H$46, $K$5:$K$46))*C2</f>
        <v>70000</v>
      </c>
      <c r="E2" s="12"/>
    </row>
    <row r="3">
      <c r="A3" s="39" t="s">
        <v>256</v>
      </c>
      <c r="B3" s="3" t="s">
        <v>41</v>
      </c>
      <c r="C3" s="3">
        <v>2.0</v>
      </c>
      <c r="D3" s="44">
        <f t="shared" si="1"/>
        <v>100000</v>
      </c>
      <c r="E3" s="12"/>
    </row>
    <row r="4">
      <c r="A4" s="39" t="s">
        <v>256</v>
      </c>
      <c r="B4" s="3" t="s">
        <v>78</v>
      </c>
      <c r="C4" s="3">
        <v>1.0</v>
      </c>
      <c r="D4" s="44">
        <f t="shared" si="1"/>
        <v>18000</v>
      </c>
      <c r="E4" s="12"/>
      <c r="F4" s="12"/>
      <c r="G4" s="12"/>
      <c r="H4" s="12"/>
      <c r="I4" s="12"/>
      <c r="J4" s="12"/>
      <c r="K4" s="45" t="s">
        <v>289</v>
      </c>
    </row>
    <row r="5">
      <c r="A5" s="39" t="s">
        <v>257</v>
      </c>
      <c r="B5" s="3" t="s">
        <v>51</v>
      </c>
      <c r="C5" s="3">
        <v>3.0</v>
      </c>
      <c r="D5" s="44">
        <f t="shared" si="1"/>
        <v>75000</v>
      </c>
      <c r="E5" s="12"/>
      <c r="F5" s="12"/>
      <c r="G5" s="12"/>
      <c r="H5" s="3" t="s">
        <v>26</v>
      </c>
      <c r="I5" s="3" t="s">
        <v>27</v>
      </c>
      <c r="J5" s="3" t="s">
        <v>28</v>
      </c>
      <c r="K5" s="3">
        <v>15000.0</v>
      </c>
    </row>
    <row r="6">
      <c r="A6" s="39" t="s">
        <v>257</v>
      </c>
      <c r="B6" s="3" t="s">
        <v>60</v>
      </c>
      <c r="C6" s="3">
        <v>3.0</v>
      </c>
      <c r="D6" s="44">
        <f t="shared" si="1"/>
        <v>105000</v>
      </c>
      <c r="E6" s="12"/>
      <c r="F6" s="12"/>
      <c r="G6" s="12"/>
      <c r="H6" s="3" t="s">
        <v>29</v>
      </c>
      <c r="I6" s="3" t="s">
        <v>30</v>
      </c>
      <c r="J6" s="3" t="s">
        <v>28</v>
      </c>
      <c r="K6" s="3">
        <v>15000.0</v>
      </c>
    </row>
    <row r="7">
      <c r="A7" s="39" t="s">
        <v>258</v>
      </c>
      <c r="B7" s="3" t="s">
        <v>74</v>
      </c>
      <c r="C7" s="3">
        <v>1.0</v>
      </c>
      <c r="D7" s="44">
        <f t="shared" si="1"/>
        <v>30000</v>
      </c>
      <c r="E7" s="12"/>
      <c r="F7" s="12"/>
      <c r="G7" s="12"/>
      <c r="H7" s="3" t="s">
        <v>31</v>
      </c>
      <c r="I7" s="3" t="s">
        <v>32</v>
      </c>
      <c r="J7" s="3" t="s">
        <v>33</v>
      </c>
      <c r="K7" s="3">
        <v>50000.0</v>
      </c>
    </row>
    <row r="8">
      <c r="A8" s="39" t="s">
        <v>258</v>
      </c>
      <c r="B8" s="3" t="s">
        <v>56</v>
      </c>
      <c r="C8" s="3">
        <v>5.0</v>
      </c>
      <c r="D8" s="44">
        <f t="shared" si="1"/>
        <v>375000</v>
      </c>
      <c r="E8" s="12"/>
      <c r="F8" s="12"/>
      <c r="G8" s="12"/>
      <c r="H8" s="3" t="s">
        <v>34</v>
      </c>
      <c r="I8" s="3" t="s">
        <v>35</v>
      </c>
      <c r="J8" s="3" t="s">
        <v>36</v>
      </c>
      <c r="K8" s="3">
        <v>70000.0</v>
      </c>
    </row>
    <row r="9">
      <c r="A9" s="39" t="s">
        <v>259</v>
      </c>
      <c r="B9" s="3" t="s">
        <v>64</v>
      </c>
      <c r="C9" s="3">
        <v>4.0</v>
      </c>
      <c r="D9" s="44">
        <f t="shared" si="1"/>
        <v>580000</v>
      </c>
      <c r="E9" s="12"/>
      <c r="F9" s="12"/>
      <c r="G9" s="12"/>
      <c r="H9" s="3" t="s">
        <v>37</v>
      </c>
      <c r="I9" s="3" t="s">
        <v>35</v>
      </c>
      <c r="J9" s="3" t="s">
        <v>38</v>
      </c>
      <c r="K9" s="3">
        <v>90000.0</v>
      </c>
    </row>
    <row r="10">
      <c r="A10" s="39" t="s">
        <v>259</v>
      </c>
      <c r="B10" s="3" t="s">
        <v>89</v>
      </c>
      <c r="C10" s="3">
        <v>1.0</v>
      </c>
      <c r="D10" s="44">
        <f t="shared" si="1"/>
        <v>12000</v>
      </c>
      <c r="E10" s="12"/>
      <c r="F10" s="12"/>
      <c r="G10" s="12"/>
      <c r="H10" s="3" t="s">
        <v>39</v>
      </c>
      <c r="I10" s="3" t="s">
        <v>40</v>
      </c>
      <c r="J10" s="3" t="s">
        <v>28</v>
      </c>
      <c r="K10" s="3">
        <v>20000.0</v>
      </c>
    </row>
    <row r="11">
      <c r="A11" s="39" t="s">
        <v>259</v>
      </c>
      <c r="B11" s="3" t="s">
        <v>29</v>
      </c>
      <c r="C11" s="3">
        <v>2.0</v>
      </c>
      <c r="D11" s="44">
        <f t="shared" si="1"/>
        <v>30000</v>
      </c>
      <c r="E11" s="12"/>
      <c r="F11" s="12"/>
      <c r="G11" s="12"/>
      <c r="H11" s="3" t="s">
        <v>41</v>
      </c>
      <c r="I11" s="3" t="s">
        <v>42</v>
      </c>
      <c r="J11" s="3" t="s">
        <v>43</v>
      </c>
      <c r="K11" s="3">
        <v>50000.0</v>
      </c>
    </row>
    <row r="12">
      <c r="A12" s="39" t="s">
        <v>259</v>
      </c>
      <c r="B12" s="3" t="s">
        <v>60</v>
      </c>
      <c r="C12" s="3">
        <v>2.0</v>
      </c>
      <c r="D12" s="44">
        <f t="shared" si="1"/>
        <v>70000</v>
      </c>
      <c r="E12" s="12"/>
      <c r="H12" s="3" t="s">
        <v>44</v>
      </c>
      <c r="I12" s="3" t="s">
        <v>45</v>
      </c>
      <c r="J12" s="3" t="s">
        <v>46</v>
      </c>
      <c r="K12" s="3">
        <v>50000.0</v>
      </c>
    </row>
    <row r="13">
      <c r="A13" s="39" t="s">
        <v>260</v>
      </c>
      <c r="B13" s="3" t="s">
        <v>51</v>
      </c>
      <c r="C13" s="3">
        <v>1.0</v>
      </c>
      <c r="D13" s="44">
        <f t="shared" si="1"/>
        <v>25000</v>
      </c>
      <c r="E13" s="12"/>
      <c r="H13" s="3" t="s">
        <v>47</v>
      </c>
      <c r="I13" s="3" t="s">
        <v>48</v>
      </c>
      <c r="J13" s="3" t="s">
        <v>28</v>
      </c>
      <c r="K13" s="3">
        <v>5000.0</v>
      </c>
    </row>
    <row r="14">
      <c r="A14" s="39" t="s">
        <v>260</v>
      </c>
      <c r="B14" s="3" t="s">
        <v>56</v>
      </c>
      <c r="C14" s="3">
        <v>3.0</v>
      </c>
      <c r="D14" s="44">
        <f t="shared" si="1"/>
        <v>225000</v>
      </c>
      <c r="E14" s="12"/>
      <c r="H14" s="3" t="s">
        <v>49</v>
      </c>
      <c r="I14" s="3" t="s">
        <v>50</v>
      </c>
      <c r="J14" s="3" t="s">
        <v>28</v>
      </c>
      <c r="K14" s="3">
        <v>25000.0</v>
      </c>
    </row>
    <row r="15">
      <c r="A15" s="39" t="s">
        <v>261</v>
      </c>
      <c r="B15" s="3" t="s">
        <v>44</v>
      </c>
      <c r="C15" s="3">
        <v>1.0</v>
      </c>
      <c r="D15" s="44">
        <f t="shared" si="1"/>
        <v>50000</v>
      </c>
      <c r="E15" s="12"/>
      <c r="H15" s="3" t="s">
        <v>51</v>
      </c>
      <c r="I15" s="3" t="s">
        <v>52</v>
      </c>
      <c r="J15" s="3" t="s">
        <v>28</v>
      </c>
      <c r="K15" s="3">
        <v>25000.0</v>
      </c>
    </row>
    <row r="16">
      <c r="A16" s="39" t="s">
        <v>262</v>
      </c>
      <c r="B16" s="3" t="s">
        <v>29</v>
      </c>
      <c r="C16" s="3">
        <v>2.0</v>
      </c>
      <c r="D16" s="44">
        <f t="shared" si="1"/>
        <v>30000</v>
      </c>
      <c r="H16" s="3" t="s">
        <v>53</v>
      </c>
      <c r="I16" s="3" t="s">
        <v>54</v>
      </c>
      <c r="J16" s="3" t="s">
        <v>55</v>
      </c>
      <c r="K16" s="3">
        <v>55000.0</v>
      </c>
    </row>
    <row r="17">
      <c r="A17" s="39" t="s">
        <v>262</v>
      </c>
      <c r="B17" s="3" t="s">
        <v>34</v>
      </c>
      <c r="C17" s="3">
        <v>4.0</v>
      </c>
      <c r="D17" s="44">
        <f t="shared" si="1"/>
        <v>280000</v>
      </c>
      <c r="H17" s="3" t="s">
        <v>56</v>
      </c>
      <c r="I17" s="3" t="s">
        <v>54</v>
      </c>
      <c r="J17" s="3" t="s">
        <v>57</v>
      </c>
      <c r="K17" s="3">
        <v>75000.0</v>
      </c>
    </row>
    <row r="18">
      <c r="A18" s="39" t="s">
        <v>262</v>
      </c>
      <c r="B18" s="3" t="s">
        <v>60</v>
      </c>
      <c r="C18" s="3">
        <v>2.0</v>
      </c>
      <c r="D18" s="44">
        <f t="shared" si="1"/>
        <v>70000</v>
      </c>
      <c r="H18" s="3" t="s">
        <v>58</v>
      </c>
      <c r="I18" s="3" t="s">
        <v>59</v>
      </c>
      <c r="J18" s="3" t="s">
        <v>57</v>
      </c>
      <c r="K18" s="3">
        <v>55000.0</v>
      </c>
    </row>
    <row r="19">
      <c r="A19" s="39" t="s">
        <v>262</v>
      </c>
      <c r="B19" s="3" t="s">
        <v>44</v>
      </c>
      <c r="C19" s="3">
        <v>1.0</v>
      </c>
      <c r="D19" s="44">
        <f t="shared" si="1"/>
        <v>50000</v>
      </c>
      <c r="H19" s="3" t="s">
        <v>60</v>
      </c>
      <c r="I19" s="3" t="s">
        <v>59</v>
      </c>
      <c r="J19" s="3" t="s">
        <v>55</v>
      </c>
      <c r="K19" s="3">
        <v>35000.0</v>
      </c>
    </row>
    <row r="20">
      <c r="A20" s="39" t="s">
        <v>262</v>
      </c>
      <c r="B20" s="3" t="s">
        <v>26</v>
      </c>
      <c r="C20" s="3">
        <v>1.0</v>
      </c>
      <c r="D20" s="44">
        <f t="shared" si="1"/>
        <v>15000</v>
      </c>
      <c r="H20" s="3" t="s">
        <v>61</v>
      </c>
      <c r="I20" s="3" t="s">
        <v>62</v>
      </c>
      <c r="J20" s="3" t="s">
        <v>57</v>
      </c>
      <c r="K20" s="3">
        <v>105000.0</v>
      </c>
    </row>
    <row r="21">
      <c r="A21" s="39" t="s">
        <v>263</v>
      </c>
      <c r="B21" s="3" t="s">
        <v>61</v>
      </c>
      <c r="C21" s="3">
        <v>2.0</v>
      </c>
      <c r="D21" s="44">
        <f t="shared" si="1"/>
        <v>210000</v>
      </c>
      <c r="H21" s="3" t="s">
        <v>63</v>
      </c>
      <c r="I21" s="3" t="s">
        <v>62</v>
      </c>
      <c r="J21" s="3" t="s">
        <v>55</v>
      </c>
      <c r="K21" s="3">
        <v>60000.0</v>
      </c>
    </row>
    <row r="22">
      <c r="A22" s="39" t="s">
        <v>264</v>
      </c>
      <c r="B22" s="3" t="s">
        <v>63</v>
      </c>
      <c r="C22" s="3">
        <v>2.0</v>
      </c>
      <c r="D22" s="44">
        <f t="shared" si="1"/>
        <v>120000</v>
      </c>
      <c r="H22" s="3" t="s">
        <v>64</v>
      </c>
      <c r="I22" s="3" t="s">
        <v>65</v>
      </c>
      <c r="J22" s="3" t="s">
        <v>66</v>
      </c>
      <c r="K22" s="3">
        <v>145000.0</v>
      </c>
    </row>
    <row r="23">
      <c r="A23" s="39" t="s">
        <v>264</v>
      </c>
      <c r="B23" s="3" t="s">
        <v>74</v>
      </c>
      <c r="C23" s="3">
        <v>1.0</v>
      </c>
      <c r="D23" s="44">
        <f t="shared" si="1"/>
        <v>30000</v>
      </c>
      <c r="H23" s="3" t="s">
        <v>67</v>
      </c>
      <c r="I23" s="3" t="s">
        <v>65</v>
      </c>
      <c r="J23" s="3" t="s">
        <v>68</v>
      </c>
      <c r="K23" s="3">
        <v>280000.0</v>
      </c>
    </row>
    <row r="24">
      <c r="A24" s="39" t="s">
        <v>265</v>
      </c>
      <c r="B24" s="3" t="s">
        <v>74</v>
      </c>
      <c r="C24" s="3">
        <v>3.0</v>
      </c>
      <c r="D24" s="44">
        <f t="shared" si="1"/>
        <v>90000</v>
      </c>
      <c r="H24" s="3" t="s">
        <v>69</v>
      </c>
      <c r="I24" s="3" t="s">
        <v>70</v>
      </c>
      <c r="J24" s="3" t="s">
        <v>28</v>
      </c>
      <c r="K24" s="3">
        <v>20000.0</v>
      </c>
    </row>
    <row r="25">
      <c r="A25" s="39" t="s">
        <v>265</v>
      </c>
      <c r="B25" s="3" t="s">
        <v>34</v>
      </c>
      <c r="C25" s="3">
        <v>4.0</v>
      </c>
      <c r="D25" s="44">
        <f t="shared" si="1"/>
        <v>280000</v>
      </c>
      <c r="H25" s="3" t="s">
        <v>71</v>
      </c>
      <c r="I25" s="3" t="s">
        <v>72</v>
      </c>
      <c r="J25" s="3" t="s">
        <v>73</v>
      </c>
      <c r="K25" s="3">
        <v>20000.0</v>
      </c>
    </row>
    <row r="26">
      <c r="A26" s="39" t="s">
        <v>266</v>
      </c>
      <c r="B26" s="3" t="s">
        <v>76</v>
      </c>
      <c r="C26" s="3">
        <v>1.0</v>
      </c>
      <c r="D26" s="44">
        <f t="shared" si="1"/>
        <v>15000</v>
      </c>
      <c r="H26" s="3" t="s">
        <v>74</v>
      </c>
      <c r="I26" s="3" t="s">
        <v>75</v>
      </c>
      <c r="J26" s="3" t="s">
        <v>73</v>
      </c>
      <c r="K26" s="3">
        <v>30000.0</v>
      </c>
    </row>
    <row r="27">
      <c r="A27" s="39" t="s">
        <v>266</v>
      </c>
      <c r="B27" s="3" t="s">
        <v>31</v>
      </c>
      <c r="C27" s="3">
        <v>1.0</v>
      </c>
      <c r="D27" s="44">
        <f t="shared" si="1"/>
        <v>50000</v>
      </c>
      <c r="H27" s="3" t="s">
        <v>76</v>
      </c>
      <c r="I27" s="3" t="s">
        <v>77</v>
      </c>
      <c r="J27" s="3" t="s">
        <v>73</v>
      </c>
      <c r="K27" s="3">
        <v>15000.0</v>
      </c>
    </row>
    <row r="28">
      <c r="A28" s="39" t="s">
        <v>266</v>
      </c>
      <c r="B28" s="3" t="s">
        <v>64</v>
      </c>
      <c r="C28" s="3">
        <v>1.0</v>
      </c>
      <c r="D28" s="44">
        <f t="shared" si="1"/>
        <v>145000</v>
      </c>
      <c r="H28" s="3" t="s">
        <v>78</v>
      </c>
      <c r="I28" s="3" t="s">
        <v>79</v>
      </c>
      <c r="J28" s="3" t="s">
        <v>73</v>
      </c>
      <c r="K28" s="3">
        <v>18000.0</v>
      </c>
    </row>
    <row r="29">
      <c r="A29" s="39" t="s">
        <v>267</v>
      </c>
      <c r="B29" s="3" t="s">
        <v>41</v>
      </c>
      <c r="C29" s="3">
        <v>1.0</v>
      </c>
      <c r="D29" s="44">
        <f t="shared" si="1"/>
        <v>50000</v>
      </c>
      <c r="H29" s="3" t="s">
        <v>80</v>
      </c>
      <c r="I29" s="3" t="s">
        <v>81</v>
      </c>
      <c r="J29" s="3" t="s">
        <v>73</v>
      </c>
      <c r="K29" s="3">
        <v>20000.0</v>
      </c>
    </row>
    <row r="30">
      <c r="A30" s="39" t="s">
        <v>268</v>
      </c>
      <c r="B30" s="3" t="s">
        <v>71</v>
      </c>
      <c r="C30" s="3">
        <v>1.0</v>
      </c>
      <c r="D30" s="44">
        <f t="shared" si="1"/>
        <v>20000</v>
      </c>
      <c r="H30" s="3" t="s">
        <v>82</v>
      </c>
      <c r="I30" s="3" t="s">
        <v>83</v>
      </c>
      <c r="J30" s="3" t="s">
        <v>73</v>
      </c>
      <c r="K30" s="3">
        <v>10000.0</v>
      </c>
    </row>
    <row r="31">
      <c r="A31" s="39" t="s">
        <v>268</v>
      </c>
      <c r="B31" s="3" t="s">
        <v>31</v>
      </c>
      <c r="C31" s="3">
        <v>1.0</v>
      </c>
      <c r="D31" s="44">
        <f t="shared" si="1"/>
        <v>50000</v>
      </c>
      <c r="H31" s="3" t="s">
        <v>84</v>
      </c>
      <c r="I31" s="3" t="s">
        <v>85</v>
      </c>
      <c r="J31" s="3" t="s">
        <v>86</v>
      </c>
      <c r="K31" s="3">
        <v>12000.0</v>
      </c>
    </row>
    <row r="32">
      <c r="A32" s="39" t="s">
        <v>268</v>
      </c>
      <c r="B32" s="3" t="s">
        <v>34</v>
      </c>
      <c r="C32" s="3">
        <v>1.0</v>
      </c>
      <c r="D32" s="44">
        <f t="shared" si="1"/>
        <v>70000</v>
      </c>
      <c r="H32" s="3" t="s">
        <v>87</v>
      </c>
      <c r="I32" s="3" t="s">
        <v>88</v>
      </c>
      <c r="J32" s="3" t="s">
        <v>86</v>
      </c>
      <c r="K32" s="3">
        <v>6000.0</v>
      </c>
    </row>
    <row r="33">
      <c r="A33" s="39" t="s">
        <v>268</v>
      </c>
      <c r="B33" s="3" t="s">
        <v>78</v>
      </c>
      <c r="C33" s="3">
        <v>1.0</v>
      </c>
      <c r="D33" s="44">
        <f t="shared" si="1"/>
        <v>18000</v>
      </c>
      <c r="H33" s="3" t="s">
        <v>89</v>
      </c>
      <c r="I33" s="3" t="s">
        <v>90</v>
      </c>
      <c r="J33" s="3" t="s">
        <v>86</v>
      </c>
      <c r="K33" s="3">
        <v>12000.0</v>
      </c>
    </row>
    <row r="34">
      <c r="A34" s="39" t="s">
        <v>269</v>
      </c>
      <c r="B34" s="3" t="s">
        <v>60</v>
      </c>
      <c r="C34" s="3">
        <v>2.0</v>
      </c>
      <c r="D34" s="44">
        <f t="shared" si="1"/>
        <v>70000</v>
      </c>
      <c r="H34" s="3" t="s">
        <v>91</v>
      </c>
      <c r="I34" s="3" t="s">
        <v>92</v>
      </c>
      <c r="J34" s="3" t="s">
        <v>93</v>
      </c>
      <c r="K34" s="3">
        <v>25000.0</v>
      </c>
    </row>
    <row r="35">
      <c r="A35" s="39" t="s">
        <v>269</v>
      </c>
      <c r="B35" s="3" t="s">
        <v>69</v>
      </c>
      <c r="C35" s="3">
        <v>2.0</v>
      </c>
      <c r="D35" s="44">
        <f t="shared" si="1"/>
        <v>40000</v>
      </c>
      <c r="H35" s="3" t="s">
        <v>94</v>
      </c>
      <c r="I35" s="3" t="s">
        <v>95</v>
      </c>
      <c r="J35" s="3" t="s">
        <v>93</v>
      </c>
      <c r="K35" s="3">
        <v>25000.0</v>
      </c>
    </row>
    <row r="36">
      <c r="A36" s="39" t="s">
        <v>271</v>
      </c>
      <c r="B36" s="3" t="s">
        <v>108</v>
      </c>
      <c r="C36" s="3">
        <v>2.0</v>
      </c>
      <c r="D36" s="44">
        <f t="shared" si="1"/>
        <v>30000</v>
      </c>
      <c r="H36" s="3" t="s">
        <v>96</v>
      </c>
      <c r="I36" s="3" t="s">
        <v>97</v>
      </c>
      <c r="J36" s="3" t="s">
        <v>93</v>
      </c>
      <c r="K36" s="3">
        <v>25000.0</v>
      </c>
    </row>
    <row r="37">
      <c r="A37" s="39" t="s">
        <v>272</v>
      </c>
      <c r="B37" s="3" t="s">
        <v>96</v>
      </c>
      <c r="C37" s="3">
        <v>2.0</v>
      </c>
      <c r="D37" s="44">
        <f t="shared" si="1"/>
        <v>50000</v>
      </c>
      <c r="H37" s="3" t="s">
        <v>98</v>
      </c>
      <c r="I37" s="3" t="s">
        <v>99</v>
      </c>
      <c r="J37" s="3" t="s">
        <v>93</v>
      </c>
      <c r="K37" s="3">
        <v>25000.0</v>
      </c>
    </row>
    <row r="38">
      <c r="A38" s="39" t="s">
        <v>272</v>
      </c>
      <c r="B38" s="3" t="s">
        <v>64</v>
      </c>
      <c r="C38" s="3">
        <v>2.0</v>
      </c>
      <c r="D38" s="44">
        <f t="shared" si="1"/>
        <v>290000</v>
      </c>
      <c r="H38" s="3" t="s">
        <v>100</v>
      </c>
      <c r="I38" s="3" t="s">
        <v>101</v>
      </c>
      <c r="J38" s="3" t="s">
        <v>93</v>
      </c>
      <c r="K38" s="3">
        <v>25000.0</v>
      </c>
    </row>
    <row r="39">
      <c r="A39" s="39" t="s">
        <v>272</v>
      </c>
      <c r="B39" s="3" t="s">
        <v>76</v>
      </c>
      <c r="C39" s="3">
        <v>1.0</v>
      </c>
      <c r="D39" s="44">
        <f t="shared" si="1"/>
        <v>15000</v>
      </c>
      <c r="H39" s="3" t="s">
        <v>102</v>
      </c>
      <c r="I39" s="3" t="s">
        <v>103</v>
      </c>
      <c r="J39" s="3" t="s">
        <v>93</v>
      </c>
      <c r="K39" s="3">
        <v>25000.0</v>
      </c>
    </row>
    <row r="40">
      <c r="A40" s="39" t="s">
        <v>272</v>
      </c>
      <c r="B40" s="3" t="s">
        <v>49</v>
      </c>
      <c r="C40" s="3">
        <v>1.0</v>
      </c>
      <c r="D40" s="44">
        <f t="shared" si="1"/>
        <v>25000</v>
      </c>
      <c r="H40" s="3" t="s">
        <v>104</v>
      </c>
      <c r="I40" s="3" t="s">
        <v>105</v>
      </c>
      <c r="J40" s="3" t="s">
        <v>93</v>
      </c>
      <c r="K40" s="3">
        <v>25000.0</v>
      </c>
    </row>
    <row r="41">
      <c r="A41" s="39" t="s">
        <v>273</v>
      </c>
      <c r="B41" s="3" t="s">
        <v>71</v>
      </c>
      <c r="C41" s="3">
        <v>1.0</v>
      </c>
      <c r="D41" s="44">
        <f t="shared" si="1"/>
        <v>20000</v>
      </c>
      <c r="H41" s="3" t="s">
        <v>106</v>
      </c>
      <c r="I41" s="3" t="s">
        <v>107</v>
      </c>
      <c r="J41" s="3" t="s">
        <v>93</v>
      </c>
      <c r="K41" s="3">
        <v>25000.0</v>
      </c>
    </row>
    <row r="42">
      <c r="A42" s="39" t="s">
        <v>273</v>
      </c>
      <c r="B42" s="3" t="s">
        <v>84</v>
      </c>
      <c r="C42" s="3">
        <v>3.0</v>
      </c>
      <c r="D42" s="44">
        <f t="shared" si="1"/>
        <v>36000</v>
      </c>
      <c r="H42" s="3" t="s">
        <v>108</v>
      </c>
      <c r="I42" s="3" t="s">
        <v>109</v>
      </c>
      <c r="J42" s="3" t="s">
        <v>93</v>
      </c>
      <c r="K42" s="3">
        <v>15000.0</v>
      </c>
    </row>
    <row r="43">
      <c r="A43" s="39" t="s">
        <v>273</v>
      </c>
      <c r="B43" s="3" t="s">
        <v>26</v>
      </c>
      <c r="C43" s="3">
        <v>2.0</v>
      </c>
      <c r="D43" s="44">
        <f t="shared" si="1"/>
        <v>30000</v>
      </c>
      <c r="H43" s="3" t="s">
        <v>110</v>
      </c>
      <c r="I43" s="3" t="s">
        <v>111</v>
      </c>
      <c r="J43" s="3" t="s">
        <v>93</v>
      </c>
      <c r="K43" s="3">
        <v>25000.0</v>
      </c>
    </row>
    <row r="44">
      <c r="A44" s="39" t="s">
        <v>274</v>
      </c>
      <c r="B44" s="3" t="s">
        <v>63</v>
      </c>
      <c r="C44" s="3">
        <v>1.0</v>
      </c>
      <c r="D44" s="44">
        <f t="shared" si="1"/>
        <v>60000</v>
      </c>
      <c r="H44" s="3" t="s">
        <v>112</v>
      </c>
      <c r="I44" s="3" t="s">
        <v>113</v>
      </c>
      <c r="J44" s="3" t="s">
        <v>93</v>
      </c>
      <c r="K44" s="3">
        <v>25000.0</v>
      </c>
    </row>
    <row r="45">
      <c r="A45" s="39" t="s">
        <v>274</v>
      </c>
      <c r="B45" s="3" t="s">
        <v>60</v>
      </c>
      <c r="C45" s="3">
        <v>1.0</v>
      </c>
      <c r="D45" s="44">
        <f t="shared" si="1"/>
        <v>35000</v>
      </c>
      <c r="H45" s="3" t="s">
        <v>114</v>
      </c>
      <c r="I45" s="3" t="s">
        <v>115</v>
      </c>
      <c r="J45" s="3" t="s">
        <v>93</v>
      </c>
      <c r="K45" s="3">
        <v>25000.0</v>
      </c>
    </row>
    <row r="46">
      <c r="A46" s="39" t="s">
        <v>274</v>
      </c>
      <c r="B46" s="3" t="s">
        <v>61</v>
      </c>
      <c r="C46" s="3">
        <v>1.0</v>
      </c>
      <c r="D46" s="44">
        <f t="shared" si="1"/>
        <v>105000</v>
      </c>
      <c r="H46" s="3" t="s">
        <v>116</v>
      </c>
      <c r="I46" s="3" t="s">
        <v>117</v>
      </c>
      <c r="J46" s="3" t="s">
        <v>93</v>
      </c>
      <c r="K46" s="3">
        <v>25000.0</v>
      </c>
    </row>
    <row r="47">
      <c r="A47" s="39" t="s">
        <v>275</v>
      </c>
      <c r="B47" s="3" t="s">
        <v>110</v>
      </c>
      <c r="C47" s="3">
        <v>1.0</v>
      </c>
      <c r="D47" s="44">
        <f t="shared" si="1"/>
        <v>25000</v>
      </c>
    </row>
    <row r="48">
      <c r="A48" s="39" t="s">
        <v>275</v>
      </c>
      <c r="B48" s="3" t="s">
        <v>78</v>
      </c>
      <c r="C48" s="3">
        <v>1.0</v>
      </c>
      <c r="D48" s="44">
        <f t="shared" si="1"/>
        <v>18000</v>
      </c>
    </row>
    <row r="49">
      <c r="A49" s="39" t="s">
        <v>275</v>
      </c>
      <c r="B49" s="3" t="s">
        <v>69</v>
      </c>
      <c r="C49" s="3">
        <v>2.0</v>
      </c>
      <c r="D49" s="44">
        <f t="shared" si="1"/>
        <v>40000</v>
      </c>
    </row>
    <row r="50">
      <c r="A50" s="39" t="s">
        <v>276</v>
      </c>
      <c r="B50" s="3" t="s">
        <v>64</v>
      </c>
      <c r="C50" s="3">
        <v>1.0</v>
      </c>
      <c r="D50" s="44">
        <f t="shared" si="1"/>
        <v>145000</v>
      </c>
    </row>
    <row r="51">
      <c r="A51" s="39" t="s">
        <v>276</v>
      </c>
      <c r="B51" s="3" t="s">
        <v>61</v>
      </c>
      <c r="C51" s="3">
        <v>2.0</v>
      </c>
      <c r="D51" s="44">
        <f t="shared" si="1"/>
        <v>210000</v>
      </c>
    </row>
    <row r="52">
      <c r="A52" s="39" t="s">
        <v>277</v>
      </c>
      <c r="B52" s="3" t="s">
        <v>49</v>
      </c>
      <c r="C52" s="3">
        <v>1.0</v>
      </c>
      <c r="D52" s="44">
        <f t="shared" si="1"/>
        <v>25000</v>
      </c>
    </row>
    <row r="53">
      <c r="A53" s="39" t="s">
        <v>278</v>
      </c>
      <c r="B53" s="3" t="s">
        <v>69</v>
      </c>
      <c r="C53" s="3">
        <v>3.0</v>
      </c>
      <c r="D53" s="44">
        <f t="shared" si="1"/>
        <v>60000</v>
      </c>
    </row>
    <row r="54">
      <c r="A54" s="39" t="s">
        <v>278</v>
      </c>
      <c r="B54" s="3" t="s">
        <v>80</v>
      </c>
      <c r="C54" s="3">
        <v>2.0</v>
      </c>
      <c r="D54" s="44">
        <f t="shared" si="1"/>
        <v>40000</v>
      </c>
    </row>
    <row r="55">
      <c r="A55" s="39" t="s">
        <v>278</v>
      </c>
      <c r="B55" s="3" t="s">
        <v>108</v>
      </c>
      <c r="C55" s="3">
        <v>1.0</v>
      </c>
      <c r="D55" s="44">
        <f t="shared" si="1"/>
        <v>15000</v>
      </c>
    </row>
    <row r="56">
      <c r="A56" s="39" t="s">
        <v>279</v>
      </c>
      <c r="B56" s="3" t="s">
        <v>110</v>
      </c>
      <c r="C56" s="3">
        <v>4.0</v>
      </c>
      <c r="D56" s="44">
        <f t="shared" si="1"/>
        <v>100000</v>
      </c>
    </row>
    <row r="57">
      <c r="A57" s="39" t="s">
        <v>279</v>
      </c>
      <c r="B57" s="3" t="s">
        <v>34</v>
      </c>
      <c r="C57" s="3">
        <v>1.0</v>
      </c>
      <c r="D57" s="44">
        <f t="shared" si="1"/>
        <v>70000</v>
      </c>
    </row>
    <row r="58">
      <c r="A58" s="39" t="s">
        <v>279</v>
      </c>
      <c r="B58" s="3" t="s">
        <v>31</v>
      </c>
      <c r="C58" s="3">
        <v>2.0</v>
      </c>
      <c r="D58" s="44">
        <f t="shared" si="1"/>
        <v>100000</v>
      </c>
    </row>
    <row r="59">
      <c r="A59" s="39" t="s">
        <v>280</v>
      </c>
      <c r="B59" s="3" t="s">
        <v>74</v>
      </c>
      <c r="C59" s="3">
        <v>2.0</v>
      </c>
      <c r="D59" s="44">
        <f t="shared" si="1"/>
        <v>60000</v>
      </c>
    </row>
    <row r="60">
      <c r="A60" s="39" t="s">
        <v>280</v>
      </c>
      <c r="B60" s="3" t="s">
        <v>56</v>
      </c>
      <c r="C60" s="3">
        <v>1.0</v>
      </c>
      <c r="D60" s="44">
        <f t="shared" si="1"/>
        <v>75000</v>
      </c>
    </row>
    <row r="61">
      <c r="A61" s="39" t="s">
        <v>281</v>
      </c>
      <c r="B61" s="3" t="s">
        <v>37</v>
      </c>
      <c r="C61" s="3">
        <v>3.0</v>
      </c>
      <c r="D61" s="44">
        <f t="shared" si="1"/>
        <v>270000</v>
      </c>
    </row>
    <row r="62">
      <c r="A62" s="39" t="s">
        <v>281</v>
      </c>
      <c r="B62" s="3" t="s">
        <v>108</v>
      </c>
      <c r="C62" s="3">
        <v>1.0</v>
      </c>
      <c r="D62" s="44">
        <f t="shared" si="1"/>
        <v>15000</v>
      </c>
    </row>
    <row r="63">
      <c r="A63" s="39" t="s">
        <v>281</v>
      </c>
      <c r="B63" s="3" t="s">
        <v>76</v>
      </c>
      <c r="C63" s="3">
        <v>1.0</v>
      </c>
      <c r="D63" s="44">
        <f t="shared" si="1"/>
        <v>15000</v>
      </c>
    </row>
    <row r="64">
      <c r="A64" s="39" t="s">
        <v>282</v>
      </c>
      <c r="B64" s="3" t="s">
        <v>87</v>
      </c>
      <c r="C64" s="3">
        <v>2.0</v>
      </c>
      <c r="D64" s="44">
        <f t="shared" si="1"/>
        <v>12000</v>
      </c>
    </row>
    <row r="65">
      <c r="A65" s="39" t="s">
        <v>282</v>
      </c>
      <c r="B65" s="3" t="s">
        <v>39</v>
      </c>
      <c r="C65" s="3">
        <v>1.0</v>
      </c>
      <c r="D65" s="44">
        <f t="shared" si="1"/>
        <v>20000</v>
      </c>
    </row>
    <row r="66">
      <c r="A66" s="39" t="s">
        <v>283</v>
      </c>
      <c r="B66" s="3" t="s">
        <v>82</v>
      </c>
      <c r="C66" s="3">
        <v>1.0</v>
      </c>
      <c r="D66" s="44">
        <f t="shared" si="1"/>
        <v>10000</v>
      </c>
    </row>
    <row r="67">
      <c r="A67" s="39" t="s">
        <v>284</v>
      </c>
      <c r="B67" s="3" t="s">
        <v>49</v>
      </c>
      <c r="C67" s="3">
        <v>3.0</v>
      </c>
      <c r="D67" s="44">
        <f t="shared" si="1"/>
        <v>75000</v>
      </c>
    </row>
    <row r="68">
      <c r="A68" s="39" t="s">
        <v>285</v>
      </c>
      <c r="B68" s="3" t="s">
        <v>74</v>
      </c>
      <c r="C68" s="3">
        <v>1.0</v>
      </c>
      <c r="D68" s="44">
        <f t="shared" si="1"/>
        <v>30000</v>
      </c>
    </row>
    <row r="69">
      <c r="A69" s="39" t="s">
        <v>285</v>
      </c>
      <c r="B69" s="3" t="s">
        <v>116</v>
      </c>
      <c r="C69" s="3">
        <v>2.0</v>
      </c>
      <c r="D69" s="44">
        <f t="shared" si="1"/>
        <v>50000</v>
      </c>
    </row>
    <row r="70">
      <c r="A70" s="39" t="s">
        <v>286</v>
      </c>
      <c r="B70" s="3" t="s">
        <v>67</v>
      </c>
      <c r="C70" s="3">
        <v>1.0</v>
      </c>
      <c r="D70" s="44">
        <f t="shared" si="1"/>
        <v>280000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</cols>
  <sheetData>
    <row r="1" ht="23.25" customHeight="1">
      <c r="A1" s="37" t="s">
        <v>290</v>
      </c>
      <c r="B1" s="38" t="s">
        <v>291</v>
      </c>
      <c r="C1" s="38" t="s">
        <v>292</v>
      </c>
      <c r="D1" s="37" t="s">
        <v>0</v>
      </c>
      <c r="E1" s="37" t="s">
        <v>231</v>
      </c>
    </row>
    <row r="2" ht="21.0" customHeight="1">
      <c r="A2" s="46" t="s">
        <v>293</v>
      </c>
      <c r="B2" s="47">
        <f>SUMIF(Hoadonnhapchitiet!A2:A30,A2,Hoadonnhapchitiet!$D$2:$D$30)</f>
        <v>2395000</v>
      </c>
      <c r="C2" s="48">
        <v>44946.31619212963</v>
      </c>
      <c r="D2" s="3" t="s">
        <v>4</v>
      </c>
      <c r="E2" s="23" t="s">
        <v>235</v>
      </c>
    </row>
    <row r="3">
      <c r="A3" s="46" t="s">
        <v>294</v>
      </c>
      <c r="B3" s="47">
        <f>SUMIF(Hoadonnhapchitiet!A3:A31,A3,Hoadonnhapchitiet!$D$2:$D$30)</f>
        <v>1752000</v>
      </c>
      <c r="C3" s="48">
        <v>44969.343993055554</v>
      </c>
      <c r="D3" s="3" t="s">
        <v>8</v>
      </c>
      <c r="E3" s="23" t="s">
        <v>238</v>
      </c>
    </row>
    <row r="4">
      <c r="A4" s="46" t="s">
        <v>295</v>
      </c>
      <c r="B4" s="47">
        <f>SUMIF(Hoadonnhapchitiet!A4:A32,A4,Hoadonnhapchitiet!$D$2:$D$30)</f>
        <v>764000</v>
      </c>
      <c r="C4" s="48">
        <v>44998.329988425925</v>
      </c>
      <c r="D4" s="3" t="s">
        <v>12</v>
      </c>
      <c r="E4" s="23" t="s">
        <v>244</v>
      </c>
    </row>
    <row r="5">
      <c r="A5" s="46" t="s">
        <v>296</v>
      </c>
      <c r="B5" s="47">
        <f>SUMIF(Hoadonnhapchitiet!A5:A33,A5,Hoadonnhapchitiet!$D$2:$D$30)</f>
        <v>480000</v>
      </c>
      <c r="C5" s="48">
        <v>45046.267372685186</v>
      </c>
      <c r="D5" s="3" t="s">
        <v>4</v>
      </c>
      <c r="E5" s="23" t="s">
        <v>247</v>
      </c>
    </row>
    <row r="6">
      <c r="A6" s="46" t="s">
        <v>297</v>
      </c>
      <c r="B6" s="47">
        <f>SUMIF(Hoadonnhapchitiet!A6:A34,A6,Hoadonnhapchitiet!$D$2:$D$30)</f>
        <v>556000</v>
      </c>
      <c r="C6" s="48">
        <v>45061.35559027778</v>
      </c>
      <c r="D6" s="3" t="s">
        <v>19</v>
      </c>
      <c r="E6" s="23" t="s">
        <v>244</v>
      </c>
    </row>
    <row r="7">
      <c r="A7" s="46" t="s">
        <v>298</v>
      </c>
      <c r="B7" s="47">
        <f>SUMIF(Hoadonnhapchitiet!A7:A35,A7,Hoadonnhapchitiet!$D$2:$D$30)</f>
        <v>2718000</v>
      </c>
      <c r="C7" s="48">
        <v>45093.34465277778</v>
      </c>
      <c r="D7" s="3" t="s">
        <v>16</v>
      </c>
      <c r="E7" s="23" t="s">
        <v>240</v>
      </c>
    </row>
    <row r="8">
      <c r="A8" s="46" t="s">
        <v>299</v>
      </c>
      <c r="B8" s="47">
        <f>SUMIF(Hoadonnhapchitiet!A8:A36,A8,Hoadonnhapchitiet!$D$2:$D$30)</f>
        <v>2664000</v>
      </c>
      <c r="C8" s="48">
        <v>45134.313101851854</v>
      </c>
      <c r="D8" s="3" t="s">
        <v>4</v>
      </c>
      <c r="E8" s="23" t="s">
        <v>242</v>
      </c>
    </row>
    <row r="9">
      <c r="A9" s="46" t="s">
        <v>300</v>
      </c>
      <c r="B9" s="47">
        <f>SUMIF(Hoadonnhapchitiet!A9:A37,A9,Hoadonnhapchitiet!$D$2:$D$30)</f>
        <v>1152000</v>
      </c>
      <c r="C9" s="48">
        <v>45156.28166666667</v>
      </c>
      <c r="D9" s="3" t="s">
        <v>12</v>
      </c>
      <c r="E9" s="23" t="s">
        <v>235</v>
      </c>
    </row>
    <row r="10">
      <c r="A10" s="46" t="s">
        <v>301</v>
      </c>
      <c r="B10" s="47">
        <f>SUMIF(Hoadonnhapchitiet!A10:A38,A10,Hoadonnhapchitiet!$D$2:$D$30)</f>
        <v>636000</v>
      </c>
      <c r="C10" s="48">
        <v>45198.3368287037</v>
      </c>
      <c r="D10" s="3" t="s">
        <v>8</v>
      </c>
      <c r="E10" s="23" t="s">
        <v>238</v>
      </c>
    </row>
    <row r="11">
      <c r="A11" s="46" t="s">
        <v>302</v>
      </c>
      <c r="B11" s="47">
        <f>SUMIF(Hoadonnhapchitiet!A11:A39,A11,Hoadonnhapchitiet!$D$2:$D$30)</f>
        <v>555000</v>
      </c>
      <c r="C11" s="48">
        <v>45219.30699074074</v>
      </c>
      <c r="D11" s="3" t="s">
        <v>4</v>
      </c>
      <c r="E11" s="23" t="s">
        <v>240</v>
      </c>
    </row>
    <row r="12">
      <c r="A12" s="49"/>
      <c r="B12" s="49"/>
      <c r="C12" s="49"/>
      <c r="D12" s="49"/>
      <c r="E12" s="49"/>
    </row>
    <row r="13">
      <c r="A13" s="49"/>
      <c r="B13" s="49"/>
      <c r="C13" s="49"/>
      <c r="D13" s="49"/>
      <c r="E13" s="49"/>
    </row>
    <row r="14">
      <c r="A14" s="49"/>
      <c r="B14" s="49"/>
      <c r="C14" s="49"/>
      <c r="D14" s="49"/>
      <c r="E14" s="49"/>
    </row>
    <row r="15">
      <c r="A15" s="49"/>
      <c r="B15" s="49"/>
      <c r="C15" s="49"/>
      <c r="D15" s="49"/>
      <c r="E15" s="49"/>
    </row>
    <row r="16">
      <c r="A16" s="49"/>
      <c r="B16" s="49"/>
      <c r="C16" s="49"/>
      <c r="D16" s="49"/>
      <c r="E16" s="49"/>
    </row>
    <row r="17">
      <c r="A17" s="49"/>
      <c r="B17" s="49"/>
      <c r="C17" s="49"/>
      <c r="D17" s="49"/>
      <c r="E17" s="49"/>
    </row>
    <row r="18">
      <c r="A18" s="49"/>
      <c r="B18" s="49"/>
      <c r="C18" s="49"/>
      <c r="D18" s="49"/>
      <c r="E18" s="49"/>
    </row>
    <row r="19">
      <c r="A19" s="49"/>
      <c r="B19" s="49"/>
      <c r="C19" s="49"/>
      <c r="D19" s="49"/>
      <c r="E19" s="49"/>
    </row>
    <row r="20">
      <c r="A20" s="49"/>
      <c r="B20" s="49"/>
      <c r="D20" s="49"/>
      <c r="E20" s="4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303</v>
      </c>
      <c r="B1" s="37" t="s">
        <v>118</v>
      </c>
      <c r="C1" s="38" t="s">
        <v>304</v>
      </c>
      <c r="D1" s="38" t="s">
        <v>305</v>
      </c>
      <c r="E1" s="11"/>
    </row>
    <row r="2">
      <c r="A2" s="46" t="s">
        <v>293</v>
      </c>
      <c r="B2" s="3" t="s">
        <v>122</v>
      </c>
      <c r="C2" s="3">
        <v>3.0</v>
      </c>
      <c r="D2" s="41">
        <f t="shared" ref="D2:D30" si="1">(LOOKUP(B2, $H$4:$H$13, $K$4:$K$13))*C2</f>
        <v>135000</v>
      </c>
      <c r="E2" s="11"/>
    </row>
    <row r="3">
      <c r="A3" s="46" t="s">
        <v>293</v>
      </c>
      <c r="B3" s="3" t="s">
        <v>124</v>
      </c>
      <c r="C3" s="3">
        <v>9.0</v>
      </c>
      <c r="D3" s="41">
        <f t="shared" si="1"/>
        <v>540000</v>
      </c>
      <c r="E3" s="11"/>
      <c r="H3" s="1" t="s">
        <v>118</v>
      </c>
      <c r="I3" s="2" t="s">
        <v>119</v>
      </c>
      <c r="J3" s="2" t="s">
        <v>24</v>
      </c>
      <c r="K3" s="2" t="s">
        <v>120</v>
      </c>
      <c r="L3" s="2" t="s">
        <v>121</v>
      </c>
    </row>
    <row r="4">
      <c r="A4" s="46" t="s">
        <v>293</v>
      </c>
      <c r="B4" s="3" t="s">
        <v>126</v>
      </c>
      <c r="C4" s="3">
        <v>5.0</v>
      </c>
      <c r="D4" s="41">
        <f t="shared" si="1"/>
        <v>400000</v>
      </c>
      <c r="E4" s="11"/>
      <c r="H4" s="3" t="s">
        <v>122</v>
      </c>
      <c r="I4" s="3" t="s">
        <v>40</v>
      </c>
      <c r="J4" s="3" t="s">
        <v>123</v>
      </c>
      <c r="K4" s="3">
        <v>45000.0</v>
      </c>
      <c r="L4" s="3">
        <v>55000.0</v>
      </c>
    </row>
    <row r="5">
      <c r="A5" s="46" t="s">
        <v>293</v>
      </c>
      <c r="B5" s="50" t="s">
        <v>127</v>
      </c>
      <c r="C5" s="3">
        <v>11.0</v>
      </c>
      <c r="D5" s="41">
        <f t="shared" si="1"/>
        <v>1320000</v>
      </c>
      <c r="E5" s="11"/>
      <c r="H5" s="3" t="s">
        <v>124</v>
      </c>
      <c r="I5" s="3" t="s">
        <v>125</v>
      </c>
      <c r="J5" s="3" t="s">
        <v>123</v>
      </c>
      <c r="K5" s="3">
        <v>60000.0</v>
      </c>
      <c r="L5" s="3">
        <v>67000.0</v>
      </c>
    </row>
    <row r="6">
      <c r="A6" s="46" t="s">
        <v>294</v>
      </c>
      <c r="B6" s="3" t="s">
        <v>129</v>
      </c>
      <c r="C6" s="3">
        <v>2.0</v>
      </c>
      <c r="D6" s="41">
        <f t="shared" si="1"/>
        <v>432000</v>
      </c>
      <c r="E6" s="11"/>
      <c r="H6" s="3" t="s">
        <v>126</v>
      </c>
      <c r="I6" s="3" t="s">
        <v>54</v>
      </c>
      <c r="J6" s="3" t="s">
        <v>123</v>
      </c>
      <c r="K6" s="3">
        <v>80000.0</v>
      </c>
      <c r="L6" s="3">
        <v>90000.0</v>
      </c>
    </row>
    <row r="7">
      <c r="A7" s="46" t="s">
        <v>294</v>
      </c>
      <c r="B7" s="3" t="s">
        <v>137</v>
      </c>
      <c r="C7" s="3">
        <v>4.0</v>
      </c>
      <c r="D7" s="41">
        <f t="shared" si="1"/>
        <v>92000</v>
      </c>
      <c r="E7" s="11"/>
      <c r="H7" s="3" t="s">
        <v>127</v>
      </c>
      <c r="I7" s="3" t="s">
        <v>88</v>
      </c>
      <c r="J7" s="3" t="s">
        <v>306</v>
      </c>
      <c r="K7" s="3">
        <v>120000.0</v>
      </c>
      <c r="L7" s="3">
        <v>144000.0</v>
      </c>
    </row>
    <row r="8">
      <c r="A8" s="46" t="s">
        <v>295</v>
      </c>
      <c r="B8" s="3" t="s">
        <v>131</v>
      </c>
      <c r="C8" s="3">
        <v>8.0</v>
      </c>
      <c r="D8" s="41">
        <f t="shared" si="1"/>
        <v>240000</v>
      </c>
      <c r="E8" s="11"/>
      <c r="H8" s="3" t="s">
        <v>129</v>
      </c>
      <c r="I8" s="3" t="s">
        <v>85</v>
      </c>
      <c r="J8" s="3" t="s">
        <v>306</v>
      </c>
      <c r="K8" s="3">
        <v>216000.0</v>
      </c>
      <c r="L8" s="3">
        <v>240000.0</v>
      </c>
    </row>
    <row r="9">
      <c r="A9" s="46" t="s">
        <v>295</v>
      </c>
      <c r="B9" s="3" t="s">
        <v>134</v>
      </c>
      <c r="C9" s="3">
        <v>4.0</v>
      </c>
      <c r="D9" s="41">
        <f t="shared" si="1"/>
        <v>240000</v>
      </c>
      <c r="E9" s="11"/>
      <c r="H9" s="3" t="s">
        <v>130</v>
      </c>
      <c r="I9" s="3" t="s">
        <v>90</v>
      </c>
      <c r="J9" s="3" t="s">
        <v>306</v>
      </c>
      <c r="K9" s="3">
        <v>216000.0</v>
      </c>
      <c r="L9" s="3">
        <v>240000.0</v>
      </c>
    </row>
    <row r="10">
      <c r="A10" s="46" t="s">
        <v>295</v>
      </c>
      <c r="B10" s="3" t="s">
        <v>122</v>
      </c>
      <c r="C10" s="3">
        <v>6.0</v>
      </c>
      <c r="D10" s="41">
        <f t="shared" si="1"/>
        <v>270000</v>
      </c>
      <c r="E10" s="11"/>
      <c r="H10" s="3" t="s">
        <v>131</v>
      </c>
      <c r="I10" s="3" t="s">
        <v>132</v>
      </c>
      <c r="J10" s="3" t="s">
        <v>133</v>
      </c>
      <c r="K10" s="3">
        <v>30000.0</v>
      </c>
      <c r="L10" s="3">
        <v>35000.0</v>
      </c>
    </row>
    <row r="11">
      <c r="A11" s="46" t="s">
        <v>296</v>
      </c>
      <c r="B11" s="3" t="s">
        <v>137</v>
      </c>
      <c r="C11" s="3">
        <v>2.0</v>
      </c>
      <c r="D11" s="41">
        <f t="shared" si="1"/>
        <v>46000</v>
      </c>
      <c r="E11" s="11"/>
      <c r="H11" s="3" t="s">
        <v>134</v>
      </c>
      <c r="I11" s="3" t="s">
        <v>72</v>
      </c>
      <c r="J11" s="3" t="s">
        <v>123</v>
      </c>
      <c r="K11" s="3">
        <v>60000.0</v>
      </c>
      <c r="L11" s="3">
        <v>65000.0</v>
      </c>
    </row>
    <row r="12">
      <c r="A12" s="46" t="s">
        <v>296</v>
      </c>
      <c r="B12" s="3" t="s">
        <v>130</v>
      </c>
      <c r="C12" s="3">
        <v>3.0</v>
      </c>
      <c r="D12" s="41">
        <f t="shared" si="1"/>
        <v>648000</v>
      </c>
      <c r="E12" s="11"/>
      <c r="H12" s="3" t="s">
        <v>135</v>
      </c>
      <c r="I12" s="5" t="s">
        <v>136</v>
      </c>
      <c r="J12" s="5" t="s">
        <v>123</v>
      </c>
      <c r="K12" s="5">
        <v>58000.0</v>
      </c>
      <c r="L12" s="5">
        <v>67000.0</v>
      </c>
    </row>
    <row r="13">
      <c r="A13" s="46" t="s">
        <v>297</v>
      </c>
      <c r="B13" s="3" t="s">
        <v>126</v>
      </c>
      <c r="C13" s="3">
        <v>1.0</v>
      </c>
      <c r="D13" s="41">
        <f t="shared" si="1"/>
        <v>80000</v>
      </c>
      <c r="E13" s="11"/>
      <c r="H13" s="3" t="s">
        <v>137</v>
      </c>
      <c r="I13" s="3" t="s">
        <v>138</v>
      </c>
      <c r="J13" s="3" t="s">
        <v>123</v>
      </c>
      <c r="K13" s="3">
        <v>23000.0</v>
      </c>
      <c r="L13" s="3">
        <v>32000.0</v>
      </c>
    </row>
    <row r="14">
      <c r="A14" s="46" t="s">
        <v>297</v>
      </c>
      <c r="B14" s="50" t="s">
        <v>129</v>
      </c>
      <c r="C14" s="3">
        <v>9.0</v>
      </c>
      <c r="D14" s="41">
        <f t="shared" si="1"/>
        <v>1944000</v>
      </c>
      <c r="E14" s="11"/>
    </row>
    <row r="15">
      <c r="A15" s="46" t="s">
        <v>297</v>
      </c>
      <c r="B15" s="3" t="s">
        <v>127</v>
      </c>
      <c r="C15" s="3">
        <v>6.0</v>
      </c>
      <c r="D15" s="41">
        <f t="shared" si="1"/>
        <v>720000</v>
      </c>
      <c r="E15" s="11"/>
    </row>
    <row r="16">
      <c r="A16" s="46" t="s">
        <v>298</v>
      </c>
      <c r="B16" s="3" t="s">
        <v>129</v>
      </c>
      <c r="C16" s="3">
        <v>2.0</v>
      </c>
      <c r="D16" s="41">
        <f t="shared" si="1"/>
        <v>432000</v>
      </c>
    </row>
    <row r="17">
      <c r="A17" s="46" t="s">
        <v>298</v>
      </c>
      <c r="B17" s="3" t="s">
        <v>135</v>
      </c>
      <c r="C17" s="3">
        <v>3.0</v>
      </c>
      <c r="D17" s="41">
        <f t="shared" si="1"/>
        <v>174000</v>
      </c>
    </row>
    <row r="18">
      <c r="A18" s="46" t="s">
        <v>298</v>
      </c>
      <c r="B18" s="3" t="s">
        <v>131</v>
      </c>
      <c r="C18" s="3">
        <v>1.0</v>
      </c>
      <c r="D18" s="41">
        <f t="shared" si="1"/>
        <v>30000</v>
      </c>
    </row>
    <row r="19">
      <c r="A19" s="46" t="s">
        <v>298</v>
      </c>
      <c r="B19" s="3" t="s">
        <v>134</v>
      </c>
      <c r="C19" s="3">
        <v>4.0</v>
      </c>
      <c r="D19" s="41">
        <f t="shared" si="1"/>
        <v>240000</v>
      </c>
    </row>
    <row r="20">
      <c r="A20" s="46" t="s">
        <v>299</v>
      </c>
      <c r="B20" s="3" t="s">
        <v>129</v>
      </c>
      <c r="C20" s="3">
        <v>1.0</v>
      </c>
      <c r="D20" s="41">
        <f t="shared" si="1"/>
        <v>216000</v>
      </c>
    </row>
    <row r="21">
      <c r="A21" s="46" t="s">
        <v>299</v>
      </c>
      <c r="B21" s="3" t="s">
        <v>137</v>
      </c>
      <c r="C21" s="3">
        <v>3.0</v>
      </c>
      <c r="D21" s="41">
        <f t="shared" si="1"/>
        <v>69000</v>
      </c>
    </row>
    <row r="22">
      <c r="A22" s="46" t="s">
        <v>300</v>
      </c>
      <c r="B22" s="3" t="s">
        <v>135</v>
      </c>
      <c r="C22" s="3">
        <v>4.0</v>
      </c>
      <c r="D22" s="41">
        <f t="shared" si="1"/>
        <v>232000</v>
      </c>
    </row>
    <row r="23">
      <c r="A23" s="46" t="s">
        <v>300</v>
      </c>
      <c r="B23" s="3" t="s">
        <v>124</v>
      </c>
      <c r="C23" s="3">
        <v>9.0</v>
      </c>
      <c r="D23" s="41">
        <f t="shared" si="1"/>
        <v>540000</v>
      </c>
    </row>
    <row r="24">
      <c r="A24" s="46" t="s">
        <v>301</v>
      </c>
      <c r="B24" s="3" t="s">
        <v>130</v>
      </c>
      <c r="C24" s="3">
        <v>2.0</v>
      </c>
      <c r="D24" s="41">
        <f t="shared" si="1"/>
        <v>432000</v>
      </c>
    </row>
    <row r="25">
      <c r="A25" s="46" t="s">
        <v>301</v>
      </c>
      <c r="B25" s="3" t="s">
        <v>127</v>
      </c>
      <c r="C25" s="3">
        <v>2.0</v>
      </c>
      <c r="D25" s="41">
        <f t="shared" si="1"/>
        <v>240000</v>
      </c>
    </row>
    <row r="26">
      <c r="A26" s="46" t="s">
        <v>301</v>
      </c>
      <c r="B26" s="3" t="s">
        <v>129</v>
      </c>
      <c r="C26" s="3">
        <v>4.0</v>
      </c>
      <c r="D26" s="41">
        <f t="shared" si="1"/>
        <v>864000</v>
      </c>
    </row>
    <row r="27">
      <c r="A27" s="46" t="s">
        <v>302</v>
      </c>
      <c r="B27" s="3" t="s">
        <v>126</v>
      </c>
      <c r="C27" s="3">
        <v>5.0</v>
      </c>
      <c r="D27" s="41">
        <f t="shared" si="1"/>
        <v>400000</v>
      </c>
    </row>
    <row r="28">
      <c r="A28" s="46" t="s">
        <v>302</v>
      </c>
      <c r="B28" s="3" t="s">
        <v>137</v>
      </c>
      <c r="C28" s="3">
        <v>5.0</v>
      </c>
      <c r="D28" s="41">
        <f t="shared" si="1"/>
        <v>115000</v>
      </c>
    </row>
    <row r="29">
      <c r="A29" s="46" t="s">
        <v>302</v>
      </c>
      <c r="B29" s="3" t="s">
        <v>127</v>
      </c>
      <c r="C29" s="3">
        <v>3.0</v>
      </c>
      <c r="D29" s="41">
        <f t="shared" si="1"/>
        <v>360000</v>
      </c>
    </row>
    <row r="30">
      <c r="A30" s="46" t="s">
        <v>302</v>
      </c>
      <c r="B30" s="3" t="s">
        <v>124</v>
      </c>
      <c r="C30" s="3">
        <v>7.0</v>
      </c>
      <c r="D30" s="41">
        <f t="shared" si="1"/>
        <v>420000</v>
      </c>
    </row>
  </sheetData>
  <drawing r:id="rId1"/>
</worksheet>
</file>