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e75b4acd72a0d/Documents/Oxford/Projects/india_rice_early_warning/99. paper/"/>
    </mc:Choice>
  </mc:AlternateContent>
  <xr:revisionPtr revIDLastSave="13" documentId="8_{90600BAF-7E07-4E8B-A8A5-F3F9000C295E}" xr6:coauthVersionLast="47" xr6:coauthVersionMax="47" xr10:uidLastSave="{E9A4F1F0-73A7-474C-97C2-C12F74C4E4A4}"/>
  <bookViews>
    <workbookView xWindow="-110" yWindow="-110" windowWidth="19420" windowHeight="11500" xr2:uid="{DFC70C11-4318-402E-B1D0-90670DADE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J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<sst xmlns="http://schemas.openxmlformats.org/spreadsheetml/2006/main" count="55" uniqueCount="27">
  <si>
    <t>Model</t>
  </si>
  <si>
    <t>MAE</t>
  </si>
  <si>
    <t>RMSE</t>
  </si>
  <si>
    <t>R2</t>
  </si>
  <si>
    <t>MAPE</t>
  </si>
  <si>
    <t>TT (Sec)</t>
  </si>
  <si>
    <t>Extreme Gradient Boosting</t>
  </si>
  <si>
    <t>CatBoost Regressor</t>
  </si>
  <si>
    <t>Random Forest Regressor</t>
  </si>
  <si>
    <t>Light Gradient Boosting Machine</t>
  </si>
  <si>
    <t>K Neighbors Regressor</t>
  </si>
  <si>
    <t>Gradient Boosting Regressor</t>
  </si>
  <si>
    <t>Decision Tree Regressor</t>
  </si>
  <si>
    <t>Linear Regression</t>
  </si>
  <si>
    <t>Bayesian Ridge</t>
  </si>
  <si>
    <t>Ridge Regression</t>
  </si>
  <si>
    <t>Huber Regressor</t>
  </si>
  <si>
    <t>AdaBoost Regressor</t>
  </si>
  <si>
    <t>Orthogonal Matching Pursuit</t>
  </si>
  <si>
    <t>Passive Aggressive Regressor</t>
  </si>
  <si>
    <t>Lasso Regression</t>
  </si>
  <si>
    <t>Elastic Net</t>
  </si>
  <si>
    <t>Lasso Least Angle Regression</t>
  </si>
  <si>
    <t>Dummy Regressor</t>
  </si>
  <si>
    <t>Least Angle Regression</t>
  </si>
  <si>
    <t>Experiment 1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</si>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</sst>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6546-11DF-443E-A6A4-336503141284}">
  <dimension ref="B1:R21"/>
  <sheetViews>
    <sheetView tabSelected="1" zoomScale="82" workbookViewId="0">
      <selection activeCell="M26" sqref="M26"/>
    </sheetView>
  </sheetViews>
  <sheetFormatPr defaultRowHeight="14.5" x14ac:dyDescent="0.35"/>
  <cols>
    <col min="2" max="2" width="28.08984375" bestFit="1" customWidth="1"/>
  </cols>
  <sheetData>
    <row r="1" spans="2:18" x14ac:dyDescent="0.35">
      <c r="C1" s="1" t="s">
        <v>25</v>
      </c>
      <c r="G1" s="1" t="s">
        <v>26</v>
      </c>
    </row>
    <row r="2" spans="2: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</row>
    <row r="3" spans="2:18" x14ac:dyDescent="0.35">
      <c r="B3" t="s">
        <v>8</v>
      </c>
      <c r="C3" s="2">
        <v>0.309</v>
      </c>
      <c r="D3" s="2">
        <v>0.4108</v>
      </c>
      <c r="E3" s="2">
        <v>0.80320000000000003</v>
      </c>
      <c r="F3" s="2">
        <v>0.16350000000000001</v>
      </c>
      <c r="G3" s="2">
        <f>VLOOKUP(B3,$M$2:$R$21,2,FALSE)</f>
        <v>0.44619999999999999</v>
      </c>
      <c r="H3" s="2">
        <f>VLOOKUP(B3,$M$2:$R$21,3,FALSE)</f>
        <v>0.56269999999999998</v>
      </c>
      <c r="I3" s="2">
        <f>VLOOKUP(B3,$M$2:$R$21,4,FALSE)</f>
        <v>0.63080000000000003</v>
      </c>
      <c r="J3" s="2">
        <f>VLOOKUP(B3,$M$2:$R$21,5,FALSE)</f>
        <v>0.24629999999999999</v>
      </c>
      <c r="M3" t="s">
        <v>6</v>
      </c>
      <c r="N3">
        <v>0.44209999999999999</v>
      </c>
      <c r="O3">
        <v>0.57999999999999996</v>
      </c>
      <c r="P3">
        <v>0.60770000000000002</v>
      </c>
      <c r="Q3">
        <v>0.2341</v>
      </c>
      <c r="R3">
        <v>0.31</v>
      </c>
    </row>
    <row r="4" spans="2:18" x14ac:dyDescent="0.35">
      <c r="B4" t="s">
        <v>7</v>
      </c>
      <c r="C4" s="2">
        <v>0.29399999999999998</v>
      </c>
      <c r="D4" s="2">
        <v>0.38929999999999998</v>
      </c>
      <c r="E4" s="2">
        <v>0.82330000000000003</v>
      </c>
      <c r="F4" s="2">
        <v>0.17829999999999999</v>
      </c>
      <c r="G4" s="2">
        <f>VLOOKUP(B4,$M$2:$R$21,2,FALSE)</f>
        <v>0.42709999999999998</v>
      </c>
      <c r="H4" s="2">
        <f t="shared" ref="H4:H21" si="0">VLOOKUP(B4,$M$2:$R$21,3,FALSE)</f>
        <v>0.53320000000000001</v>
      </c>
      <c r="I4" s="2">
        <f t="shared" ref="I4:I21" si="1">VLOOKUP(B4,$M$2:$R$21,4,FALSE)</f>
        <v>0.66849999999999998</v>
      </c>
      <c r="J4" s="2">
        <f t="shared" ref="J4:J21" si="2">VLOOKUP(B4,$M$2:$R$21,5,FALSE)</f>
        <v>0.2374</v>
      </c>
      <c r="M4" t="s">
        <v>7</v>
      </c>
      <c r="N4">
        <v>0.42709999999999998</v>
      </c>
      <c r="O4">
        <v>0.53320000000000001</v>
      </c>
      <c r="P4">
        <v>0.66849999999999998</v>
      </c>
      <c r="Q4">
        <v>0.2374</v>
      </c>
      <c r="R4">
        <v>3.68</v>
      </c>
    </row>
    <row r="5" spans="2:18" x14ac:dyDescent="0.35">
      <c r="B5" t="s">
        <v>9</v>
      </c>
      <c r="C5" s="2">
        <v>0.30530000000000002</v>
      </c>
      <c r="D5" s="2">
        <v>0.41139999999999999</v>
      </c>
      <c r="E5" s="2">
        <v>0.80259999999999998</v>
      </c>
      <c r="F5" s="2">
        <v>0.18770000000000001</v>
      </c>
      <c r="G5" s="2">
        <f>VLOOKUP(B5,$M$2:$R$21,2,FALSE)</f>
        <v>0.44269999999999998</v>
      </c>
      <c r="H5" s="2">
        <f t="shared" si="0"/>
        <v>0.55940000000000001</v>
      </c>
      <c r="I5" s="2">
        <f t="shared" si="1"/>
        <v>0.6351</v>
      </c>
      <c r="J5" s="2">
        <f t="shared" si="2"/>
        <v>0.2455</v>
      </c>
      <c r="M5" t="s">
        <v>9</v>
      </c>
      <c r="N5">
        <v>0.44269999999999998</v>
      </c>
      <c r="O5">
        <v>0.55940000000000001</v>
      </c>
      <c r="P5">
        <v>0.6351</v>
      </c>
      <c r="Q5">
        <v>0.2455</v>
      </c>
      <c r="R5">
        <v>0.12</v>
      </c>
    </row>
    <row r="6" spans="2:18" x14ac:dyDescent="0.35">
      <c r="B6" t="s">
        <v>6</v>
      </c>
      <c r="C6" s="2">
        <v>0.32640000000000002</v>
      </c>
      <c r="D6" s="2">
        <v>0.43</v>
      </c>
      <c r="E6" s="2">
        <v>0.7843</v>
      </c>
      <c r="F6" s="2">
        <v>0.1915</v>
      </c>
      <c r="G6" s="2">
        <f>VLOOKUP(B6,$M$2:$R$21,2,FALSE)</f>
        <v>0.44209999999999999</v>
      </c>
      <c r="H6" s="2">
        <f t="shared" si="0"/>
        <v>0.57999999999999996</v>
      </c>
      <c r="I6" s="2">
        <f t="shared" si="1"/>
        <v>0.60770000000000002</v>
      </c>
      <c r="J6" s="2">
        <f t="shared" si="2"/>
        <v>0.2341</v>
      </c>
      <c r="M6" t="s">
        <v>8</v>
      </c>
      <c r="N6">
        <v>0.44619999999999999</v>
      </c>
      <c r="O6">
        <v>0.56269999999999998</v>
      </c>
      <c r="P6">
        <v>0.63080000000000003</v>
      </c>
      <c r="Q6">
        <v>0.24629999999999999</v>
      </c>
      <c r="R6">
        <v>2.95</v>
      </c>
    </row>
    <row r="7" spans="2:18" x14ac:dyDescent="0.35">
      <c r="B7" t="s">
        <v>18</v>
      </c>
      <c r="C7" s="2">
        <v>0.3322</v>
      </c>
      <c r="D7" s="2">
        <v>0.45639999999999997</v>
      </c>
      <c r="E7" s="2">
        <v>0.7571</v>
      </c>
      <c r="F7" s="2">
        <v>0.1956</v>
      </c>
      <c r="G7" s="2">
        <f>VLOOKUP(B7,$M$2:$R$21,2,FALSE)</f>
        <v>0.75839999999999996</v>
      </c>
      <c r="H7" s="2">
        <f t="shared" si="0"/>
        <v>0.96430000000000005</v>
      </c>
      <c r="I7" s="2">
        <f t="shared" si="1"/>
        <v>-8.4500000000000006E-2</v>
      </c>
      <c r="J7" s="2">
        <f t="shared" si="2"/>
        <v>0.48620000000000002</v>
      </c>
      <c r="M7" t="s">
        <v>11</v>
      </c>
      <c r="N7">
        <v>0.50049999999999994</v>
      </c>
      <c r="O7">
        <v>0.61880000000000002</v>
      </c>
      <c r="P7">
        <v>0.55349999999999999</v>
      </c>
      <c r="Q7">
        <v>0.28320000000000001</v>
      </c>
      <c r="R7">
        <v>6.68</v>
      </c>
    </row>
    <row r="8" spans="2:18" x14ac:dyDescent="0.35">
      <c r="B8" t="s">
        <v>12</v>
      </c>
      <c r="C8" s="2">
        <v>0.40579999999999999</v>
      </c>
      <c r="D8" s="2">
        <v>0.56340000000000001</v>
      </c>
      <c r="E8" s="2">
        <v>0.62980000000000003</v>
      </c>
      <c r="F8" s="2">
        <v>0.20480000000000001</v>
      </c>
      <c r="G8" s="2">
        <f>VLOOKUP(B8,$M$2:$R$21,2,FALSE)</f>
        <v>0.58250000000000002</v>
      </c>
      <c r="H8" s="2">
        <f t="shared" si="0"/>
        <v>0.80669999999999997</v>
      </c>
      <c r="I8" s="2">
        <f t="shared" si="1"/>
        <v>0.24110000000000001</v>
      </c>
      <c r="J8" s="2">
        <f t="shared" si="2"/>
        <v>0.3251</v>
      </c>
      <c r="M8" t="s">
        <v>10</v>
      </c>
      <c r="N8">
        <v>0.54730000000000001</v>
      </c>
      <c r="O8">
        <v>0.6956</v>
      </c>
      <c r="P8">
        <v>0.43569999999999998</v>
      </c>
      <c r="Q8">
        <v>0.3054</v>
      </c>
      <c r="R8">
        <v>0.01</v>
      </c>
    </row>
    <row r="9" spans="2:18" x14ac:dyDescent="0.35">
      <c r="B9" t="s">
        <v>14</v>
      </c>
      <c r="C9" s="2">
        <v>0.33389999999999997</v>
      </c>
      <c r="D9" s="2">
        <v>0.45610000000000001</v>
      </c>
      <c r="E9" s="2">
        <v>0.75739999999999996</v>
      </c>
      <c r="F9" s="2">
        <v>0.20580000000000001</v>
      </c>
      <c r="G9" s="2">
        <f>VLOOKUP(B9,$M$2:$R$21,2,FALSE)</f>
        <v>7.5080999999999998</v>
      </c>
      <c r="H9" s="2">
        <f t="shared" si="0"/>
        <v>11.8117</v>
      </c>
      <c r="I9" s="2">
        <f t="shared" si="1"/>
        <v>-161.6952</v>
      </c>
      <c r="J9" s="2">
        <f t="shared" si="2"/>
        <v>4.1481000000000003</v>
      </c>
      <c r="M9" t="s">
        <v>12</v>
      </c>
      <c r="N9">
        <v>0.58250000000000002</v>
      </c>
      <c r="O9">
        <v>0.80669999999999997</v>
      </c>
      <c r="P9">
        <v>0.24110000000000001</v>
      </c>
      <c r="Q9">
        <v>0.3251</v>
      </c>
      <c r="R9">
        <v>0.16</v>
      </c>
    </row>
    <row r="10" spans="2:18" x14ac:dyDescent="0.35">
      <c r="B10" t="s">
        <v>11</v>
      </c>
      <c r="C10" s="2">
        <v>0.31709999999999999</v>
      </c>
      <c r="D10" s="2">
        <v>0.4128</v>
      </c>
      <c r="E10" s="2">
        <v>0.80130000000000001</v>
      </c>
      <c r="F10" s="2">
        <v>0.2064</v>
      </c>
      <c r="G10" s="2">
        <f>VLOOKUP(B10,$M$2:$R$21,2,FALSE)</f>
        <v>0.50049999999999994</v>
      </c>
      <c r="H10" s="2">
        <f t="shared" si="0"/>
        <v>0.61880000000000002</v>
      </c>
      <c r="I10" s="2">
        <f t="shared" si="1"/>
        <v>0.55349999999999999</v>
      </c>
      <c r="J10" s="2">
        <f t="shared" si="2"/>
        <v>0.28320000000000001</v>
      </c>
      <c r="M10" t="s">
        <v>13</v>
      </c>
      <c r="N10">
        <v>0.61219999999999997</v>
      </c>
      <c r="O10">
        <v>0.7792</v>
      </c>
      <c r="P10">
        <v>0.29199999999999998</v>
      </c>
      <c r="Q10">
        <v>0.35949999999999999</v>
      </c>
      <c r="R10">
        <v>0.03</v>
      </c>
    </row>
    <row r="11" spans="2:18" x14ac:dyDescent="0.35">
      <c r="B11" t="s">
        <v>15</v>
      </c>
      <c r="C11" s="2">
        <v>0.3448</v>
      </c>
      <c r="D11" s="2">
        <v>0.46560000000000001</v>
      </c>
      <c r="E11" s="2">
        <v>0.74719999999999998</v>
      </c>
      <c r="F11" s="2">
        <v>0.20810000000000001</v>
      </c>
      <c r="G11" s="2">
        <f>VLOOKUP(B11,$M$2:$R$21,2,FALSE)</f>
        <v>0.61470000000000002</v>
      </c>
      <c r="H11" s="2">
        <f t="shared" si="0"/>
        <v>0.77739999999999998</v>
      </c>
      <c r="I11" s="2">
        <f t="shared" si="1"/>
        <v>0.29530000000000001</v>
      </c>
      <c r="J11" s="2">
        <f t="shared" si="2"/>
        <v>0.37259999999999999</v>
      </c>
      <c r="M11" t="s">
        <v>15</v>
      </c>
      <c r="N11">
        <v>0.61470000000000002</v>
      </c>
      <c r="O11">
        <v>0.77739999999999998</v>
      </c>
      <c r="P11">
        <v>0.29530000000000001</v>
      </c>
      <c r="Q11">
        <v>0.37259999999999999</v>
      </c>
      <c r="R11">
        <v>0.01</v>
      </c>
    </row>
    <row r="12" spans="2:18" x14ac:dyDescent="0.35">
      <c r="B12" t="s">
        <v>16</v>
      </c>
      <c r="C12" s="2">
        <v>0.33090000000000003</v>
      </c>
      <c r="D12" s="2">
        <v>0.46089999999999998</v>
      </c>
      <c r="E12" s="2">
        <v>0.75229999999999997</v>
      </c>
      <c r="F12" s="2">
        <v>0.2092</v>
      </c>
      <c r="G12" s="2">
        <f>VLOOKUP(B12,$M$2:$R$21,2,FALSE)</f>
        <v>0.75460000000000005</v>
      </c>
      <c r="H12" s="2">
        <f t="shared" si="0"/>
        <v>0.95269999999999999</v>
      </c>
      <c r="I12" s="2">
        <f t="shared" si="1"/>
        <v>-5.8400000000000001E-2</v>
      </c>
      <c r="J12" s="2">
        <f t="shared" si="2"/>
        <v>0.48680000000000001</v>
      </c>
      <c r="M12" t="s">
        <v>17</v>
      </c>
      <c r="N12">
        <v>0.62739999999999996</v>
      </c>
      <c r="O12">
        <v>0.75349999999999995</v>
      </c>
      <c r="P12">
        <v>0.33789999999999998</v>
      </c>
      <c r="Q12">
        <v>0.40429999999999999</v>
      </c>
      <c r="R12">
        <v>1.18</v>
      </c>
    </row>
    <row r="13" spans="2:18" x14ac:dyDescent="0.35">
      <c r="B13" t="s">
        <v>10</v>
      </c>
      <c r="C13" s="2">
        <v>0.39129999999999998</v>
      </c>
      <c r="D13" s="2">
        <v>0.50929999999999997</v>
      </c>
      <c r="E13" s="2">
        <v>0.6976</v>
      </c>
      <c r="F13" s="2">
        <v>0.21049999999999999</v>
      </c>
      <c r="G13" s="2">
        <f>VLOOKUP(B13,$M$2:$R$21,2,FALSE)</f>
        <v>0.54730000000000001</v>
      </c>
      <c r="H13" s="2">
        <f t="shared" si="0"/>
        <v>0.6956</v>
      </c>
      <c r="I13" s="2">
        <f t="shared" si="1"/>
        <v>0.43569999999999998</v>
      </c>
      <c r="J13" s="2">
        <f t="shared" si="2"/>
        <v>0.3054</v>
      </c>
      <c r="M13" t="s">
        <v>22</v>
      </c>
      <c r="N13">
        <v>0.75590000000000002</v>
      </c>
      <c r="O13">
        <v>0.95889999999999997</v>
      </c>
      <c r="P13">
        <v>-7.22E-2</v>
      </c>
      <c r="Q13">
        <v>0.4844</v>
      </c>
      <c r="R13">
        <v>0.02</v>
      </c>
    </row>
    <row r="14" spans="2:18" x14ac:dyDescent="0.35">
      <c r="B14" t="s">
        <v>13</v>
      </c>
      <c r="C14" s="2">
        <v>0.36270000000000002</v>
      </c>
      <c r="D14" s="2">
        <v>0.48380000000000001</v>
      </c>
      <c r="E14" s="2">
        <v>0.72699999999999998</v>
      </c>
      <c r="F14" s="2">
        <v>0.21160000000000001</v>
      </c>
      <c r="G14" s="2">
        <f>VLOOKUP(B14,$M$2:$R$21,2,FALSE)</f>
        <v>0.61219999999999997</v>
      </c>
      <c r="H14" s="2">
        <f t="shared" si="0"/>
        <v>0.7792</v>
      </c>
      <c r="I14" s="2">
        <f t="shared" si="1"/>
        <v>0.29199999999999998</v>
      </c>
      <c r="J14" s="2">
        <f t="shared" si="2"/>
        <v>0.35949999999999999</v>
      </c>
      <c r="M14" t="s">
        <v>18</v>
      </c>
      <c r="N14">
        <v>0.75839999999999996</v>
      </c>
      <c r="O14">
        <v>0.96430000000000005</v>
      </c>
      <c r="P14">
        <v>-8.4500000000000006E-2</v>
      </c>
      <c r="Q14">
        <v>0.48620000000000002</v>
      </c>
      <c r="R14">
        <v>0</v>
      </c>
    </row>
    <row r="15" spans="2:18" x14ac:dyDescent="0.35">
      <c r="B15" t="s">
        <v>17</v>
      </c>
      <c r="C15" s="2">
        <v>0.45179999999999998</v>
      </c>
      <c r="D15" s="2">
        <v>0.54659999999999997</v>
      </c>
      <c r="E15" s="2">
        <v>0.65149999999999997</v>
      </c>
      <c r="F15" s="2">
        <v>0.26569999999999999</v>
      </c>
      <c r="G15" s="2">
        <f>VLOOKUP(B15,$M$2:$R$21,2,FALSE)</f>
        <v>0.62739999999999996</v>
      </c>
      <c r="H15" s="2">
        <f t="shared" si="0"/>
        <v>0.75349999999999995</v>
      </c>
      <c r="I15" s="2">
        <f t="shared" si="1"/>
        <v>0.33789999999999998</v>
      </c>
      <c r="J15" s="2">
        <f t="shared" si="2"/>
        <v>0.40429999999999999</v>
      </c>
      <c r="M15" t="s">
        <v>16</v>
      </c>
      <c r="N15">
        <v>0.75460000000000005</v>
      </c>
      <c r="O15">
        <v>0.95269999999999999</v>
      </c>
      <c r="P15">
        <v>-5.8400000000000001E-2</v>
      </c>
      <c r="Q15">
        <v>0.48680000000000001</v>
      </c>
      <c r="R15">
        <v>0.23</v>
      </c>
    </row>
    <row r="16" spans="2:18" x14ac:dyDescent="0.35">
      <c r="B16" t="s">
        <v>19</v>
      </c>
      <c r="C16" s="2">
        <v>0.48170000000000002</v>
      </c>
      <c r="D16" s="2">
        <v>0.61719999999999997</v>
      </c>
      <c r="E16" s="2">
        <v>0.55579999999999996</v>
      </c>
      <c r="F16" s="2">
        <v>0.312</v>
      </c>
      <c r="G16" s="2">
        <f>VLOOKUP(B16,$M$2:$R$21,2,FALSE)</f>
        <v>0.70379999999999998</v>
      </c>
      <c r="H16" s="2">
        <f t="shared" si="0"/>
        <v>0.90790000000000004</v>
      </c>
      <c r="I16" s="2">
        <f t="shared" si="1"/>
        <v>3.8899999999999997E-2</v>
      </c>
      <c r="J16" s="2">
        <f t="shared" si="2"/>
        <v>0.50939999999999996</v>
      </c>
      <c r="M16" t="s">
        <v>20</v>
      </c>
      <c r="N16">
        <v>0.74109999999999998</v>
      </c>
      <c r="O16">
        <v>0.94030000000000002</v>
      </c>
      <c r="P16">
        <v>-3.1E-2</v>
      </c>
      <c r="Q16">
        <v>0.4884</v>
      </c>
      <c r="R16">
        <v>0.03</v>
      </c>
    </row>
    <row r="17" spans="2:18" x14ac:dyDescent="0.35">
      <c r="B17" t="s">
        <v>21</v>
      </c>
      <c r="C17" s="2">
        <v>0.6583</v>
      </c>
      <c r="D17" s="2">
        <v>0.80810000000000004</v>
      </c>
      <c r="E17" s="2">
        <v>0.2384</v>
      </c>
      <c r="F17" s="2">
        <v>0.4083</v>
      </c>
      <c r="G17" s="2">
        <f>VLOOKUP(B17,$M$2:$R$21,2,FALSE)</f>
        <v>0.74339999999999995</v>
      </c>
      <c r="H17" s="2">
        <f t="shared" si="0"/>
        <v>0.94240000000000002</v>
      </c>
      <c r="I17" s="2">
        <f t="shared" si="1"/>
        <v>-3.56E-2</v>
      </c>
      <c r="J17" s="2">
        <f t="shared" si="2"/>
        <v>0.48849999999999999</v>
      </c>
      <c r="M17" t="s">
        <v>21</v>
      </c>
      <c r="N17">
        <v>0.74339999999999995</v>
      </c>
      <c r="O17">
        <v>0.94240000000000002</v>
      </c>
      <c r="P17">
        <v>-3.56E-2</v>
      </c>
      <c r="Q17">
        <v>0.48849999999999999</v>
      </c>
      <c r="R17">
        <v>0.03</v>
      </c>
    </row>
    <row r="18" spans="2:18" x14ac:dyDescent="0.35">
      <c r="B18" t="s">
        <v>20</v>
      </c>
      <c r="C18" s="2">
        <v>0.79690000000000005</v>
      </c>
      <c r="D18" s="2">
        <v>0.98570000000000002</v>
      </c>
      <c r="E18" s="2">
        <v>-0.13300000000000001</v>
      </c>
      <c r="F18" s="2">
        <v>0.52759999999999996</v>
      </c>
      <c r="G18" s="2">
        <f>VLOOKUP(B18,$M$2:$R$21,2,FALSE)</f>
        <v>0.74109999999999998</v>
      </c>
      <c r="H18" s="2">
        <f t="shared" si="0"/>
        <v>0.94030000000000002</v>
      </c>
      <c r="I18" s="2">
        <f t="shared" si="1"/>
        <v>-3.1E-2</v>
      </c>
      <c r="J18" s="2">
        <f t="shared" si="2"/>
        <v>0.4884</v>
      </c>
      <c r="M18" t="s">
        <v>19</v>
      </c>
      <c r="N18">
        <v>0.70379999999999998</v>
      </c>
      <c r="O18">
        <v>0.90790000000000004</v>
      </c>
      <c r="P18">
        <v>3.8899999999999997E-2</v>
      </c>
      <c r="Q18">
        <v>0.50939999999999996</v>
      </c>
      <c r="R18">
        <v>0.02</v>
      </c>
    </row>
    <row r="19" spans="2:18" x14ac:dyDescent="0.35">
      <c r="B19" t="s">
        <v>22</v>
      </c>
      <c r="C19" s="2">
        <v>0.79690000000000005</v>
      </c>
      <c r="D19" s="2">
        <v>0.98570000000000002</v>
      </c>
      <c r="E19" s="2">
        <v>-0.13300000000000001</v>
      </c>
      <c r="F19" s="2">
        <v>0.52759999999999996</v>
      </c>
      <c r="G19" s="2">
        <f>VLOOKUP(B19,$M$2:$R$21,2,FALSE)</f>
        <v>0.75590000000000002</v>
      </c>
      <c r="H19" s="2">
        <f t="shared" si="0"/>
        <v>0.95889999999999997</v>
      </c>
      <c r="I19" s="2">
        <f t="shared" si="1"/>
        <v>-7.22E-2</v>
      </c>
      <c r="J19" s="2">
        <f t="shared" si="2"/>
        <v>0.4844</v>
      </c>
      <c r="M19" t="s">
        <v>23</v>
      </c>
      <c r="N19">
        <v>0.79690000000000005</v>
      </c>
      <c r="O19">
        <v>0.98570000000000002</v>
      </c>
      <c r="P19">
        <v>-0.13300000000000001</v>
      </c>
      <c r="Q19">
        <v>0.52759999999999996</v>
      </c>
      <c r="R19">
        <v>0.01</v>
      </c>
    </row>
    <row r="20" spans="2:18" x14ac:dyDescent="0.35">
      <c r="B20" t="s">
        <v>23</v>
      </c>
      <c r="C20" s="2">
        <v>0.79690000000000005</v>
      </c>
      <c r="D20" s="2">
        <v>0.98570000000000002</v>
      </c>
      <c r="E20" s="2">
        <v>-0.13300000000000001</v>
      </c>
      <c r="F20" s="2">
        <v>0.52759999999999996</v>
      </c>
      <c r="G20" s="2">
        <f>VLOOKUP(B20,$M$2:$R$21,2,FALSE)</f>
        <v>0.79690000000000005</v>
      </c>
      <c r="H20" s="2">
        <f t="shared" si="0"/>
        <v>0.98570000000000002</v>
      </c>
      <c r="I20" s="2">
        <f t="shared" si="1"/>
        <v>-0.13300000000000001</v>
      </c>
      <c r="J20" s="2">
        <f t="shared" si="2"/>
        <v>0.52759999999999996</v>
      </c>
      <c r="M20" t="s">
        <v>24</v>
      </c>
      <c r="N20">
        <v>2.3327</v>
      </c>
      <c r="O20">
        <v>2.9782999999999999</v>
      </c>
      <c r="P20">
        <v>-9.3437999999999999</v>
      </c>
      <c r="Q20">
        <v>1.2108000000000001</v>
      </c>
      <c r="R20">
        <v>0.02</v>
      </c>
    </row>
    <row r="21" spans="2:18" x14ac:dyDescent="0.35">
      <c r="B21" t="s">
        <v>24</v>
      </c>
      <c r="C21" s="2">
        <v>1.8959999999999999</v>
      </c>
      <c r="D21" s="2">
        <v>2.3460000000000001</v>
      </c>
      <c r="E21" s="2">
        <v>-5.4180999999999999</v>
      </c>
      <c r="F21" s="2">
        <v>0.99250000000000005</v>
      </c>
      <c r="G21" s="2">
        <f>VLOOKUP(B21,$M$2:$R$21,2,FALSE)</f>
        <v>2.3327</v>
      </c>
      <c r="H21" s="2">
        <f t="shared" si="0"/>
        <v>2.9782999999999999</v>
      </c>
      <c r="I21" s="2">
        <f t="shared" si="1"/>
        <v>-9.3437999999999999</v>
      </c>
      <c r="J21" s="2">
        <f t="shared" si="2"/>
        <v>1.2108000000000001</v>
      </c>
      <c r="M21" t="s">
        <v>14</v>
      </c>
      <c r="N21">
        <v>7.5080999999999998</v>
      </c>
      <c r="O21">
        <v>11.8117</v>
      </c>
      <c r="P21">
        <v>-161.6952</v>
      </c>
      <c r="Q21">
        <v>4.1481000000000003</v>
      </c>
      <c r="R21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Djavan De Clercq</dc:creator>
  <cp:lastModifiedBy>Djavan De Clercq</cp:lastModifiedBy>
  <dcterms:created xsi:type="dcterms:W3CDTF">2023-12-13T15:02:48Z</dcterms:created>
  <dcterms:modified xsi:type="dcterms:W3CDTF">2023-12-18T21:38:19Z</dcterms:modified>
</cp:coreProperties>
</file>