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mc:AlternateContent xmlns:mc="http://schemas.openxmlformats.org/markup-compatibility/2006">
    <mc:Choice Requires="x15">
      <x15ac:absPath xmlns:x15ac="http://schemas.microsoft.com/office/spreadsheetml/2010/11/ac" url="C:\Users\ASUS\Downloads\ExcelEcommerceSalesAnalysis\"/>
    </mc:Choice>
  </mc:AlternateContent>
  <xr:revisionPtr revIDLastSave="0" documentId="13_ncr:1_{DB857C5E-5961-4F1E-9A81-5875B6E5C3C0}" xr6:coauthVersionLast="47" xr6:coauthVersionMax="47" xr10:uidLastSave="{00000000-0000-0000-0000-000000000000}"/>
  <bookViews>
    <workbookView xWindow="-98" yWindow="-98" windowWidth="21795" windowHeight="12975" tabRatio="622" firstSheet="1" activeTab="8" xr2:uid="{00000000-000D-0000-FFFF-FFFF00000000}"/>
  </bookViews>
  <sheets>
    <sheet name="Data" sheetId="1" r:id="rId1"/>
    <sheet name="Combo Chart" sheetId="3" r:id="rId2"/>
    <sheet name="Waterfall Chart" sheetId="4" r:id="rId3"/>
    <sheet name="Pie Chart" sheetId="5" r:id="rId4"/>
    <sheet name="Map Chart" sheetId="6" r:id="rId5"/>
    <sheet name="Top 5 Sub" sheetId="7" r:id="rId6"/>
    <sheet name="KPI" sheetId="8" r:id="rId7"/>
    <sheet name="KPI YOY" sheetId="9" r:id="rId8"/>
    <sheet name="Dashboard" sheetId="2" r:id="rId9"/>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B11" i="2" l="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N17" i="8"/>
  <c r="E16" i="6"/>
  <c r="E5" i="4"/>
  <c r="E26" i="6"/>
  <c r="E12" i="6"/>
  <c r="E41" i="6"/>
  <c r="E50" i="6"/>
  <c r="E52" i="6"/>
  <c r="K17" i="8"/>
  <c r="E47" i="6"/>
  <c r="E37" i="6"/>
  <c r="E44" i="6"/>
  <c r="E23" i="6"/>
  <c r="E19" i="6"/>
  <c r="E15" i="6"/>
  <c r="E8" i="9"/>
  <c r="E24" i="6"/>
  <c r="E49" i="6"/>
  <c r="C8" i="9"/>
  <c r="A8" i="9"/>
  <c r="D8" i="9"/>
  <c r="B8" i="9"/>
  <c r="E39" i="6"/>
  <c r="E14" i="6"/>
  <c r="E36" i="6"/>
  <c r="E30" i="6"/>
  <c r="E46" i="6"/>
  <c r="H17" i="8"/>
  <c r="E31" i="6"/>
  <c r="E33" i="6"/>
  <c r="E8" i="6"/>
  <c r="E9" i="6"/>
  <c r="E17" i="8"/>
  <c r="E4" i="6"/>
  <c r="E48" i="6"/>
  <c r="E17" i="6"/>
  <c r="E5" i="6"/>
  <c r="E38" i="6"/>
  <c r="E10" i="6"/>
  <c r="E7" i="4"/>
  <c r="E25" i="6"/>
  <c r="E45" i="6"/>
  <c r="E13" i="6"/>
  <c r="E32" i="6"/>
  <c r="E43" i="6"/>
  <c r="E7" i="6"/>
  <c r="E40" i="6"/>
  <c r="E34" i="6"/>
  <c r="B17" i="8"/>
  <c r="E6" i="4"/>
  <c r="E27" i="6"/>
  <c r="E29" i="6"/>
  <c r="E4" i="4"/>
  <c r="E6" i="6"/>
  <c r="E18" i="6"/>
  <c r="E22" i="6"/>
  <c r="E35" i="6"/>
  <c r="E51" i="6"/>
  <c r="E28" i="6"/>
  <c r="E11" i="6"/>
  <c r="E42" i="6"/>
  <c r="E21" i="6"/>
  <c r="E20" i="6"/>
</calcChain>
</file>

<file path=xl/sharedStrings.xml><?xml version="1.0" encoding="utf-8"?>
<sst xmlns="http://schemas.openxmlformats.org/spreadsheetml/2006/main" count="130182" uniqueCount="10952">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</sst>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quot;$&quot;\ 0.00,\ &quot;K&quot;"/>
    <numFmt numFmtId="166" formatCode="_([$$-409]* #,##0.00_);_([$$-409]* \(#,##0.00\);_([$$-409]* &quot;-&quot;??_);_(@_)"/>
    <numFmt numFmtId="167" formatCode="&quot;#&quot;\ 0"/>
  </numFmts>
  <fonts count="8"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Black"/>
      <family val="2"/>
    </font>
    <font>
      <b/>
      <sz val="11"/>
      <color theme="1"/>
      <name val="Calibri"/>
      <family val="2"/>
      <scheme val="minor"/>
    </font>
  </fonts>
  <fills count="3">
    <fill>
      <patternFill patternType="none"/>
    </fill>
    <fill>
      <patternFill patternType="gray125"/>
    </fill>
    <fill>
      <patternFill patternType="solid">
        <fgColor theme="4" tint="0.59999389629810485"/>
        <bgColor indexed="64"/>
      </patternFill>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1">
    <xf numFmtId="0" fontId="0" fillId="0" borderId="0"/>
  </cellStyleXfs>
  <cellXfs count="44">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applyAlignment="1">
      <alignment horizontal="left"/>
    </xf>
    <xf numFmtId="165" fontId="0" fillId="0" borderId="1" xfId="0" applyNumberFormat="1" applyBorder="1"/>
    <xf numFmtId="165" fontId="0" fillId="0" borderId="7" xfId="0" applyNumberFormat="1" applyBorder="1"/>
    <xf numFmtId="0" fontId="0" fillId="2" borderId="1" xfId="0" applyFill="1" applyBorder="1"/>
    <xf numFmtId="0" fontId="0" fillId="2" borderId="7" xfId="0" applyFill="1" applyBorder="1"/>
    <xf numFmtId="0" fontId="0" fillId="2" borderId="6" xfId="0" applyFill="1" applyBorder="1" applyAlignment="1">
      <alignment horizontal="left"/>
    </xf>
    <xf numFmtId="0" fontId="0" fillId="0" borderId="2" xfId="0" applyBorder="1" applyAlignment="1">
      <alignment horizontal="left"/>
    </xf>
    <xf numFmtId="0" fontId="0" fillId="2" borderId="3" xfId="0" applyFill="1" applyBorder="1"/>
    <xf numFmtId="0" fontId="1" fillId="2" borderId="0" xfId="0" applyFont="1" applyFill="1"/>
    <xf numFmtId="165" fontId="0" fillId="0" borderId="0" xfId="0" applyNumberFormat="1" applyAlignment="1">
      <alignment horizontal="right"/>
    </xf>
    <xf numFmtId="165" fontId="0" fillId="2" borderId="6" xfId="0" applyNumberFormat="1" applyFill="1" applyBorder="1" applyAlignment="1">
      <alignment horizontal="right"/>
    </xf>
    <xf numFmtId="10" fontId="0" fillId="0" borderId="3" xfId="0" applyNumberFormat="1" applyBorder="1"/>
    <xf numFmtId="10" fontId="0" fillId="0" borderId="4" xfId="0" applyNumberFormat="1" applyBorder="1"/>
    <xf numFmtId="10" fontId="0" fillId="2" borderId="5" xfId="0" applyNumberFormat="1" applyFill="1" applyBorder="1"/>
    <xf numFmtId="165" fontId="0" fillId="0" borderId="0" xfId="0" applyNumberFormat="1"/>
    <xf numFmtId="165" fontId="0" fillId="0" borderId="2" xfId="0" applyNumberFormat="1" applyBorder="1"/>
    <xf numFmtId="165" fontId="0" fillId="0" borderId="9" xfId="0" applyNumberFormat="1" applyBorder="1"/>
    <xf numFmtId="10" fontId="0" fillId="0" borderId="0" xfId="0" applyNumberFormat="1"/>
    <xf numFmtId="166" fontId="0" fillId="0" borderId="0" xfId="0" applyNumberFormat="1"/>
    <xf numFmtId="167" fontId="0" fillId="0" borderId="0" xfId="0" applyNumberFormat="1"/>
    <xf numFmtId="0" fontId="0" fillId="2" borderId="11" xfId="0" applyFill="1" applyBorder="1"/>
    <xf numFmtId="0" fontId="0" fillId="0" borderId="10" xfId="0" applyBorder="1" applyAlignment="1">
      <alignment horizontal="left"/>
    </xf>
    <xf numFmtId="164" fontId="6" fillId="0" borderId="0" xfId="0" applyNumberFormat="1" applyFont="1"/>
    <xf numFmtId="164" fontId="0" fillId="0" borderId="0" xfId="0" applyNumberFormat="1"/>
    <xf numFmtId="0" fontId="7" fillId="0" borderId="0" xfId="0" applyFont="1"/>
    <xf numFmtId="0" fontId="0" fillId="0" borderId="3" xfId="0" applyBorder="1"/>
    <xf numFmtId="0" fontId="0" fillId="0" borderId="4" xfId="0" applyBorder="1"/>
    <xf numFmtId="0" fontId="0" fillId="2" borderId="5" xfId="0" applyFill="1" applyBorder="1"/>
    <xf numFmtId="0" fontId="0" fillId="0" borderId="1" xfId="0" applyBorder="1"/>
    <xf numFmtId="0" fontId="0" fillId="0" borderId="7" xfId="0" applyBorder="1"/>
    <xf numFmtId="0" fontId="0" fillId="0" borderId="2" xfId="0" applyBorder="1"/>
    <xf numFmtId="0" fontId="0" fillId="0" borderId="9" xfId="0" applyBorder="1"/>
    <xf numFmtId="0" fontId="0" fillId="2" borderId="6" xfId="0" applyFill="1" applyBorder="1"/>
    <xf numFmtId="0" fontId="0" fillId="2" borderId="8" xfId="0" applyFill="1" applyBorder="1"/>
    <xf numFmtId="0" fontId="0" fillId="0" borderId="11" xfId="0" applyBorder="1"/>
    <xf numFmtId="0" fontId="0" fillId="0" borderId="12" xfId="0" applyBorder="1"/>
    <xf numFmtId="0" fontId="0" fillId="0" borderId="10" xfId="0" applyBorder="1"/>
    <xf numFmtId="0" fontId="0" fillId="0" borderId="13" xfId="0" applyBorder="1"/>
    <xf numFmtId="0" fontId="0" fillId="0" borderId="14" xfId="0" applyBorder="1"/>
  </cellXfs>
  <cellStyles count="1">
    <cellStyle name="Normal" xfId="0" builtinId="0"/>
  </cellStyles>
  <dxfs count="65">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4" formatCode="0.00%"/>
    </dxf>
    <dxf>
      <numFmt numFmtId="14" formatCode="0.00%"/>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s>
  <tableStyles count="3">
    <tableStyle name="AB" pivot="0" table="0" count="10" xr9:uid="{AD238CA2-02BB-40AE-B719-B09B4AD38ADA}">
      <tableStyleElement type="wholeTable" dxfId="64"/>
      <tableStyleElement type="headerRow" dxfId="63"/>
    </tableStyle>
    <tableStyle name="AB1" pivot="0" table="0" count="10" xr9:uid="{ED8ECCCF-A482-42D9-90CE-21EBED5FB7F9}">
      <tableStyleElement type="wholeTable" dxfId="62"/>
      <tableStyleElement type="headerRow" dxfId="61"/>
    </tableStyle>
    <tableStyle name="Data-style" pivot="0" count="3" xr9:uid="{00000000-0011-0000-FFFF-FFFF00000000}">
      <tableStyleElement type="headerRow" dxfId="60"/>
      <tableStyleElement type="firstRowStripe" dxfId="59"/>
      <tableStyleElement type="secondRowStripe" dxfId="58"/>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AB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F9F0-4DE3-A402-2A2754A7109B}"/>
            </c:ext>
          </c:extLst>
        </c:ser>
        <c:dLbls>
          <c:showLegendKey val="0"/>
          <c:showVal val="0"/>
          <c:showCatName val="0"/>
          <c:showSerName val="0"/>
          <c:showPercent val="0"/>
          <c:showBubbleSize val="0"/>
        </c:dLbls>
        <c:axId val="1391111472"/>
        <c:axId val="139111771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F9F0-4DE3-A402-2A2754A7109B}"/>
            </c:ext>
          </c:extLst>
        </c:ser>
        <c:dLbls>
          <c:showLegendKey val="0"/>
          <c:showVal val="0"/>
          <c:showCatName val="0"/>
          <c:showSerName val="0"/>
          <c:showPercent val="0"/>
          <c:showBubbleSize val="0"/>
        </c:dLbls>
        <c:gapWidth val="219"/>
        <c:overlap val="-27"/>
        <c:axId val="1523589695"/>
        <c:axId val="1523580095"/>
      </c:barChart>
      <c:catAx>
        <c:axId val="1523589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3580095"/>
        <c:crosses val="autoZero"/>
        <c:auto val="1"/>
        <c:lblAlgn val="ctr"/>
        <c:lblOffset val="100"/>
        <c:noMultiLvlLbl val="0"/>
      </c:catAx>
      <c:valAx>
        <c:axId val="1523580095"/>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3589695"/>
        <c:crosses val="autoZero"/>
        <c:crossBetween val="between"/>
      </c:valAx>
      <c:valAx>
        <c:axId val="1391117712"/>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1111472"/>
        <c:crosses val="max"/>
        <c:crossBetween val="between"/>
      </c:valAx>
      <c:catAx>
        <c:axId val="1391111472"/>
        <c:scaling>
          <c:orientation val="minMax"/>
        </c:scaling>
        <c:delete val="1"/>
        <c:axPos val="b"/>
        <c:numFmt formatCode="General" sourceLinked="1"/>
        <c:majorTickMark val="out"/>
        <c:minorTickMark val="none"/>
        <c:tickLblPos val="nextTo"/>
        <c:crossAx val="139111771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[EcommerceSalesAnalysis.xlsx]Pie Chart!PivotTable5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5D9-46D8-B2A8-C26402731BC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5D9-46D8-B2A8-C26402731BC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5D9-46D8-B2A8-C26402731BC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476B-4568-96C1-7C4D2B69E858}"/>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[EcommerceSalesAnalysis.xlsx]Top 5 Sub!PivotTable7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Sub'!$B$3</c:f>
              <c:strCache>
                <c:ptCount val="1"/>
                <c:pt idx="0">
                  <c:v>Total</c:v>
                </c:pt>
              </c:strCache>
            </c:strRef>
          </c:tx>
          <c:spPr>
            <a:solidFill>
              <a:schemeClr val="accent1"/>
            </a:solidFill>
            <a:ln>
              <a:noFill/>
            </a:ln>
            <a:effectLst/>
          </c:spPr>
          <c:invertIfNegative val="0"/>
          <c:cat>
            <c:strRef>
              <c:f>'Top 5 Sub'!$A$4:$A$9</c:f>
              <c:strCache>
                <c:ptCount val="5"/>
                <c:pt idx="0">
                  <c:v>Binders</c:v>
                </c:pt>
                <c:pt idx="1">
                  <c:v>Tables</c:v>
                </c:pt>
                <c:pt idx="2">
                  <c:v>Storage</c:v>
                </c:pt>
                <c:pt idx="3">
                  <c:v>Chairs</c:v>
                </c:pt>
                <c:pt idx="4">
                  <c:v>Phones</c:v>
                </c:pt>
              </c:strCache>
            </c:strRef>
          </c:cat>
          <c:val>
            <c:numRef>
              <c:f>'Top 5 Sub'!$B$4:$B$9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999-4386-8EAD-DFD4425C4D82}"/>
            </c:ext>
          </c:extLst>
        </c:ser>
        <c:dLbls>
          <c:showLegendKey val="0"/>
          <c:showVal val="0"/>
          <c:showCatName val="0"/>
          <c:showSerName val="0"/>
          <c:showPercent val="0"/>
          <c:showBubbleSize val="0"/>
        </c:dLbls>
        <c:gapWidth val="182"/>
        <c:axId val="1752846720"/>
        <c:axId val="1752841920"/>
      </c:barChart>
      <c:catAx>
        <c:axId val="1752846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2841920"/>
        <c:crosses val="autoZero"/>
        <c:auto val="1"/>
        <c:lblAlgn val="ctr"/>
        <c:lblOffset val="100"/>
        <c:noMultiLvlLbl val="0"/>
      </c:catAx>
      <c:valAx>
        <c:axId val="1752841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2846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66D-4B5C-AF49-A925CA2A3E5A}"/>
            </c:ext>
          </c:extLst>
        </c:ser>
        <c:dLbls>
          <c:showLegendKey val="0"/>
          <c:showVal val="0"/>
          <c:showCatName val="0"/>
          <c:showSerName val="0"/>
          <c:showPercent val="0"/>
          <c:showBubbleSize val="0"/>
        </c:dLbls>
        <c:smooth val="0"/>
        <c:axId val="1752838560"/>
        <c:axId val="1752822240"/>
      </c:lineChart>
      <c:catAx>
        <c:axId val="1752838560"/>
        <c:scaling>
          <c:orientation val="minMax"/>
        </c:scaling>
        <c:delete val="1"/>
        <c:axPos val="b"/>
        <c:numFmt formatCode="General" sourceLinked="1"/>
        <c:majorTickMark val="none"/>
        <c:minorTickMark val="none"/>
        <c:tickLblPos val="nextTo"/>
        <c:crossAx val="1752822240"/>
        <c:crosses val="autoZero"/>
        <c:auto val="1"/>
        <c:lblAlgn val="ctr"/>
        <c:lblOffset val="100"/>
        <c:noMultiLvlLbl val="0"/>
      </c:catAx>
      <c:valAx>
        <c:axId val="1752822240"/>
        <c:scaling>
          <c:orientation val="minMax"/>
        </c:scaling>
        <c:delete val="1"/>
        <c:axPos val="l"/>
        <c:numFmt formatCode="General" sourceLinked="1"/>
        <c:majorTickMark val="none"/>
        <c:minorTickMark val="none"/>
        <c:tickLblPos val="nextTo"/>
        <c:crossAx val="1752838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6CB-4A86-8B12-04057A7D11CD}"/>
            </c:ext>
          </c:extLst>
        </c:ser>
        <c:dLbls>
          <c:showLegendKey val="0"/>
          <c:showVal val="0"/>
          <c:showCatName val="0"/>
          <c:showSerName val="0"/>
          <c:showPercent val="0"/>
          <c:showBubbleSize val="0"/>
        </c:dLbls>
        <c:smooth val="0"/>
        <c:axId val="1752827040"/>
        <c:axId val="1752829440"/>
      </c:lineChart>
      <c:catAx>
        <c:axId val="1752827040"/>
        <c:scaling>
          <c:orientation val="minMax"/>
        </c:scaling>
        <c:delete val="1"/>
        <c:axPos val="b"/>
        <c:numFmt formatCode="General" sourceLinked="1"/>
        <c:majorTickMark val="none"/>
        <c:minorTickMark val="none"/>
        <c:tickLblPos val="nextTo"/>
        <c:crossAx val="1752829440"/>
        <c:crosses val="autoZero"/>
        <c:auto val="1"/>
        <c:lblAlgn val="ctr"/>
        <c:lblOffset val="100"/>
        <c:noMultiLvlLbl val="0"/>
      </c:catAx>
      <c:valAx>
        <c:axId val="1752829440"/>
        <c:scaling>
          <c:orientation val="minMax"/>
        </c:scaling>
        <c:delete val="1"/>
        <c:axPos val="l"/>
        <c:numFmt formatCode="General" sourceLinked="1"/>
        <c:majorTickMark val="none"/>
        <c:minorTickMark val="none"/>
        <c:tickLblPos val="nextTo"/>
        <c:crossAx val="1752827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517106804516064E-2"/>
          <c:y val="4.1994785371926649E-2"/>
          <c:w val="0.85296578639096787"/>
          <c:h val="0.53805736090880685"/>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685-4A17-B9D5-083ECA5F1FD6}"/>
            </c:ext>
          </c:extLst>
        </c:ser>
        <c:dLbls>
          <c:showLegendKey val="0"/>
          <c:showVal val="0"/>
          <c:showCatName val="0"/>
          <c:showSerName val="0"/>
          <c:showPercent val="0"/>
          <c:showBubbleSize val="0"/>
        </c:dLbls>
        <c:smooth val="0"/>
        <c:axId val="1752822720"/>
        <c:axId val="1752825600"/>
      </c:lineChart>
      <c:catAx>
        <c:axId val="1752822720"/>
        <c:scaling>
          <c:orientation val="minMax"/>
        </c:scaling>
        <c:delete val="1"/>
        <c:axPos val="b"/>
        <c:numFmt formatCode="General" sourceLinked="1"/>
        <c:majorTickMark val="none"/>
        <c:minorTickMark val="none"/>
        <c:tickLblPos val="nextTo"/>
        <c:crossAx val="1752825600"/>
        <c:crosses val="autoZero"/>
        <c:auto val="1"/>
        <c:lblAlgn val="ctr"/>
        <c:lblOffset val="100"/>
        <c:noMultiLvlLbl val="0"/>
      </c:catAx>
      <c:valAx>
        <c:axId val="1752825600"/>
        <c:scaling>
          <c:orientation val="minMax"/>
        </c:scaling>
        <c:delete val="1"/>
        <c:axPos val="l"/>
        <c:numFmt formatCode="General" sourceLinked="1"/>
        <c:majorTickMark val="none"/>
        <c:minorTickMark val="none"/>
        <c:tickLblPos val="nextTo"/>
        <c:crossAx val="1752822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[EcommerceSalesAnalysis.xlsx]KPI!PivotTable11</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7C6-4A3D-B0FE-C418160EAE3C}"/>
            </c:ext>
          </c:extLst>
        </c:ser>
        <c:dLbls>
          <c:showLegendKey val="0"/>
          <c:showVal val="0"/>
          <c:showCatName val="0"/>
          <c:showSerName val="0"/>
          <c:showPercent val="0"/>
          <c:showBubbleSize val="0"/>
        </c:dLbls>
        <c:smooth val="0"/>
        <c:axId val="1596730672"/>
        <c:axId val="1596725872"/>
      </c:lineChart>
      <c:catAx>
        <c:axId val="1596730672"/>
        <c:scaling>
          <c:orientation val="minMax"/>
        </c:scaling>
        <c:delete val="1"/>
        <c:axPos val="b"/>
        <c:numFmt formatCode="General" sourceLinked="1"/>
        <c:majorTickMark val="none"/>
        <c:minorTickMark val="none"/>
        <c:tickLblPos val="nextTo"/>
        <c:crossAx val="1596725872"/>
        <c:crosses val="autoZero"/>
        <c:auto val="1"/>
        <c:lblAlgn val="ctr"/>
        <c:lblOffset val="100"/>
        <c:noMultiLvlLbl val="0"/>
      </c:catAx>
      <c:valAx>
        <c:axId val="1596725872"/>
        <c:scaling>
          <c:orientation val="minMax"/>
        </c:scaling>
        <c:delete val="1"/>
        <c:axPos val="l"/>
        <c:numFmt formatCode="General" sourceLinked="1"/>
        <c:majorTickMark val="none"/>
        <c:minorTickMark val="none"/>
        <c:tickLblPos val="nextTo"/>
        <c:crossAx val="1596730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[EcommerceSalesAnalysis.xlsx]KPI!PivotTable1</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6BB-4AA7-A71D-A9F9CF8348B2}"/>
            </c:ext>
          </c:extLst>
        </c:ser>
        <c:dLbls>
          <c:showLegendKey val="0"/>
          <c:showVal val="0"/>
          <c:showCatName val="0"/>
          <c:showSerName val="0"/>
          <c:showPercent val="0"/>
          <c:showBubbleSize val="0"/>
        </c:dLbls>
        <c:smooth val="0"/>
        <c:axId val="130489712"/>
        <c:axId val="130475312"/>
      </c:lineChart>
      <c:catAx>
        <c:axId val="130489712"/>
        <c:scaling>
          <c:orientation val="minMax"/>
        </c:scaling>
        <c:delete val="1"/>
        <c:axPos val="b"/>
        <c:numFmt formatCode="General" sourceLinked="1"/>
        <c:majorTickMark val="none"/>
        <c:minorTickMark val="none"/>
        <c:tickLblPos val="nextTo"/>
        <c:crossAx val="130475312"/>
        <c:crosses val="autoZero"/>
        <c:auto val="1"/>
        <c:lblAlgn val="ctr"/>
        <c:lblOffset val="100"/>
        <c:noMultiLvlLbl val="0"/>
      </c:catAx>
      <c:valAx>
        <c:axId val="130475312"/>
        <c:scaling>
          <c:orientation val="minMax"/>
        </c:scaling>
        <c:delete val="1"/>
        <c:axPos val="l"/>
        <c:numFmt formatCode="0.00%" sourceLinked="1"/>
        <c:majorTickMark val="none"/>
        <c:minorTickMark val="none"/>
        <c:tickLblPos val="nextTo"/>
        <c:crossAx val="130489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[EcommerceSalesAnalysis.xlsx]KPI!PivotTable8</c:name>
    <c:fmtId val="3"/>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25400" dir="5400000" algn="ctr" rotWithShape="0">
                      <a:srgbClr val="6E747A">
                        <a:alpha val="43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25400" dir="5400000" algn="ctr" rotWithShape="0">
                      <a:srgbClr val="6E747A">
                        <a:alpha val="43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579710144927536E-2"/>
          <c:y val="0.25715079860324963"/>
          <c:w val="0.86714975845410625"/>
          <c:h val="0.48569840279350074"/>
        </c:manualLayout>
      </c:layout>
      <c:lineChart>
        <c:grouping val="standard"/>
        <c:varyColors val="0"/>
        <c:ser>
          <c:idx val="0"/>
          <c:order val="0"/>
          <c:tx>
            <c:strRef>
              <c:f>KPI!$B$3</c:f>
              <c:strCache>
                <c:ptCount val="1"/>
                <c:pt idx="0">
                  <c:v>Total</c:v>
                </c:pt>
              </c:strCache>
            </c:strRef>
          </c:tx>
          <c:spPr>
            <a:ln w="28575" cap="rnd">
              <a:solidFill>
                <a:schemeClr val="accent3"/>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8FB-403C-BD12-FD8BAE1C449A}"/>
            </c:ext>
          </c:extLst>
        </c:ser>
        <c:dLbls>
          <c:showLegendKey val="0"/>
          <c:showVal val="0"/>
          <c:showCatName val="0"/>
          <c:showSerName val="0"/>
          <c:showPercent val="0"/>
          <c:showBubbleSize val="0"/>
        </c:dLbls>
        <c:smooth val="0"/>
        <c:axId val="1752838560"/>
        <c:axId val="1752822240"/>
      </c:lineChart>
      <c:catAx>
        <c:axId val="1752838560"/>
        <c:scaling>
          <c:orientation val="minMax"/>
        </c:scaling>
        <c:delete val="1"/>
        <c:axPos val="b"/>
        <c:numFmt formatCode="General" sourceLinked="1"/>
        <c:majorTickMark val="none"/>
        <c:minorTickMark val="none"/>
        <c:tickLblPos val="nextTo"/>
        <c:crossAx val="1752822240"/>
        <c:crosses val="autoZero"/>
        <c:auto val="1"/>
        <c:lblAlgn val="ctr"/>
        <c:lblOffset val="100"/>
        <c:noMultiLvlLbl val="0"/>
      </c:catAx>
      <c:valAx>
        <c:axId val="1752822240"/>
        <c:scaling>
          <c:orientation val="minMax"/>
        </c:scaling>
        <c:delete val="1"/>
        <c:axPos val="l"/>
        <c:numFmt formatCode="General" sourceLinked="1"/>
        <c:majorTickMark val="none"/>
        <c:minorTickMark val="none"/>
        <c:tickLblPos val="nextTo"/>
        <c:crossAx val="1752838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0" cap="none" spc="0">
          <a:ln w="0"/>
          <a:solidFill>
            <a:schemeClr val="accent1"/>
          </a:solidFill>
          <a:effectLst>
            <a:outerShdw blurRad="38100" dist="25400" dir="5400000" algn="ctr" rotWithShape="0">
              <a:srgbClr val="6E747A">
                <a:alpha val="43000"/>
              </a:srgb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[EcommerceSalesAnalysis.xlsx]KPI!PivotTable10</c:name>
    <c:fmtId val="7"/>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cap="none" spc="0" baseline="0">
                  <a:ln w="0"/>
                  <a:solidFill>
                    <a:schemeClr val="tx1">
                      <a:lumMod val="75000"/>
                      <a:lumOff val="25000"/>
                    </a:schemeClr>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cap="none" spc="0" baseline="0">
                  <a:ln w="0"/>
                  <a:solidFill>
                    <a:schemeClr val="tx1">
                      <a:lumMod val="75000"/>
                      <a:lumOff val="25000"/>
                    </a:schemeClr>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cap="none" spc="0" baseline="0">
                  <a:ln w="0"/>
                  <a:solidFill>
                    <a:sysClr val="windowText" lastClr="000000"/>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517106804516064E-2"/>
          <c:y val="4.1994785371926649E-2"/>
          <c:w val="0.85296578639096787"/>
          <c:h val="0.53805736090880685"/>
        </c:manualLayout>
      </c:layout>
      <c:lineChart>
        <c:grouping val="standard"/>
        <c:varyColors val="0"/>
        <c:ser>
          <c:idx val="0"/>
          <c:order val="0"/>
          <c:tx>
            <c:strRef>
              <c:f>KPI!$H$3</c:f>
              <c:strCache>
                <c:ptCount val="1"/>
                <c:pt idx="0">
                  <c:v>Total</c:v>
                </c:pt>
              </c:strCache>
            </c:strRef>
          </c:tx>
          <c:spPr>
            <a:ln w="28575" cap="rnd">
              <a:solidFill>
                <a:schemeClr val="accent3"/>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A63-4BBA-A6EA-89AE908A214B}"/>
            </c:ext>
          </c:extLst>
        </c:ser>
        <c:dLbls>
          <c:showLegendKey val="0"/>
          <c:showVal val="0"/>
          <c:showCatName val="0"/>
          <c:showSerName val="0"/>
          <c:showPercent val="0"/>
          <c:showBubbleSize val="0"/>
        </c:dLbls>
        <c:smooth val="0"/>
        <c:axId val="1752822720"/>
        <c:axId val="1752825600"/>
      </c:lineChart>
      <c:catAx>
        <c:axId val="1752822720"/>
        <c:scaling>
          <c:orientation val="minMax"/>
        </c:scaling>
        <c:delete val="1"/>
        <c:axPos val="b"/>
        <c:numFmt formatCode="General" sourceLinked="1"/>
        <c:majorTickMark val="none"/>
        <c:minorTickMark val="none"/>
        <c:tickLblPos val="nextTo"/>
        <c:crossAx val="1752825600"/>
        <c:crosses val="autoZero"/>
        <c:auto val="1"/>
        <c:lblAlgn val="ctr"/>
        <c:lblOffset val="100"/>
        <c:noMultiLvlLbl val="0"/>
      </c:catAx>
      <c:valAx>
        <c:axId val="1752825600"/>
        <c:scaling>
          <c:orientation val="minMax"/>
        </c:scaling>
        <c:delete val="1"/>
        <c:axPos val="l"/>
        <c:numFmt formatCode="General" sourceLinked="1"/>
        <c:majorTickMark val="none"/>
        <c:minorTickMark val="none"/>
        <c:tickLblPos val="nextTo"/>
        <c:crossAx val="1752822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cap="none" spc="0" baseline="0">
          <a:ln w="0"/>
          <a:solidFill>
            <a:sysClr val="windowText" lastClr="000000"/>
          </a:solidFill>
          <a:effectLst/>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[EcommerceSalesAnalysis.xlsx]KPI!PivotTable11</c:name>
    <c:fmtId val="9"/>
  </c:pivotSource>
  <c:chart>
    <c:autoTitleDeleted val="1"/>
    <c:pivotFmts>
      <c:pivotFmt>
        <c:idx val="0"/>
        <c:spPr>
          <a:solidFill>
            <a:schemeClr val="accent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3"/>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28D-46C5-A682-12F45F5C37AD}"/>
            </c:ext>
          </c:extLst>
        </c:ser>
        <c:dLbls>
          <c:showLegendKey val="0"/>
          <c:showVal val="0"/>
          <c:showCatName val="0"/>
          <c:showSerName val="0"/>
          <c:showPercent val="0"/>
          <c:showBubbleSize val="0"/>
        </c:dLbls>
        <c:smooth val="0"/>
        <c:axId val="1596730672"/>
        <c:axId val="1596725872"/>
      </c:lineChart>
      <c:catAx>
        <c:axId val="1596730672"/>
        <c:scaling>
          <c:orientation val="minMax"/>
        </c:scaling>
        <c:delete val="1"/>
        <c:axPos val="b"/>
        <c:numFmt formatCode="General" sourceLinked="1"/>
        <c:majorTickMark val="none"/>
        <c:minorTickMark val="none"/>
        <c:tickLblPos val="nextTo"/>
        <c:crossAx val="1596725872"/>
        <c:crosses val="autoZero"/>
        <c:auto val="1"/>
        <c:lblAlgn val="ctr"/>
        <c:lblOffset val="100"/>
        <c:noMultiLvlLbl val="0"/>
      </c:catAx>
      <c:valAx>
        <c:axId val="1596725872"/>
        <c:scaling>
          <c:orientation val="minMax"/>
        </c:scaling>
        <c:delete val="1"/>
        <c:axPos val="l"/>
        <c:numFmt formatCode="General" sourceLinked="1"/>
        <c:majorTickMark val="none"/>
        <c:minorTickMark val="none"/>
        <c:tickLblPos val="nextTo"/>
        <c:crossAx val="1596730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[EcommerceSalesAnalysis.xlsx]KPI!PivotTable10</c:name>
    <c:fmtId val="14"/>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517106804516064E-2"/>
          <c:y val="4.1994785371926649E-2"/>
          <c:w val="0.85296578639096787"/>
          <c:h val="0.53805736090880685"/>
        </c:manualLayout>
      </c:layout>
      <c:lineChart>
        <c:grouping val="standard"/>
        <c:varyColors val="0"/>
        <c:ser>
          <c:idx val="0"/>
          <c:order val="0"/>
          <c:tx>
            <c:strRef>
              <c:f>KPI!$H$3</c:f>
              <c:strCache>
                <c:ptCount val="1"/>
                <c:pt idx="0">
                  <c:v>Total</c:v>
                </c:pt>
              </c:strCache>
            </c:strRef>
          </c:tx>
          <c:spPr>
            <a:ln w="28575" cap="rnd">
              <a:solidFill>
                <a:schemeClr val="accent3"/>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4FF-4C6E-AB8A-4CA5B6A33002}"/>
            </c:ext>
          </c:extLst>
        </c:ser>
        <c:dLbls>
          <c:showLegendKey val="0"/>
          <c:showVal val="0"/>
          <c:showCatName val="0"/>
          <c:showSerName val="0"/>
          <c:showPercent val="0"/>
          <c:showBubbleSize val="0"/>
        </c:dLbls>
        <c:smooth val="0"/>
        <c:axId val="1752822720"/>
        <c:axId val="1752825600"/>
      </c:lineChart>
      <c:catAx>
        <c:axId val="1752822720"/>
        <c:scaling>
          <c:orientation val="minMax"/>
        </c:scaling>
        <c:delete val="1"/>
        <c:axPos val="b"/>
        <c:numFmt formatCode="General" sourceLinked="1"/>
        <c:majorTickMark val="none"/>
        <c:minorTickMark val="none"/>
        <c:tickLblPos val="nextTo"/>
        <c:crossAx val="1752825600"/>
        <c:crosses val="autoZero"/>
        <c:auto val="1"/>
        <c:lblAlgn val="ctr"/>
        <c:lblOffset val="100"/>
        <c:noMultiLvlLbl val="0"/>
      </c:catAx>
      <c:valAx>
        <c:axId val="1752825600"/>
        <c:scaling>
          <c:orientation val="minMax"/>
        </c:scaling>
        <c:delete val="1"/>
        <c:axPos val="l"/>
        <c:numFmt formatCode="General" sourceLinked="1"/>
        <c:majorTickMark val="none"/>
        <c:minorTickMark val="none"/>
        <c:tickLblPos val="nextTo"/>
        <c:crossAx val="1752822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[EcommerceSalesAnalysis.xlsx]KPI!PivotTable1</c:name>
    <c:fmtId val="17"/>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3"/>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B06-4D23-8E7E-2FB67BE37A39}"/>
            </c:ext>
          </c:extLst>
        </c:ser>
        <c:dLbls>
          <c:showLegendKey val="0"/>
          <c:showVal val="0"/>
          <c:showCatName val="0"/>
          <c:showSerName val="0"/>
          <c:showPercent val="0"/>
          <c:showBubbleSize val="0"/>
        </c:dLbls>
        <c:smooth val="0"/>
        <c:axId val="130489712"/>
        <c:axId val="130475312"/>
      </c:lineChart>
      <c:catAx>
        <c:axId val="130489712"/>
        <c:scaling>
          <c:orientation val="minMax"/>
        </c:scaling>
        <c:delete val="1"/>
        <c:axPos val="b"/>
        <c:numFmt formatCode="General" sourceLinked="1"/>
        <c:majorTickMark val="none"/>
        <c:minorTickMark val="none"/>
        <c:tickLblPos val="nextTo"/>
        <c:crossAx val="130475312"/>
        <c:crosses val="autoZero"/>
        <c:auto val="1"/>
        <c:lblAlgn val="ctr"/>
        <c:lblOffset val="100"/>
        <c:noMultiLvlLbl val="0"/>
      </c:catAx>
      <c:valAx>
        <c:axId val="130475312"/>
        <c:scaling>
          <c:orientation val="minMax"/>
        </c:scaling>
        <c:delete val="1"/>
        <c:axPos val="l"/>
        <c:numFmt formatCode="0.00%" sourceLinked="1"/>
        <c:majorTickMark val="none"/>
        <c:minorTickMark val="none"/>
        <c:tickLblPos val="nextTo"/>
        <c:crossAx val="130489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A8E7-446F-8AC5-E518D012BC1F}"/>
            </c:ext>
          </c:extLst>
        </c:ser>
        <c:dLbls>
          <c:showLegendKey val="0"/>
          <c:showVal val="0"/>
          <c:showCatName val="0"/>
          <c:showSerName val="0"/>
          <c:showPercent val="0"/>
          <c:showBubbleSize val="0"/>
        </c:dLbls>
        <c:axId val="1391111472"/>
        <c:axId val="1391117712"/>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A8E7-446F-8AC5-E518D012BC1F}"/>
            </c:ext>
          </c:extLst>
        </c:ser>
        <c:dLbls>
          <c:showLegendKey val="0"/>
          <c:showVal val="0"/>
          <c:showCatName val="0"/>
          <c:showSerName val="0"/>
          <c:showPercent val="0"/>
          <c:showBubbleSize val="0"/>
        </c:dLbls>
        <c:gapWidth val="60"/>
        <c:overlap val="-27"/>
        <c:axId val="1523589695"/>
        <c:axId val="1523580095"/>
      </c:barChart>
      <c:catAx>
        <c:axId val="1523589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23580095"/>
        <c:crosses val="autoZero"/>
        <c:auto val="1"/>
        <c:lblAlgn val="ctr"/>
        <c:lblOffset val="100"/>
        <c:noMultiLvlLbl val="0"/>
      </c:catAx>
      <c:valAx>
        <c:axId val="152358009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sz="1100"/>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23589695"/>
        <c:crosses val="autoZero"/>
        <c:crossBetween val="between"/>
      </c:valAx>
      <c:valAx>
        <c:axId val="139111771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sz="1100"/>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1111472"/>
        <c:crosses val="max"/>
        <c:crossBetween val="between"/>
      </c:valAx>
      <c:catAx>
        <c:axId val="1391111472"/>
        <c:scaling>
          <c:orientation val="minMax"/>
        </c:scaling>
        <c:delete val="1"/>
        <c:axPos val="b"/>
        <c:numFmt formatCode="General" sourceLinked="1"/>
        <c:majorTickMark val="out"/>
        <c:minorTickMark val="none"/>
        <c:tickLblPos val="nextTo"/>
        <c:crossAx val="139111771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[EcommerceSalesAnalysis.xlsx]Pie Chart!PivotTable5</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lumMod val="75000"/>
            </a:schemeClr>
          </a:solidFill>
        </c:spPr>
        <c:marker>
          <c:symbol val="none"/>
        </c:marker>
        <c:dLbl>
          <c:idx val="0"/>
          <c:numFmt formatCode="0%" sourceLinked="0"/>
          <c:spPr>
            <a:noFill/>
            <a:ln>
              <a:noFill/>
            </a:ln>
            <a:effectLst/>
          </c:spPr>
          <c:txPr>
            <a:bodyPr rot="0" spcFirstLastPara="1" vertOverflow="ellipsis" vert="horz" wrap="square" lIns="91440" tIns="19050" rIns="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9"/>
        <c:spPr>
          <a:solidFill>
            <a:schemeClr val="accent6">
              <a:lumMod val="40000"/>
              <a:lumOff val="60000"/>
            </a:schemeClr>
          </a:solidFill>
          <a:ln w="19050">
            <a:solidFill>
              <a:schemeClr val="lt1"/>
            </a:solidFill>
          </a:ln>
          <a:effectLst/>
        </c:spPr>
        <c:dLbl>
          <c:idx val="0"/>
          <c:layout>
            <c:manualLayout>
              <c:x val="-9.8102830305277465E-3"/>
              <c:y val="-6.7306566398633011E-17"/>
            </c:manualLayout>
          </c:layout>
          <c:numFmt formatCode="0%" sourceLinked="0"/>
          <c:spPr>
            <a:noFill/>
            <a:ln>
              <a:noFill/>
            </a:ln>
            <a:effectLst/>
          </c:spPr>
          <c:txPr>
            <a:bodyPr rot="0" spcFirstLastPara="1" vertOverflow="ellipsis" vert="horz" wrap="square" lIns="91440" tIns="19050" rIns="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0"/>
        <c:spPr>
          <a:solidFill>
            <a:schemeClr val="accent6">
              <a:lumMod val="75000"/>
            </a:schemeClr>
          </a:solidFill>
          <a:ln w="19050">
            <a:solidFill>
              <a:schemeClr val="lt1"/>
            </a:solidFill>
          </a:ln>
          <a:effectLst/>
        </c:spPr>
        <c:dLbl>
          <c:idx val="0"/>
          <c:layout>
            <c:manualLayout>
              <c:x val="-1.9620566061055493E-2"/>
              <c:y val="-1.4685238675599609E-2"/>
            </c:manualLayout>
          </c:layout>
          <c:numFmt formatCode="0%" sourceLinked="0"/>
          <c:spPr>
            <a:noFill/>
            <a:ln>
              <a:noFill/>
            </a:ln>
            <a:effectLst/>
          </c:spPr>
          <c:txPr>
            <a:bodyPr rot="0" spcFirstLastPara="1" vertOverflow="ellipsis" vert="horz" wrap="square" lIns="91440" tIns="19050" rIns="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1"/>
        <c:spPr>
          <a:solidFill>
            <a:schemeClr val="accent6">
              <a:lumMod val="20000"/>
              <a:lumOff val="80000"/>
            </a:schemeClr>
          </a:solidFill>
          <a:ln w="19050">
            <a:solidFill>
              <a:schemeClr val="lt1"/>
            </a:solidFill>
          </a:ln>
          <a:effectLst/>
        </c:spPr>
        <c:dLbl>
          <c:idx val="0"/>
          <c:layout>
            <c:manualLayout>
              <c:x val="-1.9620566061055493E-2"/>
              <c:y val="1.101392900669964E-2"/>
            </c:manualLayout>
          </c:layout>
          <c:numFmt formatCode="0%" sourceLinked="0"/>
          <c:spPr>
            <a:noFill/>
            <a:ln>
              <a:noFill/>
            </a:ln>
            <a:effectLst/>
          </c:spPr>
          <c:txPr>
            <a:bodyPr rot="0" spcFirstLastPara="1" vertOverflow="ellipsis" vert="horz" wrap="square" lIns="91440" tIns="19050" rIns="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1332576319367198"/>
                  <c:h val="0.11103196756759257"/>
                </c:manualLayout>
              </c15:layout>
            </c:ext>
          </c:extLst>
        </c:dLbl>
      </c:pivotFmt>
    </c:pivotFmts>
    <c:plotArea>
      <c:layout/>
      <c:doughnutChart>
        <c:varyColors val="1"/>
        <c:ser>
          <c:idx val="0"/>
          <c:order val="0"/>
          <c:tx>
            <c:strRef>
              <c:f>'Pie Chart'!$B$3</c:f>
              <c:strCache>
                <c:ptCount val="1"/>
                <c:pt idx="0">
                  <c:v>Total</c:v>
                </c:pt>
              </c:strCache>
            </c:strRef>
          </c:tx>
          <c:spPr>
            <a:solidFill>
              <a:schemeClr val="accent6">
                <a:lumMod val="75000"/>
              </a:schemeClr>
            </a:solidFill>
          </c:spPr>
          <c:explosion val="2"/>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5CCD-4754-8917-4C92AF7569D0}"/>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5CCD-4754-8917-4C92AF7569D0}"/>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5CCD-4754-8917-4C92AF7569D0}"/>
              </c:ext>
            </c:extLst>
          </c:dPt>
          <c:dLbls>
            <c:dLbl>
              <c:idx val="0"/>
              <c:layout>
                <c:manualLayout>
                  <c:x val="-9.8102830305277465E-3"/>
                  <c:y val="-6.7306566398633011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CCD-4754-8917-4C92AF7569D0}"/>
                </c:ext>
              </c:extLst>
            </c:dLbl>
            <c:dLbl>
              <c:idx val="1"/>
              <c:layout>
                <c:manualLayout>
                  <c:x val="-1.9620566061055493E-2"/>
                  <c:y val="-1.468523867559960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CCD-4754-8917-4C92AF7569D0}"/>
                </c:ext>
              </c:extLst>
            </c:dLbl>
            <c:dLbl>
              <c:idx val="2"/>
              <c:layout>
                <c:manualLayout>
                  <c:x val="-1.9620566061055493E-2"/>
                  <c:y val="1.101392900669964E-2"/>
                </c:manualLayout>
              </c:layout>
              <c:numFmt formatCode="0%" sourceLinked="0"/>
              <c:spPr>
                <a:noFill/>
                <a:ln>
                  <a:noFill/>
                </a:ln>
                <a:effectLst/>
              </c:spPr>
              <c:txPr>
                <a:bodyPr rot="0" spcFirstLastPara="1" vertOverflow="ellipsis" vert="horz" wrap="square" lIns="91440" tIns="19050" rIns="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1332576319367198"/>
                      <c:h val="0.11103196756759257"/>
                    </c:manualLayout>
                  </c15:layout>
                </c:ext>
                <c:ext xmlns:c16="http://schemas.microsoft.com/office/drawing/2014/chart" uri="{C3380CC4-5D6E-409C-BE32-E72D297353CC}">
                  <c16:uniqueId val="{00000005-5CCD-4754-8917-4C92AF7569D0}"/>
                </c:ext>
              </c:extLst>
            </c:dLbl>
            <c:numFmt formatCode="0%" sourceLinked="0"/>
            <c:spPr>
              <a:noFill/>
              <a:ln>
                <a:noFill/>
              </a:ln>
              <a:effectLst/>
            </c:spPr>
            <c:txPr>
              <a:bodyPr rot="0" spcFirstLastPara="1" vertOverflow="ellipsis" vert="horz" wrap="square" lIns="91440" tIns="19050" rIns="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c15:spPr>
              </c:ext>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5CCD-4754-8917-4C92AF7569D0}"/>
            </c:ext>
          </c:extLst>
        </c:ser>
        <c:dLbls>
          <c:showLegendKey val="0"/>
          <c:showVal val="1"/>
          <c:showCatName val="0"/>
          <c:showSerName val="0"/>
          <c:showPercent val="0"/>
          <c:showBubbleSize val="0"/>
          <c:showLeaderLines val="1"/>
        </c:dLbls>
        <c:firstSliceAng val="0"/>
        <c:holeSize val="54"/>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[EcommerceSalesAnalysis.xlsx]Top 5 Sub!PivotTable7</c:name>
    <c:fmtId val="3"/>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20000"/>
              <a:lumOff val="80000"/>
            </a:schemeClr>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Sub'!$B$3</c:f>
              <c:strCache>
                <c:ptCount val="1"/>
                <c:pt idx="0">
                  <c:v>Total</c:v>
                </c:pt>
              </c:strCache>
            </c:strRef>
          </c:tx>
          <c:spPr>
            <a:solidFill>
              <a:schemeClr val="accent4">
                <a:lumMod val="20000"/>
                <a:lumOff val="80000"/>
              </a:schemeClr>
            </a:soli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Sub'!$A$4:$A$9</c:f>
              <c:strCache>
                <c:ptCount val="5"/>
                <c:pt idx="0">
                  <c:v>Binders</c:v>
                </c:pt>
                <c:pt idx="1">
                  <c:v>Tables</c:v>
                </c:pt>
                <c:pt idx="2">
                  <c:v>Storage</c:v>
                </c:pt>
                <c:pt idx="3">
                  <c:v>Chairs</c:v>
                </c:pt>
                <c:pt idx="4">
                  <c:v>Phones</c:v>
                </c:pt>
              </c:strCache>
            </c:strRef>
          </c:cat>
          <c:val>
            <c:numRef>
              <c:f>'Top 5 Sub'!$B$4:$B$9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D27-4B91-B3A0-1FCC77474D42}"/>
            </c:ext>
          </c:extLst>
        </c:ser>
        <c:dLbls>
          <c:dLblPos val="inEnd"/>
          <c:showLegendKey val="0"/>
          <c:showVal val="1"/>
          <c:showCatName val="0"/>
          <c:showSerName val="0"/>
          <c:showPercent val="0"/>
          <c:showBubbleSize val="0"/>
        </c:dLbls>
        <c:gapWidth val="98"/>
        <c:axId val="1752846720"/>
        <c:axId val="1752841920"/>
      </c:barChart>
      <c:catAx>
        <c:axId val="1752846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752841920"/>
        <c:crosses val="autoZero"/>
        <c:auto val="1"/>
        <c:lblAlgn val="ctr"/>
        <c:lblOffset val="100"/>
        <c:noMultiLvlLbl val="0"/>
      </c:catAx>
      <c:valAx>
        <c:axId val="1752841920"/>
        <c:scaling>
          <c:orientation val="minMax"/>
        </c:scaling>
        <c:delete val="1"/>
        <c:axPos val="b"/>
        <c:numFmt formatCode="General" sourceLinked="1"/>
        <c:majorTickMark val="none"/>
        <c:minorTickMark val="none"/>
        <c:tickLblPos val="nextTo"/>
        <c:crossAx val="1752846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2C1CF049-96B1-4B14-8582-3FDB148E39E3}">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Sales by State</a:t>
          </a:r>
        </a:p>
      </cx:txPr>
    </cx:title>
    <cx:plotArea>
      <cx:plotAreaRegion>
        <cx:series layoutId="regionMap" uniqueId="{B08D37A4-3CB4-42D4-AB8D-951402189F31}">
          <cx:tx>
            <cx:txData>
              <cx:f>_xlchart.v5.5</cx:f>
              <cx:v>Sales</cx:v>
            </cx:txData>
          </cx:tx>
          <cx:dataId val="0"/>
          <cx:layoutPr>
            <cx:geography cultureLanguage="en-US" cultureRegion="VN" attribution="Powered by Bing">
              <cx:geoCache provider="{E9337A44-BEBE-4D9F-B70C-5C5E7DAFC167}">
                <cx:binary>1H1Zc9s4t+1fSeX50k0MJICvTp+qJiXb8mzHcZJ+YSm2w3kCZ/76u2jZic1WEp/TvnVL7q5OxxLE
DSzsvdceAP3Xbf+f2+R+rd/1aZJV/7nt/3wf1HXxnz/+qG6D+3Rd7aXhrc6r/Fu9d5unf+TfvoW3
93/c6XUXZv4f1CT8j9tgrev7/v1//xc+zb/PT/LbdR3m2WVzr4er+6pJ6uoXr2196d36Lg2zRVjV
OrytyZ/vT8Oqmv4tivD9u/usDuvheiju/3z/4o3v3/0x/7h/PPpdAunq5g5jGd0T1JRCWurx5/27
JM/8x5cNqfZsy6Ymp9R8+LGfnn22TjH+lUI9iLS+u9P3VYWJPfw5G/xiFnjtw/t3t3mT1dMC+ljL
P99/zML6/u7dh3pd31fv34VV7m7e4ObTVD5iBOb+x0sI/vELrMbsLc9Qmi/d7176B0iL+2TdrfX9
0yq9AUJqzwRANmVPEL1ESFh73JY2Z0RuELSenr1B6DUSbYfnx8gZNovlTmLzaV0FUNk6z55W6N+j
w8UeJ4RZQorN6ouX6BBq7lmWzaXJyYP+kKdnb9B5nUzb8Xk+dobQp792EqHr+yyDhbh/S/Wx9iSn
SkFHNgDJlwBJe49xRi1uqo2Boy8BepVI2/F5NnQGz/XZTsLzV7L+uk7XTwv077Vn8j62zan9tPjs
H+BIbjJGTSD48PP07I32vEKg7dB8HzgD5q+TnQTmQ97UwTt3rfMkzN4SH7anTKY4JRvjZc7xMfek
4qYkhGzgmbGD18u1Hab5+BlaH9ydROs0vA1Cf/2WXojvScGFEvIRh7mRs/YEMxVc1HacXiPRdoR+
jJxhc7raSWz+0uGYv6kK8T2qGKWS8I2KzAkCIXswgZYCzd5GEF4h0HZkvg+cAfPX3zsJjJuDGtzW
4W1TP/mAf+9/ONmzhEUsxqyN8wc7ex79CPgnJoEdnZHqV0qzHZkXg2fouNc7ic5fOl5n1bp6O2gY
TJpS0mTkMeyZmTRF9zhTxLIsuYFuhtBrJNoOz4+RM2z+utpJbDZOdLGO8/oNqQHnWH+bcEv8JPAx
zT3KTK6IzZ92xYa0vVae7ei8HD1D6MNiJxE6zbN6/ZZOB1EpWLNFlOAb5ZjxNmIircMtQm02A+cV
omzH5fvAGSSnu2nQTvImrMI3BYWZe0qCR9v2IwlTL52NIrB4RIIqmBumMIPmVSJtB+fZ0Bk8J3/t
pMa4eZLr9V3+ZFn+PRVgcg/uxrKQ6dxKBYhp7VlcSGZDlzbZ1405e40o21H5MXIGinu+m6Csk/Bb
rrPwDd0ME3vIzdg2ApftsBBYMiKoIPxRq2bovEqmn+DzbOwcod1Um6dqwrv82zvsvib9+qZYQYVM
qAiZnMoLGg13RGyqbPaYg5tZtv+pWNvh2v4pM+AWu5kyOI+TdZC/aeoN5kwyzu3HyMckLzFTYs8y
JTPNJ34Hb/Xc7L1Gou04/Rg5w+b8eCfN3j5cUXj3hjaPyj1LWWBnbMYQJGIeKRinEy7Tz8wVvUKS
7ZB8HzhDZH8306GrBGnQPKyeduy/Zwfc3COUI9qxHrnZLBpFmZRwaTPrex316dkbkvAaibZD82Pk
DJvVbmJzcJ9r/029DkUogxwNIs2NUswMmWR7nHOGSOgxUTBTmlcItB2Z7wNnwBzsBje4/WVx/Xl/
wYt3/k/7CxTcCMqjpoXSwHNOoFDWJpIxuKANbLPSwazY/3N5toMzG/5iCrvRSXCMKTe38fBkSP69
EQOXtqhgFKXQl1hIa49KIUywga2R52tE2Q7Dj5EzJTn+spO+fnUHGvZ2iCCJBkpsCriWzcLPgCGE
o/1GMUAzK0v/VpDteDwOm4GxWuwmGNndG2do1N5UIBPq0cmrOf+yoSdEmrZ6JM2zOGb1e4F+AsvT
wDkwu9kn8CmsbvOsCt+2wmkzpSyGVoHNz8yEKVRqKFiz2k6NXyXSdnCeDZ3B82m1m3qTd28YrXC6
ZwqEkeLJkYNfvXD0DAwAWU9ibnf0q99Isx2UzagZHqvdYF4vpEZj5/Fbl84kwkQuqIJLf/iZMWIl
4XVAvsDLNqqEkvTz0P738mzH5Gnci/lheh92UkvO7rt3p/d9ePuG/h5FTfTSMCQrN7X+eT8NMe09
gqyLQkvNS0xeJ812XJ6PnWFzdrqT2Jyuw+wNewS5hR7AqQnjmUI8N2G22qMEtU7YuY3CzPz+b8XZ
jsvjsBkkp8sdhUQPyTq7e9q2bxCuIJ08xSvWjIUJe0+YBE016hGNWUB/uv69JD8D5GnkHJPdJMg3
9zpFafntIEG8YgqL4p+Zk0ejjG1TW9mwXQ8/s26MV0iyHZLvA2eI3FzvqJZU1fo2aKr7uq7eEBe6
hxoYclzo8tvm8QV6zEzkYZicufrT9Svl2Y7ObPgMo9PdpGOn4dSE/rbNMlOTuSJoWHrMQc4ZGd8j
Ckl99Ak+bYpN3vhVsvwEmx/TmOOym1HlBQ4HVEPSrt+0wIzMvlSoLz8CY87rYELsSSblxKU3lg0p
mudk+bVSbQfp5egZThe7qj9VlTc6fFqnN2ECzBZo9Hs8Q2NCS57zs6kXUAh0ZliP9eVZLnk6pPY7
ibbj82PkDJvT3WzROA/CNwxnoDscHZgwbY+B5owVoF4JrQEq9EfH03Pd+Z002zHZjJrhcX64k3zg
7P6rXlfx+u10ZWppRjcME+IxxJzritpDExqSA08Wb8bUXiPRdlx+jJxhc7abEc0UNh/d6+p+eEN0
UEdGdI885mOxcoaOQL4fZ3FxqHjjbBR/evaGD7xOpp/h82M+c4SOdlR72vVbNl4wtcdwVhN5gB++
/rmfIcRGOcYCi5YbugAa99yend3/Tp6fIbMZN0flZkdR6d4drtMCh23f8hw0Z3u2tNA7+3RWY+Zs
EOOgFx1dZk9nCWdUelKdV4n1M4xeDJ9DtZvu51zf+296GhrnBZnEaXT2WEiepW42p6FxXJDNNOf3
gmxH5WncDI7zq53VnC+5jp+syr9nzijOIE9G+XSE9uFnrjTWHi53QHPG0+m0GXOelOZ3Em1H5sfI
GTZnX3YTm1z/vzliiz5Mhgr/d58zOx8o0Fkm4XJs+5HPzRF6tVw/wWk2fo6Wu8NovfmZJ1z2wG2G
4sxjlnNu3nDmCS00yOI80bcnTX5kbw9r/XupfoXU0+g5TruZob4KcHXLu1X1tpUDxEA2legGeEwH
qFlbzUQVCCjcdOz24QdW8TmPe61U23F6OXqG09VqJ/Xp+r5/08OdBHrCJAcT2JqvRnMgOgOnAvbj
vQ+zpNtvxdmOzOOwGSTXn3cSko/1Onjatv+eKEyhDwoI4M+PrU2zwBQ3PEyRKaXUnjmg38mxHYrN
qBkSH3ezqHMToqP5TZPSU6cmKpzmdLnGVtom92woh+RPh9VmSZzXSLQdlx8jZ9jc7GYy+tN9Vb/7
MamNlX8DdQEAnOLWJ6D08DNjbdLEqTQmkOp5NHAzD/NqsbajNBs+g+rTbuYNPg05Lrzz386mTcGP
UihL/+QKAaRBcTcXQb7HfMz3PD17Q9deIdBP4HmayRyY/0+hz8/vu/t+NeBiXa+XD3cKPrvy7tev
Pswdlx3Ohj4yqa06tlG/1R3uHbQkRw7g+12F04e84GDPLzf7x7D7dVX/+d6Y8nEKl6/ZNpges3A8
9/27Dgo/vUQ5GkJt9nh3RzYx7z/f8+kuPco5LjXa5PkgAipDDy9Nx3stEHtGKFoZcZz0+22OF3ky
IE3yfTUe//4ua9KLPMzq6s/3sL/F5l3T5DhOAdm4igcdQ2h7tCmOBuH12/UVtjfeTP7PmI9lY1SN
fZm2STq6Wdg3lzqpatvpu7LCDS3fF2bLw6YPmz1sutgHNRjccoarSuC6nz/Mt3qeiKDml4ExFF8y
ntProW7VTRzW2nYQ/xdffLQ2rVUb6cP/xaOnngMpbYH6G7jB80eHRkz6Oif8clQ9Hq20oZbt0Il+
KRqbXDPZE+pUpqbMrbzRCJ1fP376+JczR+s8RcecAtPHTSGzx1MW+pmKEnaZpEYcutJo69I162Ys
jsJ8elyfSolzVL9abYo98s+HYqtwItAUhq7jl3POisxr/ELRS4tm9Dpjkq1oao/l/kRmb4rakic8
ZHh4QxpdHQR1U9/ZRRUeJAYueXRLOw8PCuFH/WFlaN9bjuPI17akVel6VmuS47bwBrLAPUVG4lQF
SYNFn2SMIVL/1TygG/+Yho28A273tIjJuPlyGrKTrOlFQC9JY2CvNAlf9UkT9/uy6sl1Eg75cR9b
1d2vn4oI+Z9PVVAPgfCL4s+XT7UNU0S9pcllRFpynRljeFCKLPhmRn15OZCxv7J4Qc4soYLRGYIm
PPj18/+pmAIXZSKDjz5y7Ju5rrRKZXEZ9+TSNuz+KpwUZlBNf+G3JUHbxK8WmGzZKAzH1gUuf8QD
LTkzAt4g6sw0G3LJQ9VfGUWQxfttSLzE8Rir7vqY83Vr2pN2mmnqFqKDshiR6C+iODB+A/e2ieM6
FlhLglzTP3Yt5UauStMzL5u6hJJw4SX5Ca1Ts3XCLFb/CyVBl+ukl/gHLWOoYz03DKSIzNBgLb3U
VS0X2RAko8v9Pj9uhJkfpzriK9ZW+XFZhtjlKhnJWdqq3neHiBidQ6IxPzbstr/yS6v3l7FJ5Ukd
t2pJaru/CIK27PCpEbTMklnfHanAbJL93wC4xbzgclycHMTBT4bL1WYqEiW+18hBkUvPi8xyfxRa
Hz7sm75Oiy9ap4abyA52b8ACprJTSz8ck9CtBlUeFkMa+04Y8zI5GLsx0QvimdWd1GZ/9Ws5t4mJ
Y3S4KXHqUAWZebnWRk+b1vY4ubRGgQV5WGZS6OILMT1yXSb6dzt7uv3qhRajmQy7Gj7XJDgkDor7
8olp7dPIjIfqsitYfmzVqbX2VD/9h0W+05isv9DMrmzHCz1PL802CjKn6wb1IWzisHBYNtR3LG+x
001YANOAEoSMw3BOe+JhiSp4DdshYaBOqlbkxwNh8sQwQr6iAhMahybHcfJf6StmMJ8WZgKcp/5s
yoUtZ5t2lLESZTj4lzmckKuKYdSLSBjRecmSoT7M2qDt3Ei0Ub2glpHYbtimXrCvAj+MnASfbbpD
XyiXRrRdmmkt9tvRN+rDwK4a4mbEH5hjeJY3Lkw2Kt8xg874WBipXy9Mkefa6fwhsFy0WwTVwqQm
NCOqumYJF2AXThwlucNlgVunszo4llUandBU5mdt5IlyIXNtNk5BE+MzGUR8TvIhuTXjiiwS8IDA
ocM4FpCvDe4GKx/so3oIcP10Df99hIJ1ypySRcVFaeIeArcPlO05PK/MhSUCWTqtEEZx02RJ1C2Y
J8QHpcrAdMrIj21H07ZsndTy9egoWw3atWsqv5ZGoqWbpVUdH479WFOnbBquV7QcQmPl4ca8E+o3
QeEUrXeEQ1fqw9C1pHEFb319aXSMcCey6sxyy4rGgZsGflFcCD9NtNsrHngLGXXqxg8auN0Ye0QM
DVTOzge1LNOg85egBmopSD1Cutyy1pXioAmZhLUBBYQhbgt4gSocMGwQVRIsPJYZrqy8hDs9iRJx
ImMRN/DMJCCycMesMUVxxHwzGk5tlpcnRo9Lf/Z9RARB7BRhL1fcD4OzNlb1rcxiO3d8GpgHZhjp
hWKpf6Yp1/tahU5e5sWXzjTHz6SS4RFtZb9AbY1+Heo8d62wrA6Eot4+HVn+d6oq63PODMsp7SK4
w0bp7/3Gi2pnDPxsYTaAxw28OjvQfmEtUiJaFxsrNZnveFnfS2cwjMGReX3HS9N2eyv0i2vDkmF8
3GayivlRliUqvRatl5sKGyAZcrFIRSqN2KkHXPthxw7yqR7Fn4R21CrcmIcGCZxwMAY7XciYqOKz
EbQ2g7hxlOnFUA6p3DfMifyMVn+VxzFWOjPa/Nj0JcgQLDhfl7ITbFklXTE4qe8lH3ujAmKDV8Mp
DANr3FYo2BWVw1aEA3alE0gCZ8qzEp+hiCi+KF0BWZuMADWMcsM1TS0XneqwvUDKAX3cwmSH3L9s
hBxrdxxsvvasrnP80ARfrRMJa5R21rr3RnXTUVrdVWPAV3Zjw/Bw2CHBU7VMdVBWTgkNlW6aMnz8
UFoQDhFHfgxa5900disX8ZDmx3EW0+vStKY35Yk6qesW9hnmzPOchKvUXxBS4zf+2GNObQjig2Id
fjGKOI/3pYXF0RSe2qkThnfogERnTVbCxCgLUvllqk6UyPsratlw6qEBi/pgI8Hh5IlnwYmKqNSH
Xi6ru1JNS6k0J9dV1eB/H6RNm8aPHFby/iIH7aROY4XDRfnAReLE5vo8S2N96PstOWtGINJyMMOB
duS6JaNaUhoNV02IcIMlEb2OPAr3XPdFtxgm9jhQrD1JB0wKKoknxUFb3YU5NkM0/V+rh6Jy/Ajs
04xbay0TeFE10aMigbctlV9+ieIU7LcPq+HqgSiMcZkNR32U2Gvag99HVQJoSwjTUxndcZYIrIVg
bJWXhnlmBlBpO/fMs0oncX6CbQTs6CRtlpdwPFWuDysPEpmRCRKe56VaWiQuvngNLppwh5gaeulR
BZZejanntLk95Kuy0pC8xZjWyfNu6E9KQ2ep+0BwmomqxGNU322CHzZRnyFSUbpIrIEnLjfiMnJE
YTf8tLMGeRKkFl8HgunkAG4HAha0j0ZHGlkXLYuUeF8TI8DDswcVIp4V9fttrycaBM9TL3R3KXlX
3SWqAkaFJ0Hu8FflEzjgjFuwbfkUqsRBGh6QgYAYmDZb2UD6LKuYWGE6+TFrDfsqHJphcIwggbRt
E+rDroPHraftaWUJOTP9CJ4p5g0+OWpBV7mMhua06HwjOEwDDzEgsTPs2iYYJVtK/JxQz8IGrnmM
Natxk/1N34biOoplmSzr0gwPUA3AHkmCxFoHaYc17YsU838wAnHC+qshzLAqSRyqE3uw2KpU0LDC
nh6fdrV0o0nrk5oUXyKS58fKB6qg++Vh6TGgGtJKLhI4cqxDBwqqstC7MYKhv+gH315rWUNfzSRN
lzQcDXvhW9B4rStI8rATeR+R6rgLYQIsAo6+JDqB8eF+6VcXqvdot5L5BFBUcpgmmnvlYaqJugnr
sVdOjXC0Wo52DVJEZQMORDs//TCYkbVmUUSuqSERA6gIYQjvJbnumMYiMzqQ1oGdV4kzhKr4YvsF
FL0kXX/xMEN4InDkyoYF0rim5uAh4B07o/gyognjuvURooYw3abTIaS9bkr8MhfoRV/WE0sbZQec
Hhjjg9scRhM7qkgMtmIywNxHq1AnGZWGEzU0XeimQSQzrZou2l4too4k40JP4gQ2ZhGHHl8XTQ19
zQJfnSRxBrUaB+YtBBvZflMlRDpW5cMchTGUi3IJ6xhU2mJOgC3fYIN7/VUQejZbdq0oD4fQStKl
pZrEuup1l2k363g8uoY2rTXvJ8uCd6ubrDcRtiYNX8VlbuRLNEB2yVHa2hidNAEtPxCTdtgiXoyF
HifnEkYPtq+nkXGQ+wRGHlTEn0JyXiNeCVLsiYcF2NiiKXBvIwq7MBlW7Qt4nIe96/k93FpfF/qw
F+HwVcMNXT7sT04b7yBCIuCgzUoen4pGYotIs9GH3Irbo8AftHzcEGmXym+FaOPWTXWrD40oU8tk
KKy1jysFrx92hd3HUIqYeuTM5hkUuczIWWRN2Ya4MsLctbOMZE5tZbBEwxgbrigpkhDaisLRCacJ
GV2K3RdqK3E17/DaACKkF4g9yRnhmAK2HLm2AjvvFiTxoVnCK+FhcP6E7ecFNk0T5bD2LCTnlqDj
JSJ1bGoTKbnGrTsY7QcLyOM6The5J7DYtWdM7ruOsEpMdFCbyQFlzuCzoXOLtoZRyH3devslvpAE
5qqZpI2aGmrGygHP9Yuhv0oHrm2nQKh2o/oBxM/yMe9maCV2N+W1sYi47omjwYXGDy2RYX9YN20W
nJMqMvNVBjN6ps0WUliyxhPwtSPY7SbxRn1dWw1IiG/E6sbsivAgK/ppvkJ1F7yh4kMj+/Qc39Fx
Gxie4cYqqg6tpDQdoWHZu9iPvvmsyh1BS89hNkJqt80ZFLiHe4zCAh5pCLvRrfH9FAoMZbBv4mjA
OocFAM2tbuwPjCZi+2Ymh9bxy7x2grZPV/g6mOiU8YoQF14zXSGy7w8zUmSDmxRFdurlLP+m+gR8
waY9jCFIpufoitZy2fdVbR6Vk/E/ijwfiUgVBOBUDc8RwSRZsjJyiiyMEoCuTLzO+OBHFPDotMB/
S0WwSMwa+wtkADtHsk4fMj0Z/7IFx0knSlcGsr+K/RoMry8Ntyk76MwUKMcJrGzHFFRVBWXmOaaG
eN4okGyiOfgB9zpI2j84Ey+A3R6tMI/vc3BMeBdVqGU0+XBiRN6NJz3soIfA0Df9rDhKkqiAyath
03K7F94x8mn6UAS5OgmVz1ddociZ31vqhhh1dUfHQS5sFvMVYjDgmtkU/lNHcG5N6sNajXZIr1s8
2X2wmyqKYRzR68aWQ5lBJ5KJbxaekieplmG68Aqkr7qeF1/ipO+cvIbd0yVUqE6weULPiI+M3Nq3
/ckyj2MOD4TYLjikVhDe89Y2q2OraKBxtWFSx4pLdWJsGEaJHIkBz5zGmeQrIUZTrBCw9fVhhfjG
kU2jD/K6avYTfGePRKxSW2szHsm1lAQpO0vBKiHPgyURkQG34XkUkURqw7HY7WBfB8hYL8ZSsFVh
9dCH0Z/MwQNltsz0m+3T3kGWLDX3/TgVcmkPNd3Hk4PrQDf9xz6wx5OAD+HHovHjRQUNgXVGtDPu
wyE2whF2alJ34IVxoQ07713Q6UwumWb9IfUt47YpmHUXqWa8T8Aqv+VJX4Fud4nvgFfRY1JU5gkB
KTtIkFz5jCMhtl40npcETllmUbks8748slgfnoWikAs/ssNPaVH7H2xw/N5t0mRYxJVlHgzSGs4U
K7yPgSHi27wc8ElWZoYVmHKm/IsxMxCxJqbfEVfUpo4crVobRRykFR5rKhebdPSmNnCbF4MO/eDx
y56+//W/r/MU/z6M+fHL6buifvwNF+lvvmTql+/CnVNTbaqav2mS5vtnQZhH6aaqyou/LOclnp8U
cTbfWfWTF19X4aEEJexnGZh/VHh+nK35Ud95HPRY38Gtasg8KFxlMH0HFZJQj8Udha8zQOiLGovA
L59qO1PJFRUhk+KSVop7w/Hwx9oOs1H2Qalc4A3T6Xokdp6m9gI/FLMe//6itsNe5olwBRz6UlDb
wdXjEplUZMBepr80saOyKf3gaLTMvnSSxLfb2uGIfQansHn7xfRTcWZYVn4VFkN2NnbKcEqZmkgC
qSZaEhGaH6I6Hoelpn18Hki4Rsc2sshRQh/0KmRHddYQJ0VMWC4s2Uvm5B5SHo4Xd2IfSaLguE26
/MT0Ef06OU1OikDHFwIU/yA1VXDgCU8c8Djhteunhreomtg+GMNAr2Jc633aVIO3GMcKaWbWDLV2
0k7S4yGh9qewoTlyMCmNXNhV32VB0x5EBq0P2yz3rvKS884Jja5fNebXOB7ztYgTeTrGzGOO7mW9
xBt8cDe73weVs887r5c+IgKVmMhQ5OaKDB4/jDU1brtcl99EEapzFmVylXspGpZ76pXgXgW5CIOi
OQCX1Fe84t1RFAuTOQP8ZuqyiN7Dp5tuZMF/FknBSscAkT/zzcw/rorRuM1sX9cOKXJ6ZoxlthrC
8jNSzOVV1FH7IA5k+zEo6hqZrLpPncQY9VfuCf+zNuJYuY3FB8e2/ahxxkyNTiOzVWLGInSoGepV
ADsrXDQC6nU59F0DItt9QimaYqWz5CtSbvWhGsN6n/AwvB2RnD4JTX1ujL51FOu6ONLeOB4XXtK6
mSWqfdHLii60HQ6BYw4N1QDVjz+rEGk2B6vU4NNSo9qnFUuQCxWeq/PUxkR7FTkV8RqYTMs4jCwz
OOhLL7nOMx58iuswiN0uKxh1hj7Pl6ltRWSBHKQJ0k1ZXDkhNuCq1Lw5bbgaK7fJTRY7iDq8/WCq
oCX+YFZuV2XBIhkZAXVSffctjGijXVCkLHSypBoPCmR4L0Lb6h1eDuLE1/m4sJCkdaiW6WlRG8hV
GowMbpx23HByPojBsfLCv/HESG1HNT7/WvYdR56zsOwDkWi8qzDTw7EYfbFoBfcXuQTbHVNLXfre
ELidNJZFkLZuMLQLW1tnYaLa20yweGVqONwuMoxg0VbNcMCzoD8ex9qu9iNVZx9VHnmfjdT2jSOv
pGW0VJkgd2VnVo0TmF1z1Y5d7qGUGZMvtUq8zPWzskGpLCv/1gP8myo6so41063bDvVwVXUikYec
xR3SNFLlhyEdKkelrOeOVwcBeKpH2A1rzeAYKVb+tbFLM3MIx6Z1hR6Tw8LP5N+RMMVpbPWDuepV
rK7HNs4NZMmElzo8SNpkUfhVvi+DLF1bfqA+IqP11QBhXdiFZqeksYd7q9BDiT1B8mwJ3pR9jvym
Im6io1oArEx/qQXXYN8iKlbSAxVMjbZJETRY6iSgfb0oan2JnKTiThlCnxFogb1KzZcyKUY3pcJ2
xrapFqA/4QKZsWY5dnV5FOdEHFlmJdyRBZHEOvDoIG8amDXNBuEaqjAP2oSHV7Q1rIM8NON+YShQ
pyUX2vyCHK9C6AWL2qJmjQR8lobRgaiLZGJt5VnMkZBBFpDVV+BgHAsr0uhTHEbl4JSkZh0smtes
EI1l4EVGV/zdigEBDTdkdViayvccyxyqc15p4za3RKqxSlF7gSwltoGvfOVESENoR3He7hsyKP+2
u6G7L5Og+zLwjJyyKvTSJfIqcgAvHrTnKo+V58GgvHghaZEuiFG1R42olekSs/jgx1WBxKjqjrWt
QzdN4nJhZ+KIF0O9aJFxRfRUJYvWD71VFMNsopZeHvRmeu1nVnNQ6c5zUBhBDqDSoRaOEQ+Zq+rW
XpZmP96NDCHCsiV2ieROky7NPGgpCI2MzhENJ21zzJPSzmqXa8Q0n0bDT7LDQSBBYX6WQ2zH1Ak0
I3X9uWmGKjr3es9wqIrscxJ13v5IEn1lp4l5hTq4fwGz2B8IGY+r1u9uLJ5lV6WS8qohlUcdZLi9
m07b2WdmaIk4XmTdUTD48Y2c2LZTdVArGRbZhdn06QXaGcr9yk8tt0aN7Ez5aeXm7UiXkaV9mG24
PLdPh/CsoarZL6UoowWr0vQsUibEtWNjnyBhj4VJkPnuIhyCcIiu7JOSQPyxr+mpZWXe6Oix9j5w
qe1VFMbdtd8YKGcErRfcs9EYzjPDb9KD2ijzk8EcvDOVF8WHEXt8hTqDeVuE5bjqBm0d9HXZ7Pde
Of4d86jP3bE0xkOfJMN+xAeKakHdLMvaa5ZxbcEeNSEZj2k9ilUQBrmbdtFFmTTasZCyPvfypOIw
srF31Y3eKrcjeoo40s/dbOQCutbkF/4owoNpPa913pMTFY36EOZCHCCha5zHcdsyJF876zJRY3Dn
1Tw8DHujMxxd9gWeY9bD0TCK4ZLGujtQg1IrFFeqG+3l6UVLrPYQ+mQPTtag8MQK0HhA5LdIPg+D
uaijLOjchqnysmNmiqx1xJSLY/JkGViheRiVCT9v4tQ7RUDXryo4xhDFJ+QSlbw181DdkorRHKme
/8vemS3ZqWNb+1X+F+CEBEiCW2C1mSt7N+kbRWbaRvRIgAQ8/Rl47zrbTYX9133dOKqiKhdrCSFp
jvGNCdMfi6lWn4iT1WnovP7QBsqLksJiqcH0U9ikwzpgKTATsS9sWd3JuHOfeiFcVo2UP/tdEd36
S4snT22Lpotrv4Cn6ti6M8b3u8d2iT8WfgvlxiroSVd60DDcUEr7KrWNi58LT1aPeF/GoO+4wVtW
j4GItZesnFcsbUqqybXPIQkcUDa2RCfLqIrN7Ykx8h2Kx0ej82xGPbjsA8XFvgfgkKq25TItc3e/
Ur8rr0YQPs1xGj31kaHGKV58jkc8XfyKsJ1xq8l5UvFZr/xC6TzbEaJTVZDpjCnrm+osbMu94UXL
9Rln3/lDVXntW2ln/308TuKJ6rw/wy9/0q1Ydk2gIQbooU/FZJt0MwF4vT5jAfwaFuqlHPmzmNz0
Ct8AJ4jQsDwZ2PQsYq88As6o7zStdy5svGvcHB+ldV+d2mrUX4OVWShIva6qxOkgKpJiKuqj6Zbx
PmCuWlKYeEonvYnz/Cnik9k1q7/eqxXnHeicjjVe8t8S6lsh9gdIjsbo9P27Euq793r8U0P9/Vf/
qqEi5L2RioxD8PZiq6P+KaPQzQe+Hbz8CLDqRsr9XzEVBP9DkKAgKLG4v5VaoIf+LqbQnRw7P95R
InwQyvDL/yNQbns1wHcoAUPFhn7m2MG293CFv4IixWLc1BXUnLBYiygrS48+EKXXS4TaZ9/pMhoT
1gvyOnhCPgkVm9PStPLsmUKeBzjPqagFHlLC20MVrjb1La2bJIoq7ynqmyETqmfFriNjnFJVzre0
9aYvpfHp9azy+n3o6xH+SlSkOdT7S0dCNWetL2xmdGBSmhOsnmODtb7TDX+c2mn+Ayf0I76xjQBC
RX7IMAwY018YuhInK9vZvj/Nhs53XA7xIV8mUATjuP0ufO/vpsi/q19/GXEAkOg1g36NKKBREP9Y
vfoeJXNeVf3JeSaA/la/5quzaSExBr+/0o+I2bdfBjmSgpIGEIl29tsv/56CBAKIEpPXJyf1kPll
uSTxwrxDFMji0fp1eFhUKR9+f9Ef2ZS/Lro1pKCcwTxAtvHHi5bEH1zTDvVp4mqpEm+CrDNANGDZ
BPBs+Wtp+usd0v9/gylYSMGK0CjEuvnTYOYwGYq2KesTJY5Vl9Y0637mMERupzp++v0voxtW8w/u
+O2nxQJPK94BANTzF6oUJkOtmooUJ63mOkBlLnF21LrpsgiWQ6IWNd9OZqLXDkrYca1xdN4VAx/+
498Mxgj9okEbQQnBovLjCNcUQmQzBeVJ4wAAOHFYhoznUj7FvO/IHy726xxihFIGKRNqy5Z3+PFi
Rsd1AIy1PPV0Xe+7yAzZ6OEJ7lVfqdMyFKzMRBtX0R+u++s0Yt/0Iry/DFELTn5igSDouyLnfXlq
nbZ9YnE3XTABF2iLqfzPrhXCrMeL0mLQR7i96JP607VAUThqVVycCuzxmZ6B7yQ9MctVvrjg3e8n
0U/r7bdrQZjDUEboKs3oTzevbEbuGQ9zaF1WR78ZNOe6CCzNfn+dH0FP9td1Arx0mWORwXT1f7xv
E68HA/W3OEnCbJnNrsSPCpfWT6QN2KMqYEYlsxk7HDhNX0rwUrlCt8rfEl0/Pi/bd9jaagHl4ZAQ
AUz9+B0sDtiFZiO+gx3yrKdW+2AtvPwig6U5d3nEsoEHyx/W829D+N1jul0WCDl+OOwB7KE/Y2QW
amC3SlGcVCSDD6bkzRnvYVtuepypDyboW1jgXjfjILvMuUilg4V1crydP1Nea/PW27g5V7KVx5x4
zRkMHf5ZS+/+96Pz774ntEwcDfAGPyDx/KfhqVggHYhB70gCwV+XZQpNanUd4xbV3PFj65W9SIDo
CLHzOlddiPUXWFqtlKep6sKreIzlaS6i4Cb2+CD23KquzDoVC/sHbPfXWbsxtFvyFlwLRxT6xztJ
4nbsAAgVpyYmS5VWeTRXaTsM4+73Y/LTU49bhyZTuGUQeCP8+/PeWHjofCi9oUD74Q7OJkgA6FtV
x65Qr7HH31/r5+X828UQ4vKxO7INk/3pRy3RwAZgBVjO0RMgyyNpM1L3U1rjUdlLv88hsLnligLT
fvaaNj/MHRv/MLB4jdn2JP44XfEaBoJGTYigB/g6P21htek98Hu+PKJeMMtJ1D4W0zGeg/6UT/16
76En9ytTskiLYoJmsvSqzPGfKzjX8HrY1ZCD34uhINwhdeBPyaDL3sBPHCf4+1WzXmo1yLMqtP+w
1oH8auepfh8t9XoBFQvzLNaGPwo9V2fgjOzKwqLtk6Fx/gODav3IVU+OYEbotWrDZcpIX3hPnnDr
/ZLLYErqVtnbxpDxpZYLeV09HOMGD/BmEs+t/AqAjfXnttHNmrQAY47rQEPIgEJNCm602c4IXRWS
BDAZCJxY0jcEP4J3Lgh6nczSgvIdZhl+re0YuqwZ50DthqhUlzzAkx0CZsioscXrpLB4d0POvuad
F/kAH3FsTFtJojx1MCWnPVE8PLiQ4DDUihkssJj8HSwt8RxpZ6KHjm5AM57+vNpXXYzL973x7iN/
wNoJaVI8r6Fk2VzF+UVsfzuwDl8DNEy404UbXCKK2nuCQrZcsM/U77Ve3O234ZXcjTu/VeS+D7Sq
zt0qanWSNOfB2SeNulR53EDAWFXZ7/AKIqxWE12uzAjxNY3o7H1quwozsiMzJWld0/UIiAVjtwAh
HFJDiAKhUIQfJkNqL/Uhw98FlS9aePL4HAcR5MLHPs8GLYpXQ2LXJtKYJT/EK6AukIXYFEo4se+i
1hpg8D7Gtgn84rXOG39PTRe+lAxEKarYoTYAi5v1njlvHtOxMjCorZ5vwQZalYmQFp9qPmJpgoD1
ni4krHfBNg8baLrnaCodMHN4LkW2zlu6gjbdum9tjbkkmnG95G6pZSLxgsglGQe73jfMIyRdG5xz
JjVAmSzxA4akKSHepAMm2I4Mqn8BcUqO3Rxh9rIKPJ2Rau6Ok0LFwFnnPXFVYcBIHi6X3KvLcxXV
u3j1qmw24XyLtIfej6Wgx9yt3U6DSEsXrzP3ObSIE4lMe+VyF6ZFUxcZ9wdyoUG7nidNONQMJp/y
Uey6cKpeoPhVlwVXS6Vk4rZZxaEqwP7ChJ83EDV4jiI8dn3YHAiqeoiKU5ARb15TQB5+CnbL7OMZ
FDBU4rpKMapQIAp7i7DNci5pvFdKB3s3qe4c4yFJlDdBtYfMAsQPP6uuIpOqqqqzxY4wAIZQQlsO
n40YgkveFLdmHqME8tWc2SUKU2w4wZ7p4h2XvNktQ+9f1YBTyARpph9bd6jihqRwuFWiVnjXcR8C
ZYnVw6CW17j3wRsBrSq9JsjAdLaJv1r/5JHoo+aDbBMb9DWw5wi72tT7n5ogPK9BRKExFzeKF9CY
Qv5krbzqWpg/Y++vO9jb81nVDRbgcDsjNf5yw4sguIzroO9pUQ9nz7IKcjO/roReoj4Jm1IMcbUt
IvnwRZOqPy60g3nUSiuhJ+VBeaZd2NFEerm4nliNL9TVYUASu/jrO7aGwX52NfTD0frx1UipvsVB
KVSZ41gvYH3V70y/5O8mn7jHBQBlm3RDH+VAltblUok12MkG0hTAm+hz2cCjmms+nxQ4JFwUp+iL
yclDxJx7EG5ZdsE6Tbtt/2HJ3PVWpbAam7thFGsq8KTVp9ALcRTwqw5e04KzSBXN2AtbPqSciAJL
UQt2NoRll4g8Fse+ROkzYf5lDY55+3gl4WFyNuxT0/vN7UDG96JedUZdYW9CvUZlmtddVGYjh6C6
Z6XfXHn9UO3bsmKbRjzsuZjyDyMEtitElbKxkPAA3URGAFMu/hSU8wBFv/WHIrVYJ0+In6lzoHFu
B1wHyX+1DSZmibMDSoTau68XI3bNYj62XcT24PPt8xS20dcxnCt4fS31n/yGiQ+zg5R1IKyA8zK5
OZHdhPNYO+tjv67xzexpvoX5ljTouj71Ri2OqKDjI8RCf0x6pL6+9H4U7XpXLmc9BhfRhOQSS+PA
fcb0GhR1iyNMKw6TqOP7WmoJYxf2KYr/UoWQKQx98goP6sNYx2fc1PhxZhMMNSXrccOnw7d5JcO9
GD2oBrodAP9rH/A4pgAvW9DGMmcHJ7x6z6PR7hzckneIa0BUHocgaSQtT7LU/gUjWGQBHDRtJT1Y
xjCx4/aCFicklU3s3+W6ZkcGWOQaYh+crX5lj5JpmiHtAkCDrP2+Bk37Mo34SVhodGoHVwQpaEoD
JE2y6KBs69dJ6ygw30Hm71syBzcTibpbskoc++OgA9Q1gHbbLZXXhWBRbH0AOCieWcUh4nQ6v5pB
qneZlGF9Wrx4+TKiHL+G4zPdj6EHuD3oYzukXtViTw9jB0aws+wGFXt/AMQiUADQ7lzTZcTTNfYX
Vzb1Xc/ZeAtQej4GelBxWsTRsZlXc3JR6yWWyuiq07O8lFMbHcLcNq9VqwXfVX2sP4Q503vOy+or
ohOFBEvddycPwYxdX9bmvRj6Tw0+emd0B9o3ZqtfbwlI+0L6sHRYBAbvlPcTzrKI14ypVi3LwnKd
rqhcwO905Q53vNhVjf/m4JtlxdTLCt5rMOzaPF8uIp66V0Fbe17n0stAzc13WgXrYWFw9sOoGu8o
scNraSqs2brGroFFwADUSm0odMXejWRqxfCGmHsUJiRsZ/UV+VENOwa2Ch7sEWxZMHpfNVftZWa9
f1M4Nr3zcmlfQ1NEz/kUw0Vs29irs5msEcO2tzS1aFIoIu3R4+FyBh0e53Cd7YdlpMUNqRqdeZGt
KTDZsksKV9EUp6j8ZvEXkY3gc9MABN2JgQoK8K3G+Ri2JbmErqizunLYMzp/gf9fTxPnOF12akJY
TM9HKt14pgDXpmwM/Q7L2bLmjxE4gSWdmT+d4FtjG6FQhzAv6xirz7B6T7CMyT7Gq9N3PTaFQ0D6
8dyvxfTWozZChaHqrPUajAIcx08Sgc96U5TIRYneb0H7mfnISSDfL8wPXjy/9776fHLXMlryJ9au
ZUo7fOwczvE72hY28SdmPsk+LHCcRMxCD8U7HIzlbpScJKrSDzx4n+cr3NkVy6usJSZV856AWkpI
5D0IO1dJKdo1JSLahwCVE9OOSxpWpElmHE4yIZRKaGtAy6HGTtog7NJ4Ll6r2ldt6qFOBpY9dtgq
86M/e/5+4u7LuAbxAbV8mGrjx/uKRgJGPT/7A/w5WliQKGzaR7BIUzR79TIhMZ0R2aRXC2sO00pf
1h4frLopOviLrpKmWepDOBbzo+bwYPwpyi9la796PQgOvTZtwq31z+AiyQ7+xHwu0Jn/GBPIA/5s
Ya72Zjr0agRhMtIY5GGIXQcHoXM4deFuiAu9B/Q9XJNxLq+RQT5UPMdpHgeuFEU1z0Y33zpOaKLC
mR+Z0SoljY1QmvRZPUVIQ+EoeDfTgSBaUfb7aETHdgNquPe69UB50SWNjmH1e80eCQV+BT/ET9ac
nEo33E+B91LwcN9JteCcEt8g43RuPP3smhWmmDyPHX/XG3nBkgvBCDDIFTfr11Ln79E46kH47aHH
aTpty/olJoU7rBVESpjGr4jbDSmMoimLPcredXWB9Fznv84xxcHKy7HIK/9UczNmsU/25dRfzUq4
ZMr5G/KToMobqNoJ81AR5G6aPqzB+jbb4sSBb++1qAuXLvGSfyD9kMMbNVF1Dk2PsA2I/6IrggNd
d1YXH2c7D7Cy1DXT70hkpycdIRWhhuJRBLk6ChdXqdF2+uj5BqCps8CDUMNcg070jmYut8d8IcD0
CvGRD2F7KBrNo2xQzpwKzSGPOgCcKehBNR86R3GELkwVJisFXjha5pm9ahAGxjsHPhMuYNB7fQ1B
B2DoEJGDb30XXI1RMwxlogHK3tW+2T7P11X5skB0dhAuqBzh4o6Y0cJV8EShaoZITJGypjCPc9Ul
Fc5DRxEgPXWDmLYossHrSpBEMURTPjiUnFVcpGby5XOUV/LrIEFgJ7gqLAYmIxQieLEeIgV+1KEs
yjHtp6zD8gKdafM0lm6Sz1OOAkF6GjVG57MroM3zjcYe9z7Scrl4IUOVXAhvNy6ak5vSY4XdjfGC
sgMcAQ4RcF6RHdyqE1rM9ku5+u625Au9JrRa9zSHc6gqJ5/BeUHkzkNBH+jAxh1nBpVIvlryinwK
Z5dR2a3kjcduSRXrhw+6tTg6IJZODj0NzAlne3y0x1tvpzoU6Blb8nUvKDIWxPHxE1B6PysMjn+A
Ufo7Zta0orYFWJ2X6Yot/+RXAzbSIZDnQDGIAgOK/GgS0Ag2p+bb9Wwferul4+YExB+eTVXbA2Kt
zcdv/5c4avwHwlH2d6KMD4ivr0dwSv3L0IyowWbjQyUAiHzrVhx7kAHYvJ615Y9xhcEsjGJIVY56
/00o7usZNsrcRdlUQTeuAb6TpECk9ODF+IqICFZnviIzxxs2fOgQkzz5RYlPxDqy3g8QXu5YUdOP
zURw1wFN4Du72ZwMa+e7asZ5d/UUOa7VtF7mflnGdCb4XWEDLbxnKPu0VT2ifEupQRj0qO2nqRYm
s5V0VVKsUEUgXmIxmJC7ksTEWRdapk+VRB4c85+sHtJKef8C8Q8p2aqEohitV7EB3p3QOh4hyWjQ
RUi4rd1+rJwLr2s9khtGHbvqyhUO2cogXsm1On+bd17Rrntb4g4E61i/r00N4xaZFJRJM4Jj2Bp6
+dVroa4lHsqs+3raxqSe4LJR/Ffcq/mmQ0ThzCFSpiHt14uPwMGh26Q4kG/rRSzS3a61i7KuK9Y9
DzEDxnALtcV2+8C65I85sj67WAEh7+sOev6G8c6tIB8bgj+pWmRERbv9r92I0aJ8xoRFt53lYvFB
O8SjYpZp55GPirKwBCRQxYdiwLxXHo7XVEBnzb4JT9Tz5dcV6e4rW2I2BSs+tJy97gVSYhtk2M7t
u9Hf6Arq5NmCTnyRisx3i1R4dDyFRzgMJniTbpRn2dPupRLDeIr17AFEHGxNbGJqSR9QHOAXtj6H
/CXzvMIJWLr2gJCRf426xXwY4214G1JX56nDMCHn7D+4aixx0sIX94dKfW7WpkcYssCl5wkYUT0u
8jRCcm1AHwIMWIGK5QSKHBL8IEUNoptYfF8nNgCBowVKj7F/a0mEdCDMvMNgDWK1I+7OOEo87DOe
QDktMRSLNj6Mxo67HMT1JYAEfukbK58NkmgMKPxKr+rcp7dtwOWZ1Vu6ZETlw7IWy+GB4I09A2h+
3GK2zQLXQ5pjPYOkwABOpVU0oiZ08YRZAnr9FVnZ/gVWpNel8GLxTHeGyaxDdbqfCNbHOMRI5UDx
noBvya9C9vjB8bjNQUMWzDzWy3OR+1twJljWo4cQTSYigbIv4sp+iTjqZISC6Pxx6Ir502wjuFAD
DuQGUmqf7xSOFdgZ+1Jf08G2N8qN01NBXPS5t6H8WnRzfLYMgdckd9iZwsLp/cLEgshKixlgYy2f
S/SFbgFhBQZJpg4CdwbOv1v+kp//y4r/CXTAG5yhfv+ft/MLK/7Pe2S/4xz++qN/cQ70f+BjoPsN
zDr4LxD2/4bFAZEzLE7QKuBWRuxbk5i/kXE0vUPSf/PdSIDXF1ECE+sfZDyEJh/EW58XHBTRWuY/
QMbpz/4FbCBAGHDBgyBGi56fnSg8YspEq8zPKCtHlQYBFfeOYnMNXDseCi0wA8lruVHV/TfAuuyi
+AFYwHg0orGHQFN9IGOBLfC7Yfx3/rX/s1EH/4FxhpdjY3FCmOJn+X8e8MxXfsRPwrK+u43jitxG
K4qYpAQnjKz31D0WAM/CXWEg5OVBjK0BxXYzx5P8HCFvhp2SRdrs+kU04sPaeyjnlHagDtVAnxul
Rm52te2xXVruIYUJrYfcNgOLBi8L+ehFR1ehKUJIKjQ2QOgM+T7UeaGozDugvTk0VQ9aK6roWj9E
8LyXLISW2EC4bONzBMN7h6IQFbOJcUydEFPZxehuc4ez5ATSt68TZ3Rj0WXER8gEB0/92iwNeQhl
0JWJxfm3TMHoEcTjgd7SvZW+qs9j0NUVeLSlRheGKQjv202GgwS7b418P8vcO5hiNWedl/QwTcHw
VhBlbuOGzRkvhyuad+e+48OTQPenO4rE2kEM03glsbecZ896WSFWbRKUovxGh8Fy3eZq7xVlBUV1
ot0D5LdnEpRD4iEM02VrVauPvpSw5MjE3MWDy3C/TmAysawuww6y2nydi/WRTHl9a5YJ3Y+QvBGg
+jjN9+BhwleDnhFJ3KshmdFNawXfRwr+QKKqf7DYENNGRs0ds6tQNg0MrS4B4O7gXZmjf8RMveJ2
XfUuXCRKibh2TwshkARV0J5m3jPkdZp234sRwjM1fEqHgPDdCrD6OAcSrsKKFESAgOluJhBLwnV0
Kfxufo9R11fIqBqYMjU552jSdYYtH50RVarzTLak/tiPdEBwtSu/aocGN2k1ef0jquf1Jmj9+Rpc
tficC8X3oRz1rtH49Thxjmm9WINEb4fOWxj3cL9qB764r3r1UmHaI2Br5nTETEvWIXcPRFh3A5TU
XjE3TDuwyvEh1AoZZQ81uQ9pCz9oDB4UtjjsXivO+aZQmNKmEXLvbAVVcNUh/8jwIak3114iI/DR
LAYu7uclmliUy/LF17m8IA8fZtGM2FrYh2gsMpYlfx7QpsOkUih68i1Hz4jOBUDd11G0y8F20FMS
wYYBmVHdCD9lsUZTEEBaS1bnNSo6SN7eE5uH7Yju1TiqACq6invWsd2McTxZgXB50tBaXaNzR4vq
0WH0EOVGex5b7srBqn29+KxM2kiGb4D1HU+K2pmn1fXtdVwjUZ30q65A15ZyH3SxTH0E4vB0oU1I
mOR1KO0BodugzvwxdvcCeSt2QD8DfqpG8y5Wbn0Vdp130g3hKeabCsSXuIE973U3WAnds1VAopI+
4gtBP4i1pVmF2jBOc9e6BaK3EZ/AisVTxjQqzaSjNLI3QdOjgRUFtp806EhUJtSOqrlGEwv0HYkX
a09dzjsY/lhEmrRE7XbLOlQhicXR4naoQ3fPjYVIucJOnJMFBNEtZLT+4PxIlYnrbOftzUB7m/Vm
5Tccy8FVo+J6I/vr5j1ab+iHYgrGbjcjGH6R2ulrT8O2RvJZk9siKrsn0fkQy+hUhBnp8L9zzNF4
Z+iiznZl5uJ8pe4K31XvEFVtnyI2UsQGpyZrelftsDxj8WVDVb2V+ei1SREiZ5p4geF3Q7Gg8Usf
QIhOZ63jBz+A6rsToCpwU3rQ5/uQNPEXswb6vDTUPeeRqpFdoPaBjlYf4QFkkJM8k+RTp47ELy20
Ea3CK4W+cSigrXlkQbeWiaRc3W/EzofONsWDWOaGHgcz5HdhGPZAZZaxqmElqeFTt5AWwQXaYnUw
S1lDnoY/BUtC04TR2V5QwVt0SEG5opIliCoEP4He3sLWgy3G7IDLIYKMkKC/xA+xpxw0DD584l6M
S+QxWa9DrM37cgGNZCp/3mnH9A5rw3yCiS4/IkxN8Q8mHdZ5PORVsIVbSNeiOcGK8FNMGr9FhkiL
a5oztOQRi682r5XqM3IuoPLRUW6C0MD5t9t2RCrgqiHGU8kU4EdaKnYQG97KgLjMRTA7Kj0H7ws6
9ifAE+IuDhQ0i6B5QwgTbkrMquB29vrrUmLpX1l9nS+RfJuH7hQLZDA48+Y0pw0UXdL2ux5i8Q3C
n4hyAZzGH6yzf9viQQ8TV0TuhsEMQghp8rNGLWjdYfBPERHvU+kqfW/8YL4KmYYAPaD52DN8B/tm
g3q4qgImMrw7cj5s5xJ0lqi6N8xShn4GiyiwdJTCRrtFSXU9dNaqBNupuQoiPQ8JC9ClIqXDKsLd
hM4vYeYaEwf7xSB/ns3rRN7zchzbnea6eg1HkVe7JW6DGZVO7susHDxY82M9NjMkSuHwcuSoBnhd
FRbxYUsMGnKo6j2OcLhd6sULS3vrkbB6WAh/rGbJDmWJxja7IDSwqqDQBpehgDqRUBy8biWqxxOO
WN2npZPjfpw8hNBHgvsl0bKnw8NStp8Cpht8ZmE/+4j17giaZ22bqGkukR7o9YDlDE/RsKwp1BPf
Jjh3oYCoo1Figgi/ekEzxufBoxwCCfDWLX3Qn8tIeiLBU+eFSbDMUqUTEtUtyBndPDhFxpsOAOR9
yGnxOEP8DTI+UHTnQWrWQ1+E4SGPHTZrFrGLgq2fAfbw/evC55Rl8TwMCGGhrWCbsCbMdzGSD5ks
F/Hm0DjvNYo1NDyzevFZhIPbDpjMB5eNoP4OTfXGMDHOrKeo5KJDgGbi12j8toboV1RPiC54MG4S
UZYW4Qn0O0jQ1QuCjmlDzuDOluaDX0KBu7dB2MDTw6aPtpbd6hKCOSB3cVfzM1pLYidA1q3Vx0pj
PEF8SSWxtYY4f3V1ED3OMw2zTgtvwPxaONp8VVhoVRz0h6jjdXkx4DVnABMCIQ9IEO8hResHGjjx
ScsISaJveb6qqLw39G7yzlEndHvQg5mb1Ns6HSWKrtgy0JtngtzY0zsfWd3mHG35wnwS/de4JWGR
1gQybh+ViCPCJfKSIZg4yeYJ9gl02mjxO/7XIfu/Zd1fZd1bB1/LLA9f0C+h/VcL3a0PKjqtfleN
/FLUvWuL8cvn//c4voxfhl/+7u+6jqPFqwgCvF8+wktlkLoFsPhXZYc3nv6rS/bW+5Vv7O3fhR0a
/MMa/67/699VHcUrhQMfOQ8UigIPqS/+k6ouCH4gp7Yr0g2RBzsvYIn+Sk7R0rTUVexLhKpuQi+k
Hql3GCO9Ldb3jE199RJ6hg37Vi8DFkpITQwOhYdeRK95a0L0JeoQvxToXsggHFexh6fHxU09XGrW
9OjX1VUz618ZdKK5yzyOpyRIczC59IuAKDY91GoW9UsUQSJ5CxAJQf6VF7qHx4sEPb5K2DPT3OIc
Pbo2y2tmUFxsCY0GKtmi8ZUhWQPP8ZugLb8iugYI5Q8F5o/8Lt6GAcIQpBvfeEiMOtkq4+8YcEGb
YlJcRV+k64A6HccmrMNjjUZ/RgDFQuMIl65FX8MQI7JAu7PvZtS/qW+3DMN3dBuujxdDAkJH+mGr
vH/hUNcyiAZOePG5pFWwNWzpAuxg6HDge7rcAz9DSDgzaswRrvZCb0U+zaEYG8DBhCt3CGLD/xwq
tHhCHIDeACBEM7o/jNHG3P5D4IVILQdobogptL2GZ5uWP47RrMAdIofnfcbxyxI/Q/QrF3pfR+EI
PqQ1I+efKkbgZvx+cH66N9t1wy1d7zPyv5Sd6XLVTLK1r0gRGqo0/N2jZ4yN3eA/Cgy0ZqlUKkkl
Xf33CNPfafyegDgdHa8DY7w11JCVudaTPjrZ959L+ZkTlRPE3zPqtjBcJlfVw+dcUOfMdnOJ7+dD
m+bGYNPKOXqEuz9//O+Zh+22QTCiYodrQdWQOfT7bWdyKhzX5sF3BwsHlV85u6H8ykRyzCWot6i+
Ay/X4bqs+mV8rAZQefmOrmM1D+X/eiW0dAvZzrC1cFh6z8LNI4QV5eLq7yKcmXKnhSqUV50k3pSB
vAcnofBFjzwCfLUhTRReSBZMGtRx0blq/stb+V2DymOhqAVBWsZbHsuX7/nCJiyIVKo2/ZYmayuB
ffSqSZejkzZDsgC10JYh8uf7996tZHxm4gpmCRM1IOv1XoqaJWspE2WcV3q6RY1zYU2+TYjGdvnQ
7UmZiHVTng0LcZBFr8WDwAWYj4+NCstl3zqebh+TJm90e+hlp/0H0AXt8Prny9yUqP89T/AKIY7f
VOvI5Jkt79aScU4hwPSrfUU3rhkESMRc3o9r50A6iMmhlz0qv+q3SWPmbvtSqGz8y/v5x8MCMhEJ
2gDRNFgEgqXt93Eb9/5gliHsXttaOqzhJasX0dC0uGaR10EqWfeHbNTV16aULSuqVpDA5EXslM5U
Ua5ktd1W/iXnX7UQY6drFEgKwd2fH5f3foJ520Oioo+olzeMEP/3C7UkF1XSrsEr/tzQaY6lGVQ9
3vcrLLd2P/cLekokAc3E33ULPpLlgLt3cR5npdLLIdE1Qt9mXd2Fk27fGuhzyMhTAxwBNulD2CTZ
2uyxNVmWRN+BZ9Reucg5+a2AwOa+/8s09d4RlbkV0HB0mXc9bFKSwfr7DTEy235CxPsSkdAokQdu
hOcexM2YJKilELOztMNd/rl6ggLj78afy4lCzcNf2dkEYX8a0ZH8dQ6J96u4D20+YSJ5OJ22uftu
WFS2GqDBdupFaWZRfwyGKha3vpcHy3UAhIDHkaRTvT43uV2WiFqbntElsODPIZjjNaVw3qABetbO
OIR3MQoDhokVU1Mn52qU2+vphiBhCC1TJKcHpctqfV7rsKKa6Nb1tmkVPH1eUNeSaKk4h5CifI4b
a3l3gSwXvgyrC9TroOQQ/FTYbe+usllBgNH//PgkzpwF2lNnOUXuOoIHrhxgzhYbGCWb6qulYNir
UzJpb3oUJAUMpLwqJZdZN9rfovG0sReZYHP90sZtKp4nd/IYZFGcEWdMfQtH7C9j4/2qydOP3CiC
7b25HIOfZof/ijOCdGkz+KP1y+o1A+oX6wNqHcjblF19GYClYqH48/R6vxrh8RAu4v0tKmXvfv+J
g0b0OzfB/AUl5TYY51Fsy98m1mbzDqdehi9pGawMwtkfzYBmm4WFcfrny9hKG7+tipgz8JtsNQ+f
3gZEyb9PijWYxh7BQvPcCCTnARbcUTo/uj7vWY3yami9o06jrrifhpj00E5xvMyOWWx8Ui84Ieaa
E66f9ZSJ4/DRQqCEboD2IZweTMwped9DAIPZba2b70pXpPCicI5722TPMfc8dHiXIEumZWW2mT+h
5f7gs9+Dcw1AZNi/mUHer2vYFahW+Ntdc7dQgN8ZJ6owzXFlDdHTNLbIb45Sa58gdsLPP+84YAtx
kXvkeZHvV0nAF1JI2+gFM70N6QAFuJ8+wqbZvun3xdroiwLi2bZE9uvgeqeecgXQ2lUuFbMOUNkW
U3tL3DA7Iw+b/19Gr/9uZYuJgODdgmmVvMGNUvT7S+yDtlm7svWfYpMHzC2k8tsFGCcYt6n7cx77
rrtwbYgTtinOWrktKVr1bDSUqgnjPSu3b3V9RctpDu6RuChmsGz9Dh9AF97B8eOnijzYbnHJGmgo
lRPp4KSwoAbDfmG/4Hb/Mj7fRZncWrJ5fD2miotV8n0vDGMrL6rHbnkKsmlbqYzuGVprvRbdN0Pt
AR0dxON+fUYXte2PjdN5vBALeCJbjmsTeiY7JYEzzk9EqZrHMUdlwOgLppXVpC2chCEm5lptq9vI
sgl8BdmMvzdEJHxgYQCv+0heFo9HQUKUR2FMlDtmL+uxZErkiV/yp7fnsy2FW8fu/1+tvH+LUX5j
Rv0+RxGaBkRXkS8x3CaYTd/NUW9eRbiEvfNpaiLSFqe38NaHnTdVe06WMJz/tiy82462jxSwqXyX
bckNiZp+H1Fu2RG1Kht9gj3OCDGLMQwo9n6ejyiVoCIA8K8jo0eyfuGB11PaErKw6PGUZm1rc0+u
FfDeCbhEzGLAhJweNA2T2QEah4lvbMtG9eu1Zf3c8ihtHYMbopqCkjLdZZXdXoRTFh5fEgi404Pb
NR1XIitMCc9VaLZz6p+fNnbmfzzvbRNgkcBcTRT0/mRDODg4kFGXT3m+hJg5zFgFCqedm5Z3ob8K
vRz7XIcq3iU+vJMcJVxf9FduPQZW7hTRjgPgs3HEbdps6U6ohjb75ha1ezGnowjR47dd/V2U9aof
mi5s9NcZswnigQl39QqYvE0AZFPWE5D65llSoUCEmNpuh2Wq8W4CV3vJoW114u1La0ZKqzhHevLd
Of4X0pEgRScmw7Rq3Cik6GSJSD7xvVE8hghDRLbHiQPg4axgXHsp8VuamUuTR0Rm+wgBzgqXNWco
ohCvlnTcgYoow9OURFlwANFg109z2PnF8yhoc3AIhPG9/cL5tEMKj0w8OSRbIWKfyTq7wLZuDn3n
zut1ShLNPXuzl/unzBmAxB5V1TXiaZFTVjnUW11rP1lcUubWGUzrPLBjRON3qcNQP60RRNpup7rO
y4ePiV3r6pwWZDdOayfihuRk1QUIRiEiDX386jVl3H7PfUWrgANDZel/JKOZZ+wg9Qy758KkbS83
eZcr6/Cc0gUmvIOIBsGLGpTyUTL/yOM2MDxlSwMBLW5X2g4wpFdPkxP/GISuCd1j21K4iC7HJC3y
+qaVtuqBx0+ZmaebWaZZUZxQpnfUSqXRukNNKfIsPjFWYEpuBgyXbb2G4o4HJnNE2JtDnuq1XC7n
bHByOC5Fw26zBwQkWGAnVYzQ3J0xlMMlg2N20v0cELaA2FZEXeCCKYaATqv9KOKLefumU1CIS3Yo
5gUft3aD6F/XsU/86aoMUT/6F/i0MGvCi5LVGJ1tW3rIvqWYtn3RlU7B7WSBZFMBcr6E6I9LKMcy
+7DMalbRfQmnda5PURWgZL6s0ArF04ewBGWCtSdJtqg60kaSnYdznjrrtRD1wJNCNs6Sfcuq3efy
2glSHdXwyPrCq+/LciYzfiRNPQ/gjQqKu7QHCPztkpbJqV3/6GY5bDZ8fVUJs70lWy/bz37mt3we
1vokeUJC2fd7zdGbJ7vhk9lB8CmhV8c9KDNClh01ry2mR3LA3e9V7iFeOpX5vD2xoEYbl1A5zI3z
2DbRtuSLyWSonJMZra5LUZd442wSvbmY1Nut5kauPL6+jPgfe8mQ8ml17nHIbL1iez2eErkv/+XV
2MiwOAhS5ebgjHT18S+ctopz8aPvOdD0J10URFr7OaY1AyzqOJejwxsUYz8+g9oZi5bn5eRrd87H
VXj2NqZ8xaUUvGlYtiEji08I+Kv+NXXsNsBC7WxvXi4O34Pcvz2aCRQURP+dwU/INUztwMfuf92P
1kHQv5Jwy/metGgTHispaNmxF3NCAminqDrzLH6NnnQdEn5lVDrbzaVm+fkwSJXz/n7FuNga5Pan
YAB9gJRAO4+/HrXz9uP/echvP0emwAeBDCaLCwDDkU+vVRGqQp/RHizcdO+vls/K/AAm/yMH8Kyj
3vn2orqVSlx25OQ96uyy9ZIllTsPmvwSorkYu4346zc1P+LD8OGqSHOkU7KrXDSsGJUaCdlrX0eZ
278mb0+wU8wg1rW3e8r9gjPaXnVtOHsXCyJx/pn79mrfhkeYAsR3j6Eo+BdHGdXbzdtwyRmnmae3
j8lFHvLNpevdKH/CPSxGc8WdBtvjfRtI67jAjjxyk9tv8Qo98O+ox4FC3g0m3y797YE6dI3hD9RO
kMIcHTwACEBXmhJadc62JJKL5mPsmNM0R9gyH8PM+y2myO9fvTBrGT5Uk5rt5vW0gRgHctnbL0RY
wBcxZbhG9nXrbtMBlu92/e2Ijn5+GjcxQXFqs5jfi9nPy4ILpA2RZ66Dt7FSlENiovOvR56UE6rg
oy2Cil/CDtDx4aUqKvb5yQN45D4RuZUxtfPeMS0GlyHDjbKXZd5xZIKZS26zJmFAyobXlI+XUZdt
03lkf+V71TKGZXyqCBbtchUgK8ZYaUS3tU2qE1EjP0gHOq1c0pMNTcsOBTDikx1Bo6zvEIPw36WZ
ydtJd/ZIFfXk8mt6dJiUpMCsSz7dy7NuegZbj9bomC7rNvZn+q2RJLZB77PCxDrHOnCsG7bY5mid
Nk0GXCVsVfaLG9qS9QZDGy0uLn6lk0tT57o8jXnNeffbIgYRBNjkch7HOfg5Z/qO0ievHTlwuj4H
edzN5qkP5hz3PQTy7dZtkg08okDZteKOqmwe5DFcXY9VzmixPT7Pqm3UkK/ahvhb/pSOHnC7EG+h
/nIoYBY+XzQDnJ8H6if5U1GDv3pJhI+KitYSxRI2t4HyND8RQk5gUE9yHBhXb0mW1ZO1Tk8QEHXq
X2aA0Pgd61vqLeVYTtawl6IiRZl6FUdftPBV1+5NTWJCXjdVuM0nHNQFSXi8hIalEnnpwp4HPyTh
MXPW2x7eWARbqgDLSEUuvqxb/M3XuEO4yy8z4RmVvzkdtC5A+5ZbkrIb2e5uqfYHofkoSGMt6dGm
pbPkp3BWssZs3VGrFbuIJFD4IrLA40jOZkhtfrc6YuWuwrbZto1Gptsz1772GHxvT7I0HZnooHCB
ZFzNq2zS6GO1jrCyaTlhyCqsqk/CF9ZbxhfQwZUnUNJSahtGqnVY/DleblmqmirylgugbwFoQtrk
5L33KpDB1ndh2KslPeFbGnBczYVX2vTIjhbUEr4d+W960tRepJ/JSCIa/uRmNN7J9qlcgtw+zBGx
Tf89mQps/F+GNCY1cdbVODXJ3vHXoXpeQZiLbjeyO1gO+6AhiSmjSCaQ6RnlDfS8PQ65xYmmXQRi
n/Ltrzt5e5c9kHIej5QBhpgjKG6WhbqetvUPM8m2mhD9b5O3GGj10Rzbn9n7tPS37+FEd/iJJVu2
H8SxL/kJTu5bbaOoU8VUzogW07vVLJ460oMl2mZl0mx/82vIElPykYmk2EMJ4GcKfltOnWyv7aKD
aOf52o3vxzzKEADNLqXrF7GsaeJfztie+UeZs27pwIE6EV8EYZm57DFROo9oynnB5C23K68KKo0v
vz5I6oQtDWU3L/vtxNYW5RrhwGrVKD5WbwtW9ZZo7DHyMRpwcW9JyAHFjRAHhAp9l+7yPhydx7GQ
ins2M1W86arwsy2Mw6DEZ0S4z7ms8eeEA0fAPrJL5bhNcuVvZcZDO9ttTEbp6lc0PcuHtmmOeQkv
JD29PRDywNuiV2ED5fdCjHfK69ynGUr8l8TXuwM9uRzWB0bwT60teJx3uQrknASnlfIfcwRUXHWU
ZZbZMHcss70jthlU0/+IpzAV/Xbtfznd/X622z4+3Go1ACvA1zBxfz/Y6tF2zjxEpKrelsaSHDBX
wTmAmfTnj3qXQGc2wcVw+SxSVvw33FJv/5VUnOOqj1NCyf+MEYCltGbqVSrEB9TG2+hOwFPwZaSX
BINEaMEr+7U4/vlafk/zSRf2Cf+X3DzlcMa5//u1QM3xSd+W2WNCVS18KaS3xeNIAWlbsHaEzn97
zv/8QNAwJA7w/SEN/kerxirXIEQbN33obctGAco0MZfRUrHM/ZrZf77B9zwU7pDcLTQ66ERoscX7
RKatS5G1puaQ9bZizFv7GHRh+BOkPFkxxNOpVDRr+DjOwVIeGoy5THMYvM4jHaME+9Ffruj3kc4z
5ygVJ2xeUYJ1gerg7898SVxnjkDPPtRvk2omrmOOWzx+rOsFiDpeQS7GhZmZBGwOhBZOvl1ICWZj
XPdTz8n+JJugk2zlLC3LnqW+58eZHzTxKJbADyAVv9WzaPWwLbN/von3r5EXJ9zAhZ9BShbj5rvU
E/tubzB6Tnf5UG0r0/ozEFKDbMePixOP4i+tH/+3z5NwBRHVu+4/UT2RJRoBrjMCav657dksp9OR
27GydjvYm9n/KbUGpAvyS0xmkYWbqfqP5SCYUzLRU1HevW1LBMnb24BJzrxooY1wy39+oNv68j9V
SPKzNPVmoG6iFCrF/Pn3QTEvqy30KquLiPYBMCqipomCl1AzYf42Bf/5Uby6mLJXLDjpR++Xuib1
MRRijbl4C0UmSXaEcYT2ly9/vqtfUoz/ujFyhXwUfXT9n4X5+P267rrUZaIip1vM6rv5cPSl3dQI
I8Sksfv3gJI7DvcAbsitJkAEVk6LgD0y4zXX7NZIcPBfVorMz40vyD24900qs6y7WIgNZHeX2qLy
7LKnQ9hAmAK3jmOQLn26uB2belx9g+/dDQc6yWlJqu0msF4XhPfJWz2vCjmMgM5tG6+34GryCQUw
QU5YYBB2S6QaFxw0Inpz1HCreBW/ApQIqT1jAD7JNhQ25ASbRfhzGXs7alSzy9I95xDv5Z6j4RYG
zJOP6/uiA+NQ37X+yA8QYoVjdBcM9RbMOW+xDUAI8io7FwsU8NNqMA0cvnbQGL8OoYpqACD/SXn0
bJuw3d8CmZ8RFJW1mee7Yq1lkYj6KegvOVtUoX9UccdHNhWniunKpVpRZPva4jv92WalLuungLA3
Ce7ozpEItKahC8TpCicY1kA6zfw8hyXzMgT9Ia/GhrQrGZiIKsOuzE0M0sMZu2zGNA7hlf3zPukT
Fc3HrA8RjH6SSzKt3SfqDVtFixgQ88gdTUcoInzCQxnCYkeEhJzglOve88p94xF0/nvh6DnEVzK0
s//iQTE38R3NuVL1sU3oqALbuR0cl5MwCwfgHlp2U0s/th0kanr1WX8FzwiHhmzfntAMUwltRLAT
3uD5NQNuZZpPFpymk1hTFy1ydzgLtzbza+g21ULvRkHA3e6aqG1gfJB5cWiX8lZy+7UW9dTDs/Am
bli3y1Ob1/j1iKJ/xlkkvrc4cWnNtum8DY36ZzTYRnXFkU0nKGKQN2s3hKiC3rmLuAy/wkUwV86U
fGIR7+JHtQERTk0hM7nLs2x+lHSwKg90/0nPhZiCi4Lmn5eNttMFmYzuIdKhv7eJzO+iwqBJ7MWk
P6UM6gsYE/RMY/blYBxU/TlzEdjSgBIEcpprceKwS0rJb+V1rNyXrmI6trMKb8K5UFCQ8py362Kk
pluZOJZdMX5Yy9q4R6Jyc8SdTXuiagibb3RZePQ9oa61cLLrZsLKKQHD7NG+ZBdTNyaHHD/Nx0jl
PXV9VXwvhj491DkNeKCitweZJv1VvPrNaQFap3eovQW/OgZVLso2Os38ysuY89irtt0IICBPv/cI
uM/0YQb9tCSlPOU0c3hUcFLpx0KKBtNL0GVPs13jr7XTSo7yY/OJHhXF0fXpaSTocUEHTccJbgRp
upM2Q/tjAJP/keQhTsjcBMl3j1IP5xlPeQ+TX+bFiV4cztHDSfwwTIKEA0vBYVjseBUMGwZM0gQD
60WS5vFn6NTJcokCYfw2+KLEYTQqwzGnQGgNUkjGP2Ijo4ZWCo6+ahLkCAfhmfKjnYKKcxKt6eRg
PPqGxnn31S0HdWMj4V4PobeN0JS2T5xBpvnKEs7eulE1XZL9dq6KKsjx+LP6fffmGbXvusZwjwy6
wi+z6mHROwjEfdjiX3G+dwjK8QNdJVsnjx09lpHaopjS40Gtc2WvwpHudDvXU8UdLSNYiDlS7ac5
qIMr/Hi1utK21ydfjf41PdYs9Hv5LOflG67M9E54TJ8JxxJNQGnQt8tsM0UInrvgKGhsfadyob8s
yhKTuZS3ocOMFRqIah8VGRpiZwzobj323S6g09S5I1GwAzRmPlok1x9BNxkwfsZkT32+9J+1VQ3t
Ye1IuyAPP9au5PqouMbk3Jh4NseeYuP5PvEhcgBJn8qvZaPWHUWeBql4sZHSJu9jQhHhUvl0nYXR
kV5hjxBfhzi0NyX5fhr5kXDlQ1MDCsqhpUE2ZjebL5UuF16VfNUOQc0hJj4rd7Ic+nsgiNWJhR7S
CCjA6MJ4XX6PTgdtx5zrJ79r1XkarXcu1UQLwSB9mgngnlZQc/G5VzQQKfsm+7HwQM65ieAtEQYu
jwb/Mi26RE/FFiALhnXcKWGC1wQfoPR2GSSpJ6hFyWtgVfCphNj+Oq3T+mNkgNMJo/NvBcKCs8tO
cehtbx6JL52dnNvpxtFD9bJicDgHNSiZfUs6+S4HgcZeZlmR3LKgl5+BrHMBHhRuzdCW50qO+glt
V8D1Q+Xw3BZLRRgMX8jL9fdJm+sLb6mTx6bR63U20IPJYizZjsFNcdcK11zpUcz37ZDqTxqK67eg
mlgc/H6B9ITZ5Ih2cv7gBWa8tjqaL4vZBh15m7g9g/wSB47HKCxJeySXq6PTGyxy+uOK7+YpJob8
AivKfGLDzy6YbNHt6jkGDVNYnOoklTdUuL1gb5qkPsTr0kKNQYt2ou9yR8OCOL+n86bq6ddRuyeN
9e+LMqOgJ65c1xudiPEaoVJFdqDpPmU0ZW5Ysxt7DKIqvvCo+UGWWsWHeMoCMvPa+e6kPhq0mwX3
XJHsl8YS6x6ikZR2fFPJYILY4EJzBNNUJyq9mR2V3ZNlqe8coFjPtdFf+TcZid7Cex4aIphyjMo7
mrggv5TKK67wK/ovo5OO8562E+4tUp/xqfCnqT/nfo3ZIMm96FqknY5PuFcwQDZ5rLBTD1DRJurd
sIDWJtqVq0noehyk7V3nUO+/XpweDtUhdGejb/pkotDjYQ6bL1uBGyKwwsGrlUC9D63Ou2OeKP1Q
ZnS4PlLyXXC9FFVXHBzdSkSIaeo552gahvVhiVs95uct9HAPOOM7WtHx1Lo5q64qzuS63nsRkcte
NmM63ZItKQeaDnnZpzlaMfZ3bh3eINdLvQMWbjzthoO4eZYFpz/NOqKVkSGBU0anhvRiMiE9Rnzr
tuWnNcCJCLrE9m4yXvksdu5lLKgInPt6ofsw/WXl+Jg4WYV/y89qOntoJ81A2mGttI9FgGpm5+ei
/tgtnrOe55BTJWCd3ndv5qS07d7X5PFvI7qezAcEcusB635xVfqAF0Ivqq6Ms1jaZtSLEyZrwOMH
bkUPENdvqk2lpXzZfDBGlLGBt1OGYEHaceiYDzHlzf3oLX5zFB4A/psqpzq7a+g6uGL2g+m1C5qF
wk80ltVFWwjZwXPB9VkVpEkPpaW1YZABwTqEsZtjG8Eq6F1WGRT/nRrxruNVpPodGt/QhyqxEb7D
VAy7SFRAzRdyds+ecvT3KSE0CeDK+eeuSz0aIE65P+IrDG2OX5/aPFI0sJJ5+LA4AvLDvh/jpaj3
rKQwbHl5TmGLbyxCfRwec/ow7WTWe5bmtw3ckPyowG9Iees5Uzg+Ucxt0ouyj8XXbJpeVlpXP2W5
eskwKJY7jgnN44y2Y+tao88um4fLIhFqyl/Reo0rsb7TQTGeplwne9WrVe0iZJoK2pBsHmEVhget
6WgxgjtjfZ1M881kKQCTDgtvn4HyosIYw4Cyw9zDfhytuE/wDz1GCIj0oZjI9TAeGDA79HDzd69T
1UcFXi0+DlGUYYVqu8exH0x2HC3M00uyxhk9WXBCXzZgY+BJ9PUJ94t8hBXiHRNsSNcw0Jxbv7Li
2lcULbtsoHgNTK07+H46fW3HaDzj6oIr5UZswgc3mfrhqLywu0M/OJtLtfWASYbZtfseKvVehAOA
iMRraEPZIYgcL4eQmwOp4niPa6qL7yl17/5cUl87aCblvFuXSsPz9Nn8ixAuY1ESX3AJ6QO7TnEa
oyTcj63Kn8si817IvNkTop3k3LlJc4pUVN47pQsbuAnzzxj6nuoSJVjGwe0U+Wn5pZt9Q6cPaHhf
AjfVV6MfpBa6py3jPQYjATkDm1qVuWS4IdjsOewGH0qOJVfT7BXfqjyIXqo08z5XmH1uJiq3B6n6
7jIgZfxM8t2nt06yWrULSre/DVP6jFVU9udtEIpvgu7QLmF7s+3a1h9euyl2imMdQqjdkUzGeNrK
ltaodNChtxFllY5kYTSXkMdq1hH6rhWlvK3V4L/meNWrnV9zDTuav+fxvuL37kl/MSbyRcnLJqQZ
6MHkCDk1sVaVXTVQSv6lOLXl+0oFgfvCxjvTQ8iJ5+nCMRUwKlU6F4Co/adNN3DyaOo07miarj5I
acvXcYoV2wMnzxO4INRQXSqDG0p3+hqIrVfv6Oju6xs7jOq18o0t9gNpxokGKrX9ZmCE6DOTknPa
qMhifp+oWuHGLacJtOwUXJGkpvHRXNiVYB7Z6A+BhDQ9NVFursXC+Q3akUzNAQyhI49O36D5dddJ
Ppuhrr9EipaK1RBAz3Gd3r0b58h7pLoWJ6iCiOF2oZnz+gwfxVyx+rXz0fY5ftneJoSeqDgw9Qb5
7GHto1MSIEyAweqo1YTDAEUKgwhKQJOXoppO2RRSSmmqfVkRpOnjdowFWbL0hU9MDXZ6/dzCmKk+
+J03DwdOFSkNzBi8HXBT7WF7X84OxtVWfAjHII13ldcXwdca2ajT7icntjiWKZhV1r2t8i7skj2n
bSvU5gVtBpreseHK5ZBTv4oxiKLmFsuhnZa0qa6xafpQEYcRFJe6ryeyQzRPQOZNdyI9KpBZYF9E
lx1mpgplFNw4QYu72PZdaE4ZsVp7CQrWaf499IOd5BFCatG0R9lTa3tMXZ/ay1khlDLtQS/Cccv7
clQV70E4yKVgztNIa6Z6AwKp8340TgI6TauhbBeIqLmVnyXptvzxLVnrqK3gAD1yS436XmrVdZJg
1aHkyjpO/oJ5uOKYF6lrabZGewvmW+8BVvsyqjnHLtnGJLocTrZpOYdsESzH5hnAXNADXiSgtHdu
CYtb7MdsGPuK3oKuz9tiyyu78jWIx3ZqDhIG9NJC7+T2YLZ2qCzguMmBFrWPgZGqCI8hQlXaHbrj
2OPYPASFIcbh7JD1J4VJj/XYgVZXoUK6xRwNrTZVCSvmktCSyMTiXJioWRZFFnYik1rskVSNACSO
WWtFUYPPQnFD+z4N8/NmJfSLQXHVYUoVbEoTBVNL9Ik4RssaiDN1v+ZZxWP95KCuATPaJW68EyNz
54japPnutrQYoUoD6KE6duGQ0F5Oo1Oxu5U2Ih8xDI3LT5X9VVJk071EHXtBHrigjUca7Cs/HG9L
D3zhUQUNYq0poRCsnPqxxGsc0VFerDhIW7WInW3nqj1rQ6s5Y2MFLRkJdfVdrS4YyFSDmNqF7KPA
DoN1eRjoIGAJEJz6SATKCTEtlcRyHQpDq9omtq/OmtpF7bxs7r2HGBOlPIBAar9pWhLQBq2cOBq0
q0MbS1eXXn4knNAA4HKaVH/PIGyScSGixiu9Vnl2wqc1pc6pGb0YcY7fA/9MXUF/QbG4w4U3dNEX
etUJb6B3tE9XKxKKxebwjpbhrolDdzz4rhzNZ6QPyCZ2WqGy26Pp6CcCJM9HV0Ry6y7j5I17vCcO
B681Crubgyo6RlVYXzkZzZYHhNeYK9DWqQbphr/Qky5uYSLsIsfkZ3wLvJjIZmAn0NZd9Kruyz2o
UvG6IlhgbKTJx9FxN0YzINPQU5CfeNkHkQBtOJZoK344iJdIHoIRunFYhocXDpdz/jEqG7qxDeiY
igsimPBK09umeGWJDJZzMInyAW5DeotMMvue4e9Xu3he6UaNU4HMyLoWFu+tOz/FUD7vZ42b905h
Y6M6HDUdq2nUYFaoZPLgkT6MDknZzZewi0RxmNHG/GsO6FKzl9UgLlpRlsgTtXzs0wwImN+6n0M4
BXQSRYeYA/hCoT+syw7L0XKHp9IvDv44TJi66haBPGDnZLrMQo06bWhX5KAZjDMuF4sx0ghOw3tF
vyn/RIWIOqsbYCw8ZFMA6oLIJyULY1SEvDDItj5TWbsMt8GoxpvM94BtuTJT0QkhhPo028igOjYt
d4kaIHoROode3BCAf+idLeIdYhHTecpZlmIXVmmCHKXqi/zAhl6ivCJdcr8CpQXRECoFh3VCYHcI
3KY4rvTMIEMhkdMhG2nUAejzv+chb49+OoCENHL5ErFaTNfWtBoEZD/FD4PU4KmNI+lu6KDpuQoa
v7sN6tS/Bo1QRciE0qXZaS9Nrmkk6b8udVFBblHDPVo9yJ5F7H/FFTO21BmiZNkXcij1PsKmvRzG
eYHcUms848cxL+Ka9VfTurP0/EWeTDjLZyfNlb0jc1XRN1V0zbKroT58KRIUDzvsy/qOlq+De4yg
cnEoSHxcDT3dNJpj45X5J1A1egb8yf48EZ8f8kD3APmpTH2Yg5k0NO3X0ru4boLPPSqLbDeN9Zdg
aLrP2nTdLi9aco8oKhFKZRNDvtZfMmd2M2Ir6+zx6Hu3esTeM5B3eWmz0bnU5daAEuxY9AFYYndl
sNHvOZFXN+QFogsndeNnMsbwA7I2C18haQdHK9zhYYJLcFkNnfH35RTPW7TmNkhnWlI80TDEF0OQ
tzSlThwCp6ZI7LmV/lQ/4JYtDprk1kEz1IGTBnI8Er541+3S5WgDZ+9zni72c5IaD4bw6GKdlNWx
iWtQjWgLD0IK8xQT7p89kXqvHQr0zy7/RO4cy4ND8v8Zz018aynynxXEkJ2Nx68IlM29Gt0F4tj/
Y+/MeuNGti39Vxr3nUYwODfQD53MWakpJUuWXwgNNud5CvLX90fZdY7tqlvuus+nUDAKZcuZyQwG
d+y91re6UujcB/ONRzY8FY0ONZ3nAeTb3m2NtesgTuGnT2Mtm0eSaXWQLhxU6hLS3kpFevmguZl5
l0SY532Trv6hqgqdURhKS2gUr1NP978BKkw/qHnhAZXmw5oZOC6mT5xoy7w6N2ZbmtZ1lwBVUpvW
xe2PZbXG/4xIQE0JTF2MDZVRXpsTUpoJZAleDbk2SqG66CD6KE8w/4ML6D4GsRqtV6swy3QPYyrv
TD8wG9EBnBgsc2zYvFLULMy00EckBMBjjUd4p8+Uja4ATdykdiPI/oX6gQCPyHlrC8JwdD/bRdGx
qdQVgegQlxwrEtaaOg+dwlqDNhsiaDHRWCFHpoxHVTXhheamQcZuWkhBo6r8ImptcggToq3voPWr
ximFZjvHYYpaqAqDRUTOGoT7swuTcBb17WC4HUeY2FB20zyU7hgQNsMg1uXch2UoVslVkpRtX67B
IBGDthGV0bf1S5/Ogw7wLQmrePLH0qQkW81VxM6wD7BJJoQdatPySUw7FF62i0I1OPVjr4WztFbw
9VJ+Dy28Y6sLrWs5MF8kU0twCgxI+DPD9jfjuZ8NIgz/MFB7eGUZciLTQ/jw89SxEJw5ElV5ryLB
RfJ96i2JL2T81Bh5iNpzdIci90VuNtJZORDKUapkzFFavzMK5XxM3gddf/++fp728rYc5vTYVQkP
YXjIrOjntxVbE9akMHbe0rJavE35N+FHnkIKohovGZf9ZlD580x+eUVs3FyNxTvMyPfXsCSahm4n
8Et8yb+94vBNVWNYRcNovnUik2TibhCwjf0oThhWfvsq/kNz+A2kT2JxY1X+y/byJ57D1Zfxfz3R
3PwJ5fDth77DHOAyQOBjzExcGucyNsc/YA6a431wbCGZ8Dj2Ii+y0eJ8pzmY1odl2Iccw3b0Rf8i
/4XpM8UHgrMATupkAy0FiPVPgA4/L2aLCojNxrGAo2DjRGT0i9xDH+x6ECIsD3QQUCmmRWhdG81Y
XWGncH+jYlru1x+G7e+vhbSEkCGw2ugyfrlxhlZw5nL14uDwsL6ah0m/gmTkPUxcgVNdz97mh6/i
LxxIy9/3y+vhAcJ1x70j/+zwbjQgFpUreL2crgUSOUzlq4SElKtOmcYBcy/pAZTJOraQWN7//Yv/
fM++X1iEGjAgXL69xfL/8y5Ra6JVcLuKw9x03Vue5XS7M+rDE3AadVbB7D0EUvzuI//FJba4Wii3
QD8gr2fZ/Kje6touaUbXyQ9NTrAi+LzujQ0yJhcohpYfiukfvyAsnkUuxit6UFB/tScny+xaMvzf
R1pQXjguWNsp6jzqEUP7jBrdfvr7y6r/6bo6ljBsl9IbkQ9hoYt+5Ad92tTqYg6DZZJcKqjrPeGR
cmH0iYECHjco+RWxTg0IEwnhln6uB6t4KLC6jH5kpxDtGDU5524CIUW/1OoZkQEHPNG/VZ8m6f5m
FaDG/HUROoQYQplkCQJaeMfD/Ph+C8hsYZJ3/d6CIm7ea7m0AuKjMqKgw7J21yhC9JGclGgC1Nh2
ln7PPTidNYrTPZIU2z7GLU7TnE7cc8jQFuQ8OXM2AmqJQZVR6RWygByYmpAZKlR4ble5pGNJ59Sa
9XUv2zBhohAzsSd0xd1WltKvqGC1ZtM7orwAuaLOemermyD2goxkuqG0XlxOExN+i1kNGxSBMrlo
DIukTnYJe40ILPX2iRi0xyQjPeoMQb9hyQUJnk6q2wlOI5E0ka5/YZUqskn0OE7UZWfCQ75VxTSe
ChFlDBQsDjkD0eNywU16D82Uc5+qoVU32tipGy8lg8AngLp66hNZPc2NMA42GvbaV8NQPbm5MdyI
tgUj4NUz25eiQbNJ9MZ6ZmKlzmWTQZkG81s9GVGnzlqt6fdWB0s3nmPrGbe9hOQ9eerJplDvfdvU
UR+0gaXOvdnwSavUxCeQtbwg8pbgQdKma9a9O1rPWc91dGcw7LQm9Pve40ub3dp7GFGJP9uarc5x
2HobxoAWpDBI2y6hBFpEzBfOhPO3tUqqmNH7kRGP/WWcEo+VJSXkYdPiw8oJP+6uHbHPc+KgKjx6
DhFQB5TRNTmCNngTgnNQSjxG9D8f3Ir9dN1hglIEvpisk6GwzeeydaunKOSYH9a5d/KmxnsANpyE
K7OIWRmIWjXfZGB40VD747epSnXT91M1rgcb2S3drbZ6UirBdhCW6YxCHsoDmOBIN2juJQz10V/w
WUeOUys3LJv9+/U3VUe8de+aNP0cTvOuFrXA0D1x9f5n6AoQnjKJhH1jjvYan/U2crphPYaet2Xg
wAKOltvDxsZU7Rn8B8EF3QBR+UM7IoKqFbBYIt70Bvc3NROn2swVyVXHXLWyVm6ObeKusgvBCTIo
iTTb0sGfiJzR+AHiCXRxGPXOgcaF5bGIji3jSW03CXzS6xoYQHDmzGJl5DtYTPaLCEvySaKXfsJx
ML4NTBYHf0zaOb4ZJ02Ojy2XP9q1RTHsWlInGECIFPQa+i0GRqiX8Y5aXOf2viKxAdfIxDmm8CZM
vhlJKLU6YGQxt3T/jCtiX3p/GMZ94E3qogtLdW/j9vHhlNMkwEV2ZTLL9in79E+tkPW6wvC56ial
X2t21AFeq9tw1QWD9bnDnGCyvtoRhpIXq4sBadjedMsQvraQJROYcr5ymz5844ChX9mcZI9FHNlX
lSi8gCaxOZ30Ysz5wpVG+2lmPLorqrl782KOZmuGZWG8ZnF7RyikqljTiEcppztO8GAUeCHXumZ+
hKyi+fAhngudyS8UMsvc13g1Bv6gwaKj08qSmlKrfYM/zv9mX1ZnHnOsZRkUUby3tYCn9NzEu6nt
qidL77yHfIpoETuhm1s4pgZ1nlUEpZbO+1Vl6tXT1C7nFfzXz+Dww4fEstkwS5neJ3SaH5MGOzZS
fgsXv+BwFSN+PLiVx5jH8wIa0qNb3tt0HuY4KdYoy81wqxuE9UEHx/v4OLeV/jlvNG0+zNTf7sGg
I2CAd61atTVoJYICl4bxMoeDZW/owB//PR1v2iQ6YEUi2zmq/ycTcgywzh0SytRhhDceLKPXhrVB
n/OnUXkhi2vFCKzf4gMAwfHzzNycZM0kLzOt7zPzwgGXi7CAP0+wVdd8xCgpg5cl7rfBa1gF5XZ2
yzhbyTDtTVpnqXYimA3wnJMH1WpGF/lpctxyH5Mwde1EhgB82MU71EhN6k+0pZ7w+1KLVJ3lnoyR
rCmiFPha8Vk2mzij3UEMWRY2V43bTgf4lu4V0kQeC0waOVBndvsmssQ7WQHOWmLlZxZN3bNS2lC4
awT5y1LqQ0j45FzoV6BL2EtrG4cJiVj8PQND7J3dRd6pHflqiPTDRbbKe2ICVo6LFy2GPcnQKy1Y
gsoIvZMN8TxfhzJlv2euuJ+igX1wsMK23SGUck9oLIDhIC4EmMzDJPdJm1Q39CW4l6yxznbOxHO8
bHhhI5jN53lK2PDft0An6hn44OdYlv4osugGYBnNQIYR5mnse7HDbTeDOOy09q0wmJavdKPhyS/n
2np2Mp6PJAGzT+cENjRr/KiEcmQotKgYJo4ou29vS4enlO3qKKGSCDSNx5eDJO2izppmP0zEPXQD
tS/ZVt5GnzPS7uQobeJa+yk31SWmOmn4ovHKp1HWVXQtrYF3HecVn3UcZl6yaOLJOZt0mqHTVzYW
tRzLaFgDNh1dMWABDZVpH/sUEQ3ZDdZ0F2il9WQTZEBqV6Mlp7FqFErSv1RJmATXteyLjOCyUhPH
qo+0r+AUPLQpo6dWvGeqnJiz1oNUI8uCgBKe5LXX6fd0B3k8hY0q0m2DDAC2pYqXK0qnCs2dNfFY
7yvX4oHZsFXdBcs3miSIuOY+Z8Vl6BausJpyaujkLNB6WC2JFpvMtQLxoMMBtUyuE6XlHW0Xrb8b
bKxNlR+PURi5Z0IBPZtHVYVOgmZ4WE/xdkpjLdRRBVAtE25KlxaxHuVGJmATxKiTCDAks4MwHxz8
o41GgakXNYgjI3FMaR8D/e0ILtci6FioyNYKFMUxS+bqkq+/PhMuFx3SIdI+Kc2LjxpiAARtEY8e
QB77UNo62hFH22b9aPE5antdCJr9wvEYjLaBj8r6NnTZ0g0Ceba6CHWakTodYaXqA2j2EK5IRvYD
wtGS6MOuWTFViDGlUpF0dp5+xf5pbd2hDPbeXOZ0yuuBsX/Zjj67wteiqb9q2XTtKXM8sK4pDFA8
XHtdJa6tfBrWg8h9u53yveqB2lIbB3eKAdM24SG6TuqIWSs+FORX5qWSfXHLt81zuVDZkSdfvjPz
VGMQYnS+m9ub0Msu+xQJiMGluhZTFX6sNLt/akppXAHyTUrfCAUFpKp3mZfhARxoc+tnKj+66DSG
v1p2YB0NhhsxQRZAExidFzS7A3evJfMXq7b5Qkz6Y3DTLPRx2DMEbGoqgmEJySOCeTX1w7KDRIId
gucVu2GXlBd9LbUD0pu6umzTjEWaR+w2sd2wIueBCCyanCTI3kwpSDp/oOz+zVF8OSX9dDR2aUQ4
+CMcib8Z3+zPpygQr4nHE6/aV9Z70T/QPF01S+H798e1P51+XICRNCp0i2M/wv5fWnjoSrs+Kbtq
nxVoDla94+j34Es1eowo3S/sZRB+fN8O//51/3T053VRLlqYMeilclL8+fNxJM+MpFTVXiWZ/dxp
sD7IpsvUdoR712zKvJjOth2xF9fDUuX+/av/7KHi7M8/ZFFBy4TbJf7UuJzahO4JcpY9IAUOIIi6
5D0Mu/IicVp2+y6s+FVUDceSpfKGcMTm/v4W/tOx+03HzgUl9MOX9aeG3fpL9jw+N19+bNh9+5k/
+nV03iBE0lsznUUovzTlvsdqONYHMlZsBHyejkdM0kv73q4jVQMNGj50zFMWkMcFyYn5o4v+z38Z
7geTZpeFL8gipUkK45+066DZ/XLngluz6Z3hRSQ+2xO/3rlpMkSJjlV7P+HC/9QlXVExCjHGnuiD
vPSV0+Tdtqqnm6yU8yKoHHzB9r6EMlfbBEJhsiIgTf8UEGyN5KHgJBF7YvyiOnsZiEQJMT4APkCQ
3xSuthios8+mBqTC6OMKe7zX7iZD4GJRHrozLmK8D3KLIGOql5NS3XyVJVYHS42ogL1DpC/TFibH
Rzrc6bovUUlhPUXevahw6A40F6omCM7OUeZrykp2I2+OjAJANQdnBkZeak13LrzQPGKk+pw4tfYp
znLtPqwLe2Ui/dj1ngw3sKOMVeW21TXzXLoqqr0d3PDN0lI+JKP2FfCWW1NO6Za0j2hN2Y9hDevd
ToTp1wqNHeADUsJ4HM5YASoymVA3VNua7t05GuStDT5vFTvdJdgmY9VLeRvr7n0w9JfMSotVpIo7
Dv76SY0ouUnyJPYQMRS/5Kdyyk+mW30KiGXzZ71Tx3QKP3s2Yrq6HFaZYdwSkvy5tgZOM2V5R7jl
/JQCKVhXRhStU7fqyV0gFQjStM8SvCdaYhM4aCcZfC5vAW+PxV+NENXYObMjro1U07bdkJZ3dCCy
B6i55oOuSB4j2wJCDxHiTP6XaNuuq1eRQJ8zVzdYXGbmQNqxw1D+XJp6c1953cDUNKAEJFF4gxcB
GdBo7QN3dleQ+utrZljNJzN17+02LlG8c0DT2wmJeYBqYSa8Zu/Vtouc1v2YkZKCC9kYPyLBCY8m
RCTHd8I2v5Ve0L9qAp++j+zeuO0Q/V7lcR0hj5URUadlVM+bLCruDE1HqNwUDWFXpXFus87bgmuC
FWBENq4WypskHuJ1lGkD2j1FmdjURpWSO6ojMo+hoSe03ekYDIgNpa76ixCGAriiRrM+Ojj1L8zc
Fp9NPvi6ndC85nGCesDiWpZb3W2wehhqEhfjVFsQWxPB0dNKuokAMWvWdm6DpPTr5DnjJeF8zCrD
wkw3mRMbDeFlZCvniX73n42+6OJu+s1GL3WmCH+301+WRfdc4Kz8d3zS95/5vtPjt/0gJL1kYpKE
0Bnn/WunB3e6PAUEBYtYJm+S/fyPyYz3YRlHCoqm95nNMsX4vtWb5gcAreAv2OXphNMt/Cdbvbk8
uH4s0tjoBaBt/jVgBSME+aWIqbA4E34zRddOBd/Fz7DnoeoGv+NTeabT3ilTo9j22ASSeBUb1WUo
OY1mEODfICLMJb2RXFY+amn6S9FcE0HKPWe/zo2kQV/EhOCaeTWdgOc12WM8m/WpBJX5llCV0MPp
U9WvqG6caZ1rw2DsYs0uPzpg5OShRU0/HJURN+NlQ5ttg4iUdG70yhPkEju9BM9BqnOP7wT13Ulw
SiKdhuhuX0+KGQvH1Hweenj9ktyhg0n5OYFwcvUvKHF7RuO0yrceMiQJsK2wIhTAUXyZDUiC+qxH
d9GQUDeUeVKtmrhQt0Ot7WRCJkQpvcexYB+MSILJ/ZzmGe9qmpNHxdmNhqRRrZnjnyLG/HQqZ73R
2WRSWOY8mzKyoVeO0VgEKxQSM0eZNUSTagFB7Cu+ea6ymHudtJLYOkItbW8Y1yf2xQi795UrMl3g
F08whCDWmQ+QSlrNvHAasGaLtmxFsLoNx6ZxGblvpJLjZZmYWWxmeyeb4CMWW3t280H3R3xsnbFP
YkULVPltWg29czH3CnTa7Ost8wa1GRETJxGqV863cjjoOerl4QL0UxITDKF0SL5sey5srGqNQtF8
wkyvn1u8XzdZjfD2zSucKvnqJXr7dUKLORpXsmitXL+jm6Nv7S526Jugc3I+VSOKZk57HmSwMKWv
VfSoqBzwp5E/cWo/gGwqDDb59BbMBumtMWF4AQGd1+0EaFPQ/GdZqpQEXgpf+By6fnSTFHl/KAjI
QrS8I9T4Wo8rde7sHsUXekVSN6HiFD7hjuHRdQlV8Hl2JAQgI0/bC1o03QaIH/JkJZot6eXtcymr
7FWi3DCIN25ti4M+9OzOJfiGY2uyNH5bTz+2BuWJaYTZkcj4RCdtuf+MGpfkpBnNyY3GFbRWpVmF
n8MG/1qYmPk2V5a2GwyzWDu83GVmk+Cgz7q6LcpO30FcdJNrEhqcVV67lGKpFAQV6hBCVqNsBxDD
SGEHlLZXgBkT4ie6zMSGlcxHFL6CrqqY8PVGz7xHoDDA8rbgiK7sqCVavjftE3JeIOUqDT5HTeRt
y3xGOEujYpPWaXHsdaf6SC/6yioc63ZZ2dfIRsSaQrXY2LV+OSe4I6K44lhsVBzPAX82XIFKfC31
SVyXVhp+QhQyX6CwGU/lkGb7lkbGaortcEdGxgKsI3eeOUz7BiCv3VV2492FpoYaBpLjiT7kA/5p
whNp8ThaYJ+QmlinKq61fZK046NVlyMgVciIJ4BJ8im3JqVoncwlY9lMGGdbmv1GL1rjq+a4Ue4z
x4i26Zx0h77LXvGKe34TBxR2GjwfCFeDbd5R9Cpylp2hfDXfs6dhKeCeSBvrpctL2tReC+yTquOQ
uZn0DWSntAuH7ABzvTymCiWXmyRYLwZYfAbgpz1sO7ouFTmczBVVsqWjSTqS03fxhe5F/T1Fa+pn
XJ97Wga3LOvy7MrpBI1QQ5kYeHvNieArukbtHJGPgpAD1OS+KbuIbrzMjfdDUBZvTiw8pOWAwVZV
jgAAG4OJPkzopMMm5y5vXHqfC/yP1X1HQlSVr3Rmd3sPgTe6vvkjcw59PSkLI4bj1DEN9YGdvRfG
5zILmVchuSaKRCcmVAnberLo7a0NckvPpD7Gvuk042MKTAX7QlJeyqxC1jg46lVTxbBBUdx9DdOR
3qxF0UVTqSXKWxqfZDHn17NOrsig3PlmKiwKouWUIJumugjoltwxjJlTvwXOCu0T0/ymhR3xTPna
rE3Vl+cEWXcHcTUy/Ah0CCFJXfgVjb7YF0PhPBmym7X1zNKCLzRmftRNA/28EH9XQZrvwaVIo087
2JeynkOfO9LYmqEuP4YYuS+YyUXHEnTcTa3jAukYCHNlvWj6Ek9NdwepESFsLYNo3Yopo+zFFOsH
qrZXuj5IpvTT1PvIxL/kOYlnugLDZliII1VCVJ5m1M1pLsrxNiO1mAh775K+gRWvnCmOgoNha+ll
JPR6rcs6+Zy1g7xP2qy6dCp3uoO/1XLqsSPvjAeL0Gi3UwdGUrGJ7cEc/SGKxTW5xelj7pX1Y4i5
7KYgSOehSoP4olc1iTGjO3/UG3Mi2LNMdlMzTAC7KN4FrdpobfJpOfp1UnSHIpvxyoQ46EwTMzs4
vbZYa7FVMG01y00Nv/gGjnBoQKYOymMxambn5+k4XcDKxogQN7rcuKVpcB278ZOpnGW6Etk71G9D
5Cd1MB/1WLdfGXULhltBEd+QUj76dsJUZJqtdi/MmQe9C6c4W7VhG2/tOLVPTlxV94EzMJDT6N9j
QAwwLa3dUZ2wzDbbtjL770TY/3RBflMc61Suf1cb/9/s+eU5/6k2/vYj30tj1/xAdwFw8dJq0NEe
0rf73gRx6WeAqzFgkNAt5lfq3z+6ILROcGw5niuQg9A7oRv4RxdEfJASmSpDEfogAr3qPyqNfy6M
l8iGhZujS8p3Giq/CokSvZJma5janoRhM1nFCRG5vWe29z9ck7/QD/2qjVpeho7OotqiHSR/jQmd
dSzymJC1PaAdZBnIlWmCCPc6H0kP+Nave1X/O/xS/sVr/Src4bWg6BNOIg3SXGEv8ZF/kLXwXUAX
HIxgP+mldy3sZrhEEYlpfRbMk5jL/g7pYuh//ngODRY6U4iTiJIWy/Hjh5dUaWvVANaCPRtkwJS8
LrsTRnq0GyXWYAuRNLICAQVIbsnXHHCokWQ97Wy8b2RQWWHvM3VlNkFdipA4oZ72SC2NgRs04qUA
GIPltvV2aPS93fvoNmeeQR9KFUfE2fltlgL5z2jvfER+UhxB61dbEj/iK3a2+MoMCZJYG0zzdlON
dBoxBQDjbmkXwK/7QpE2P0RMRB6cKrzkfBFvRicrmOfAK56JT79EVWK7PGiM/la2ff6Vrld5zYQ2
+ShFTNYjHfmtVVNh6mSf+SRUj3tRBiQCzLXcuYOA3ANCfKNHihy0zmgvHL0rrzjDgPRDxvxMTqe2
z+zFVtlo476e0O/S1fYCGxmtLF9bl8ghe84VFv054iRVj2j/G9fcilaS+JZq3piuVdQ4bc1zhJTV
9glBijW1p6ioiB8sHDwmY8A69wVRrdVKGHnx0jdO9ZRAh31MvFSePZS6kT+K1ntL6H6RAek1DrgF
OZXEJHKE2DaDi8IdEFX0kkaMrnwIAdm1yLDgIXgJy5MDUvliwmn14E4zMPsgbtaYM1l7yQziwMQq
eA2g8BypWPDETKZzBP1vgxCreQLtPWxLJTpmPjbloIIL/dbkebSLiuh1apJqHYJWuwgRqzC/nK0o
37RcnKgIsss6y+dHIlq0W4NIkJOYwfitWqWnuEwHoRGBmQRipZXw6uzYOgSI/fbDWLQbY4rTk0jC
/i1s7e4l1ZecxTmcOYdqXUySKtcUGrH9WneZP2JNvCqW2HJyo96EQWa3nZpULJ1apWn40WvRwdck
cO+0ykV5jbfVb9VYAA01hQ8e2V45VXeRaI2J+60LwVkJN3mGnBXwhx1Ebr2xjkgVhxBg1+dgzOSJ
yv2GcPBRXzGmMFna3D0KfT+5PiZIGH34onKmcFajdZfA4OeXbsl755u1Xip4EtcYIsBlzV13ps2k
+fBZzqAR401vzZ+0vuGoNnM0Jje1vdKced6Mnj3eFYXXE6ToDVtGt7eINh4RV5RyH+OpHUymDoSM
vhY8i+WKpiHycIIpGY+sJrciYnXGELVOwzwFtSmpcDjZ1fZ8csdsUofME+Ql+Ux1hVgxRQ6hmLcj
ONUVU7h2DLkQZc3BemiTe7NJXIaEK4CO7jDeO4RbbjydimNtYb3EiB6AxVpZtbCXxPOi2DFGth3m
lSZ4aSR7kiOdO3J8iTNtcrdt0sZLyGrewRpNxzk8D6m1gKireOCIVGPEX5Uge8abEMeqSxPYrtvo
wgu0AcgFmFHrSVZwDOBxFYEWbUYa1/IhAWZpbWsYNM6bs0hGVlEXdRqdWcJzmrs0h7mEgcJr0yfN
qtI7b8jjXSOQxvBijrUfRJc9OMGkLXRHGUyrsbeNo6UGYtjHeeAIaGmRt7M6AzeqDEhhV8ray1wj
pBY2OW6ZfPb0exmVaLBaxKKU8oEd3FGEjq+2LHByFkSIbvGuG4cyQ+K36k1sj2mfmYeqFcURU4O3
6fJ+RkdVBzjkMN8y1jdNXPbO4Ohb3W5LQnpj/Jb0cUmNFHR8IdLgXwkC7zPEAzSCRKrezS2I+JVV
aD0momHMb5VhVl9M23SZrEJh2qaANPHlevm8hpWbRZuGaIUDtBLvOrNi+znLsSxBnB4Iamid/FYb
UwfSCRzeYsmf4Pcsrcu/QpHIHgzR0YBIExtgPPOKuzDnXLpCwtfrbB4p83Jyqdb/aZH+/7RI6R1a
1Bn/vXp9zygsjn/skH7/kT86pBZ1oKBNwKTYsHTLpg36vQxkavwB5TolIrMoaxl5/asMlPIDunmw
auifTcTtS5v2exm4hBHCsHSp25Dm8Tv/qAy0fp7yIq3m0bEUg8yvQaygL/+5ghG2lwEPDOVd21b4
WquZtK4VRvYSVHyG2rEyw+aW8LTmtXJSSTBCqp0J2Jx2halNFZ1SnoZZy/F8RTEwEjaowzzXqg33
cfXUCqgmPnsKncBlL7lJIPZwm+E4P5T0YrZkLUmoBQiSJJluN5FXjGAG0mlHzFV6JoVv3sOPbzlp
av0XjKZzAyt7NEn6jaNrhQYRdWHbjc9eWE3PGJumeNEJODrb7EAZ1aQNHAd0wkc6qNVLL6PkuQvH
6UZLEXpKN5mepobgbK8KU8c3prn7wtlKX9EEMw+hFPptGNm3egdCnzDSVn4EJDyn326t/7ZsfUdw
/ltI8P4VQEN1+FZpiuNO+aWIzGfTTLSgte/mxvAWIZq18C/Q4Sy1ILkzTNGcVSxz76Z0KnkqRslH
q2yX+jJOxbCbo2TagOUlDHjuh8s5AAome7N80ymQHkk6aM/RpKmNFSfJZU84dLRyI/bejOSeXRhR
MvYtLjDXbT52mWHtEUSdAOJKtla5cyKqotquX364Sf6iVl/OMT805vnQMFKXBQyDETMO8/6f1x0x
3W7IOBVGapkHT/ry7YfEO3xCB45y2RHNoU+M5oBZr9uYUQHmCWvZvG2NZL4EwSFeqpRkeTD+o7pe
JkRHgtusu2Div2pDyi+EP+gXIbLS66i39ZMR1uoGe9cD8VJy5xGJ8JAW4+DDtRD7uBgLut2NtksH
MCkTWrPNLHLWtNGJ4ULMxlth96exkfq+6wNrT5oePm/Ab+tYTelGWSNxBJUXba0Y+JGXHE2zHF/j
qDSWsnd8rZrAQEqPjK3pdKDjERNlGtJbUizVmZsyvXIGjZupTeN9arzhTU2alR00drtOk9m6cM0w
9zGPqX4dQ1FblU7i7QQzCJheKLGdosAOUfAtraCkJ5d5ZNSniYbdI77Z6otLdDl4tXERvlnYnPdq
5tlWRG2791QVX2RdJy6DiK62W+jDpZXWi4nd6NHC19Gc7Kcmwtc2E8N81uJOXUMo44KSkruNZ3dG
oLHcm1o6E+87to9mhE/OQ5F3Mk2AKyJU6jd43V/2LLwSZD/aujAMUh/4Lt/n+z+cuiQQlSBEhnuO
OjHfdl5f7DS9zR4mhd+mcXrPJ/qFtdOU8+so3dmHA1hNvjlO0VuCOPuqsmVwrDtRPzq1ia83ysSu
ZrysPDNdwP75R+jvHplUDfJlaBjFDkWcfiohTK1EF86b1gpBp6CEPdPKTmGEownHNaFNl2YUxD7b
1bQdTAt/xDKBOjZW1ekbylCJQK2v+TuxkV41aTnfvi/bKqk9RtP2dNnUln7SKyagJVrsT66Wt4/L
fOGxwPdzFbcxRVheofhhXFvEL4VIdzR+tNwHMEEVZ/S9vYNgzeQYiJV77Yq6nDZ/f+vKRdj07/1q
ufyIM5AGYXWS5E2+2zV+uPxIZFuq1yY4S8ZW2rqjw4EIsdbuEsTdl42egG2hgNTukykmBJzMCK+6
VE0RqR2IOh4vBvdgDy+lDo4uyK9nWtEgHL16rBjv6k3wRJeOD4MbQz/Uca9t//kHoEfA27LpfDjy
10ZBMadkpkShc85slAoq0dVVXYXhtrYD8CxtwT4T4Jm9seQiuCoiS9vYxBM9C2zUF/poB1+59ww2
5ql8NpSjg05U6TGSVR8QAeYG9+SSIniMiFx3f9PjeH8e/3LxTYe+jY4ny5N/anIQmg5F1hytM3Ft
VrEa2zb4ympGTte01IbwROdLZnDqOnOGYtflQG1WsihsdNnxcCxzN/ZHPOGHzBqbA5lS2j2aQ29H
wgyT+qbui+vZbeOTAwjqZoSOJlfwO9uvaBTIZfNi84XjQH8QAAYHQutnjA6g5QugXk7jV4mFeVmi
Sun6PniUEVE7mqu5R44fTCHRBW2z1gi3FfnDT41dzLtmhIeEkL8hSsUpXL+TUn3RETQ0K5mbCBDa
SuobtJ/e1ijTFx0NGuSloiYhrqoOxAEHT4XDrU5NoG7eb70ADtNbwyll2HBE5e0VaXCcoZ+cM9mS
lpyDRvU9WUdvompnIIRR8MTKg2+T5csOslwaeHlHslXmS1OQxcGAl52PvBEGDDJP7wUOdboUtR1/
cvLk1cD2fajDSB1S5lR+08gBLgAH2IjomjVxH+oKsRHPkr9fxBSJv96GCKWoGXRG6O/l4C9lA3t1
3rfpUJ+jDBeGPwlusNX73pwRYgdsjZRIlHp8gAhi1pZSrHq2mQ/czjp7EhHO7SEC7obQI8mONdpx
knVyEUNho+eRr8Kw2HZEwnG76o54WeTVH9n+uxfJofVLHzumtsZxnDvrlgAKRkWUY5dD0Vmb3BET
68As0CNlgBH+H3vnsSU3kmXbf3lz5IJBGTB4E5dwD+lkCJITrKCC1tq+vjeYWdUMj6iIx37THlQN
qjJpdAjDtXvP2SfbwRTkUAdgrvddsCCbWRGbNFn5/TSWUPhkxJCTmWa8R+lCJ4MXC1tEr/ffa5vP
Cs9XtGnKuvQnoYC38tYy7o2XknO5r9UYd4/tlPoIlYZ5Mxmx2nrm/CiqiuZXyXGWvw9QUw7nxR4R
FA9rYrTWmpxu+Y2s4Rzc1ZAeS5HQ9fKAsjGQU/WeFlbEaGfC1r2u+hTK1WDGD62WQAVjtmIiqYnz
5BH6hIcQOq3BLUfULdOabMcpJXC4ir5D2xEftGFcChy0i0eOj3yq2hziGDSncGXiidl2U5Tr/FzG
dTjDWy5UOy4n8qDreQ3myFDB2nVQ9m+QaRd3Ydi12C0svjpKJObXyAywoofCqVIc5d1S/njzibye
UqOfU+tf86xkX+3qHFshO7u+1gpEVqE9pkeGh6m7IvugvAA0GJVr2qXmJ0FoAQxdvVcn8sgCYDcy
mT401JY+Z10Pi12r1E9M5O7B7ZW2zXrAHCuYm9Ai9EaNW2sY8MG3ThytHTIk4SBoPIUx4SoliLRm
03k2GmPCx2lQmCr7SZjkBzRhuNlsylbGh8SkrbMxza8lRJNbI8d4yMfA48p4szr9epH+d75xN1c/
/u//efqex8Umbrsm/tb9fkzl+LgU5f/5ZLv4sv2nvCIa+7nW859/819iT/2vf084FjnnP4dbafxl
22BhXI6VGDZQWf77cIsxmxAmgftUmoRq2su591/yH+Mvh34RIUsMR1Ds/JnS03q+Q1qUJvxBTLY5
Y3DOOCeTWxgIwxoIoJ8u+hdTMZk2nPDht4vyyknmfATwaxFs38RK8Duxrj0/yHQllbvnUQf3KYCs
Sbbgc/garvE9du9UXhz6fy+8fv0ei8siidEg8eA8y4GD0kSAC2fiaQBWHMOVuTCA5q0gDuIXCePO
zwWHmEnhqfDcuXxn+ReX0yW7A2YDxQeBErQynv9SI1OuPTpG7SfFeMdL+ejC9Hn7Yi5/xG/VDapv
lrARk2GEdhiOnWnqm0abez0QtW+L8W6yzQfEJgSJI0pDNlT/eHsxUBMvl8NSTAPEsWALeOfjGw6F
ljMhcfAtrIPHMM1FtS49LYdAGuTHbLDuLfKogUmFHBaY9eOhWtWZRxciT5u82bQldkJp0DBeRQla
oX6UHt6mcvBw12YZY6AWNVMB0lZUi6iAwCQycw5GkptfjWTch0CzfxbWUqMtzK4HMCyYHmavzzep
VpjXEaeQjRml5gbx6vQwI4zC4RDSLMaWj4ATCFmOwS4LH/EPkYKYN+YJnJN9Y3dF+sGx0boNVoNP
MezC634o0G/mXrAp3Z4gdt1ejKhKHVI3vOoTbdiZef7TktmHMra+oaM6ASbHoUTA4rHSpy/hMqgi
9MfZMnvOVzkncYw5fCnT2qZ0LATWnmT8gbgGHn0S3VQzh4PYQ8xkGXm/HcvRuZ4mONee5gRHIzQf
pCaCI4Ttbs00vYJMOPxABoA4lwC6zSyS5BqRdkiBamXr3k3XujdAkC/x40wAW3xFDNA20afoCtHV
uo8CWlBY0C7sUHdSmtSkya3DcQ69Q+cm/bSLS4S/tcQIErm2WBtuLC8rPUn0i4Kgb07EU9M49xYe
vseIo99NUQr+HHeajLtSpAjDmrj3MfC3q7hpupy7akcXQV43+IZ0e2sUdbrLR49HBKjkbV0yjkhG
YpSxiBm7gRDQB/A5fIQHBGmkOxr95z7WawE3cRaXmpLhHX5QtQU6KVb/GXBcKbQNmK0usbaaf0OO
rd5MfRJExBUKZcfPC56FX6TjviuAIuXm5whFD6rCuA/BupuTb7WxdyIoL9lrZtVc/cIe99m8Yco3
X+GnqH5HH5cOeQwrIvcwoU82Pfx/848Jc3BuY9nugGtiWQs6ToKeCL8k1EsH/rXHaVhUygEeq2o8
VXN6z1F2aQUmGj6jYrjoWkQMcYTJZ+jD8aQFo9gbZqz7Qq8ywOOddbCrtr6YIeFhtIVsf5PPfDd4
oplMrsDy6iczqOcngJH6OuOluRzCRMPx6xh7cwK052TEQm6SHP9aGlDt1nrNamEKdhTYpmYyopqC
XYD/F0aXG3x20w4qncu8lazK8WJC3bSWJVhlx9MwJw9MrPI011YMtjgEBJDHcztF5+Jk41Fx4rmc
oGjsgsTxHsqyJOIg5fPsyOjJDMxHT6h5G9Ju+UDfSPeNwfzC8PgS1FP4MS11i0qLK23GCgH5YmAO
0malLK0jSnqgMQHTfe2ohIDUujqhIsk2Ra2+x6HbukjQU6wEtEUOgRaiA9P00zTTYZrK0E80TL6l
V417lfLHhqTQ3DdCk9TE7agRrteUux4x+FM7ZEt0O5Q0DLgcic07m8HHuhApEI5CDu1tr1Xm09JL
PsT5CEtcwFWfgP9uI6yYS2hopa6DLO2wHwTVfF8KN7tkQ1IHMQFmQ0SJc2xsVxjvgUQinlnDCoem
r0eXaHb2ER8AWAPoEjl+cILOclFct7l7yAbjPs0jYv4CUaxDtzlajYvQCWHpJkg19yoM0h8BPOy1
AoMriS17In+k+goSYbipLJDZKxsv4YYtwbmJ52S6pMGUHZzcaHyT6MtNOarxU7nQ5qmGWFn3knle
Zw4v0EorpkXkqWWPYqx19DfKOpkqAW+ZISkm7AhkGyFWGAdghWyZu7a8J870nSg77SatCxQ8bbFO
G5k82JFd+EAoSxzrTdavhTVZ68Ri98BImO17Ja3LDCMFB9xKDTd562q+oLJZ17X8JoUJ9n3AbLYB
Fpwc3MSVd/TeBdyzGN62Yc2MrebYN5YJKerViFQ8SvsSI6Bvd7Z9Q+hJyiklDL+4HNPQ8u8zzheb
doime8HOtTFo3O64SNmd6YZije5hyQboUuMj592tM+b5Yzen1pdpcKJrp3HUYwt2l5CeMV4lVdNc
96Lqdmme8OTNMvGtlIYKA35tw8fzZ5G2zE3Rtu2cMGgPfB/Hw0AmN62fqZTORSdy1M8bI2v7v+uK
/y3y3ynyxdJn/60qeuHlunqKC8qm/9b3//Nv/FPcO85fHhMw2DTQwVyASdSE/yrwxV86gy1mR2KR
MC1Mpn80TJb8y6JIpUUIrOVvu9a/63vzLx2+C1MtzAI6RCH5JxomlnheLS71PVOTZYTC++osBetv
jciZBonZzZryywCZ4taeyb+9+e1q/D9V92i3aHIKDis6DsyzJeh1ZUyvPIXsFHw0lh1tLjjqvlOJ
vvwhz1dZ/v/ffkgTeIy2I1aRxZdW+1JOPyB//P/9kLPiXcalVVCXckxRJ6mfGJTV6p2ZDh34V+p3
ZpkwkwyeDHqUZ5erzbSKjKK6oRdTNN94p/WRjjfTETmytE0S7gfIm8GRxPSA+BS9302tOW2dhE1s
noZxH7OJPBiRMsU6Rk6xaTp5Aoc/2GD5UT57DfkNZYCN3OyIEBEMAj7GukG3RMIguJtT5vMykclF
63AEc8vqSw6xIXHddpuVAuARpE0mIHxINE8Qx47YGIQ3nc207slYjxv8tA1q/AiS4IXuKuezRi4Q
ygZ0F1d6rTkXRNzOa6Vr7TaCR0KhkfdoYBCjbxQdnMueCf89XbJsQ/8HbqWskSLk8gh1xty6EE82
rVSYrI320kqN7h6Sj3UiG17stV5m29JskoOV65gHe2HtQLmja5oqceXqab5FrT7RX52GD6ZcnNqp
211KaKbbUqGhXg2Ana6oxHgfEi8ENdNHpyAZxm9el8+nQZk9FOUAqL8cEtaL1Y+xcIJPEeJiUvGY
A9+TXGKbcBDFj6aZCIS3W6v7qdUWGnFULt2DZ5BBvZsAFJyGQecPWi6wbYmrcraNbpV3OXqo2XY2
Ocm8l/CSTY6pzK62AbL6as3fj+rfplnZZ4l2TQzrD6ICLMzeXf89UdO9pYwfXuHZnyfDDte4wuNP
eGKSg458LSVstuZTN1o/VFc2nLgwC5IKoBNAk1XcBDtQoKZ1/rx84u+RTCQtELHTPsTQIfFO1PIi
d/voqiJaamvajdgju4lOaI2SQ1iY4DObqtkxL9KZPhuKYB/HCREvkQvrUq1RWmRuyCDZMnxFt22d
GGr5LifdfsxdsJh2MlDEqf5jVwX8w42HYjl1Y/uUhXjm9CxIjwzj8QtpZb8dPM+6cT0u56o2RbDJ
m8rYYImS1x32k+SQGE5On7wmomYiED1YEwgoPlh9EJ7mJeWa8O8UGPAY2zdMSRI4k6EOrLQJvgbS
Nj2eEi24NkaPyK40krJHKF70KwhA1g3ddmMDIx/kpMISOldNfVlrNCoFloiD41XObaCZ2p6ge/NW
ijy8HC37gXMOozY6tSOq8UGHfVw7xqFuUCmBD8mgvaPiRoOFXplCs+wABvTangQQ96eVpO5PUji6
dau140Ujhfc14jC+Dfva4uNP62artZ0HZMhbrkcA9Xwj1PQdYidXsh2mbAt+iUNBK2Y/x4t2mYVw
wPQpVUi4XSaqJDaLvSuLZm+P1vjJBTT9pWAOftLzWvehcxDyYPUw8GMZD+YqR5HxTaRtd6zzPr9m
qo/fmYHaVdGH3g1dZvMu8yh0KNxcDTS9sC9IAplvzSFVu7Bq3FukmsXTHNnjCdH7dDsRj3Y9tbWD
SEnOVxiZ7Auw/sVeYEldV3PnfKxm0910alZge2AaUVshcVjVYtm8MiPoTo3SUR0upG65IjrAhhFm
lrshgKFg4UciYiYrAbU3Q/LdVk7ri4FNKGVAuOfRsDcTHapdNcO76ghRyTdtRXeGr4q1pRKucTVx
cgDFVEd3ysjRqoYD7i5eGhjACVQsTCCFOvK3De8MGsDHOZ1r5OwGRbAdxPU6gQOFwilPvAM2bntX
JhTA0uJwbbceAGlnKreVHmr7JgJQzw8weSZcegQ7qgTSbeamOWiNnvEzanfeBQwmtgCgAQkYiKA4
6nRch6lUE9Mq8C9F1tRfx7rr2MaG9JSR0LQn7Gted+wCX+LYw1cBF8XvjGT4IWGQ74wQjaSB4ms/
AtjBQUKc31ObluJrJwumGJkXQ/f1eoY8SBNvYCymx1//uFE49secWKrDPGH2WylbjjejShh0u3O3
HdyUESrPsOLqdi55XSFt+V9Lxoom34rWPNrX2fCAZJCT9pUUgvZRTl27GZBqYhJqTG37a7hbVARx
AJMzPljFFHwm1aF8AG2R73+NsG1bBdtYCX0FXIm+C/E0a33q8YqV/RMd0+7AAM1F809w9cYNUt1P
xpT8I5wM114HrvfvSWUjvPjKSaeB9JQu9FaIoSe/1LzZWLkVwLHGMNEc6u6QH5NWMKmQpdP1G4Sq
ykctwF8Ytj+yG/wGH8XU6p+6dlCn2Gq5ddUyPrQrTmpyXEajqupZNk7H4EjkGseepierZBkqwugf
R9zo3HoXN/pluUzp+syMvnuCfzrNEudj3jj2RYBWex86bbsxatSVvP2au6cabQ54jdKH0Yu9fYG0
4eMyGtrai6TA7bpiH6b4cJBVKJ8WIUxx0upuRwdniSkYPpRey0kugMhnkorwJPI62xYVD7gTIBBR
PNFrcqy6bW7pxY+Eb/jBaPX2rgWI9MCDFN46nJJAJ/fexyJB2uxYqLDjpiqwJ5vOp46CtCO81wgu
sxHU4LolUWlvBNp0ywSGCZumDz8GtJL3uayCNSJU3EZg//65T2k34XDW+cvC0Bx3HFTFNQAiDPlB
yiZjpvMxyYyePtsUfyb6x0X+PEw7Te/tR7Ofrceh0azHxK7ma75Uzi6qI42kwFjbaJUV+TIIyqWl
03woI6IijKbIt1pqTte/rnpnIx4oW9e9MVJ9pxdFyYevTS7shrZTXTIEIvyLkBQexN1kl/qFROC9
LTx8ZPncmduqzsV6anSLlxh8+bE35uwmcEWIfzJC8/rrWYapqE6eZkER4IRyodx4upZtEZDYKfGv
Wt1AA9ImkwOkc35w5skBxh0M+47BFuS5mI+hrixuv6rVFQhwdSXq1qOb55mgigH5sQUK5NRa/LVJ
Z6QUUT0fjCoobiTg701c2j1EKEQfD/oSJLQq1JhsVT+3O0lk2yWQYYIxUplg84+0XW8a6dHqc/si
Abd/K+SobYOmmm5q2fLplhGMA1mXGtpllct0Y6BRiMmIjLwt36bh4JFGMK4Cq62uxi4rxJpZdnkH
XBNnMRsONVAh2wthGd1NHaph3fRE+oRRpq7mUVTHOnDGHc5SbV5hRdTu/lbNuflAxQyEf5XR0kJH
swzFCb9YZMZLMqQ7AFGoIWXvO1FkD3rP40S2HWW1F4uvemihRcnrdmONI9Nbz0VxMcUIkjSrDY5R
y4sZC9tgND6qU5NKeXRGvFFuNzcHdzbwP5kABWHuew6Av24o2enwFiq6hhPvvGaS7kV6gzPdWVpN
WwJMzXDZd1qyDvhHbznVF7SSVB34rUjI21jSK3GdOvuxJoyUXwTdbILl4CFWQ7TA5LyP84/GlEKW
cZMC+1qk7Tu7BI9kQov+MhfzEutR1B/NwSSGHgjURRgMt301S5ymzLrHRPvhIpXbCav4hHpJrLBa
BJf8jBSrYMnOCXOs2SFzG/HkhcY+CGKCI6hLyEWzmx6brC63VIjRsVI2/slovjUqEoDwwebfSO39
1ir7ZjJac2dMI11eU9QHN5LGCsjG3VgSNkhPKvTZrfZciGGNeb7YhEHeYKV1P9HPBzCdLH1HJFwB
pi1afcRqdRvd7TTChioLykHF7y0qmyDM3nAsduyCDAsSqIooRI4U4kWNMzTZpTmQZqKS6EvYD7b/
TyJmD2kUY+HzREySEi4gl1W3cEqqT3CWyCgy5vxzq1X9t2qQzkc8h9a0yVwYD/0wq6MReylT9qj3
tYi4gE3JmOTWcht1m4RO87EK43Q75L2c19PU5BtHOQ66/SZYB00UQYFSyW6oU47kehYfw0TMTJA7
NGGNyi+Ep5m+SjPbazZjGZpjtXN75PoXbfGV8l58RknqXgmv7/R1Y9gltvSEnqBBB/Y2UHN56GY0
4QkkzF3n4uw18hxXR0pvFl9Iw13cTIH91YqsejEFqhlHMfGahd3R4cSj89kh4DHF2h0Z17PrdTBC
IgkULC4eIefT262L3nzQly+kI3LsIpEb+VNR9BeEMVhXxP10j0WHRnLq6vGY2eFwMWpz+o2wNqRh
YPuXfMIuuB1klX/PW6kDnhKESf536KZACX5JhC22X40DNgT7wuKs2+LdnbXOujcLmW9J/xL0xYch
IoVv/pEO0v1klLLY6p5y12GYqZ3dZsk6GYh/oMZTfArRhPWrXpvGjTM37GRJlvhJNRCb66BK2GR8
bY8zp4pNGZlqNZIBF7aV2rRxfqdl8aepwAoZssvjfoEECFeTQ7GoHnFTmxuiU2jw6ZasexxMXrcv
PSe/K9O8vOxUZhyahgAq6vl8DkKTcAnCcDTfpLec+xyXHO3H3GV4V8bGPojecR86jdwOzp3unlPM
uELPGtxnptZd8lHMbikVk6dJmOV9Uqf1p6qvJknGkT0LAPo1TvehBF+I8YSShuZ4cQILgdekLePp
S9o4ZPv1RDYeB6P/EY5YjXraO7TlXRKFqGy/FRX91DnA3oLl9FqVA7ix1tSyfZdKMtW5VZeI0vBa
e3XVXVuGG14nFEMrQANJuyX2uL5qQidYt4RQf+D9/95B4sVaQC4PcC4cyWbQKQIZ2/421WkyWMj9
H6amhQE4S4FDOw9OLXjDr6ZWfbGwdn+x5umj6tGk7KSD71YrmIIktWJnrxhQ8KplH5nKjt0a1GXz
wdazxXbrtDsn6vWdGgacEjzxvobldB9Fjrw0Umdmc2l6eYhyj7NpYoRf7ZnJFSaeJXNNC3duOMk7
jjp8T0Iv/xKg2iErwXukIz1e6ISx7/lT/gkKtWLru8zc5mYou/lrqEDBwgR18YYQfXjleWrcD43k
ipUuCaZhMhFytlBAzUA+yiGy7uIBd2rS02g3Go+AmIKaao4cb2dr9r4jvPaWM8gDG3J6M1XKOdYg
aFfd2DnbKiuCp9IDPJg1I8y42kyuHdDfWK+Z/qyMhup2woW3Juel+FCoNqTC1U55viQluXN+CkBu
3MpaDzdEKRrXGJvNnyIs8CYlI5FifRwewaP2N4U9RZeZndofrSohTGU9q0DrPyeFtnAY2n3Odrsd
KuAXqpv0E5E8jp+NVb8uu7Tcz4OZEZyFeR4rX7X1vIHk56y/C3vFtFLqztEMy3nfjc0XRO7ST8KI
LxaF4JGNVPNzwtUuKeXkcURtdt2CfqT+LYuffQdvCiRl9dWsEwT1bkdq1iqso/Rr+Wt0KRAdYtwO
kg3dkpGHrTXuegPm51rzDNu7RrkfGuuSXOsJIlQJuqAuJsXRLGq862Jusjvw2pjdyO7eR3Ebbipa
WHeO0f4ARIXjTlGqNLXZHHU1fpM2pwY7M/I1RRWHpHqYESGlyYH0FbHlOOFrhpEcef9ttHHOQx5S
G4M5DH2qwmxDu+Nbi2J5U8JJXusJ39d5HP1+cp4kR5ApUZd2o5+ooRw6Z7SJtN4V34AijxdWaZtb
p0ZApKdFc0Omhz8QtPMzckz71tY149RO3s+aONKHkFfvHvUk83Eb9zwa8WYKNq2LhgDCULnXvanf
GnHNWA4/18ot6AC83Wt92QU1PEy8S/AG8jxDnvVaIVgaxaC5jc/svF4NGs24uCp5Jus95/F8//Zq
L5rHqKF1+SvKAK+Kc55sIScbTnQpIauWS1Jvy3/FOdTfLKz+cQH9R6vCa0stvmXPtZFpsPU971Pr
rVPRfhT8sMgN76bE4pORDOJKB5T1jr7xpTTD8IQhjQU9+Ms//HwpsvRADJgsVTRFf0kybuo7TULJ
ycO7pHLm+3Lg4frzS2kIZOX04WwDOv7zRe0Y1CC5zq0/p1xFgyT1lYPbFLse//X2Ui+0PNw1XmjU
Q9ICC3auTUrZ/FVFlqoPghkJTxZoaGVrNzmkBh3NjPbHbTULOoiZiq76bJreWX/pxD9X2rC+ibwR
Z/Yyoznr1M+hVTEyDlvfzbGGUHTRyKjH+7d/5HNz0QJxRJyPXGwJ4WBWJI3n1xM8JWGPqI19IGmC
nkFEFRHiqLzODMh2ajYm5v7etC0R0+zeXvq158c04AUulpqFNfh8ac8GjhkaJoCiMZ23lWnDXU2W
RrDUdNAVZkgFRspCsH172ddefdMCbLWItTD3n3nQzZZYyQVV5ssaVa3Ih3sHyaIfOjy1nuT5fXu5
115Ikz0GCw0qN3GuCAsJGhaaO7McsQd3tVHvOfxP2zqQ+ju7jDhT/f99LzFP4xCG3sgNPbugSv1z
Lx2Fv7L99WzOQf996ng2tTYTV7SU9b3jKv0pCpZmEliM/8FDa6K1w91vQvR88dJIs1NjqDOzl6F1
svuSbn7IFvvnF5VbuIyvdAaf58BVC8lvb6Gk+3sXGJKAUQQY+RU0mOqd+/faW2jpCycCdyAjxuX+
/jb4gw5GTmg2sqECut4YY/kFW9eXt3/Oe2ucbWqx3RkE1PCMCKO7Ag2zR9D1t4b2P34XXn04eP7w
4/AoYmU8fzi8BLKM0TV+Re16Ffa6cSTmnkHZMMafIo0dpsaOfhM2jFkqgMHEipnv7WgvXz0TUCwj
FN4/j9bF2Y5m2VVvaiX2plA02aorOwffelpfZlpSH9LKKzZ/el1ZD6mqRx2FAPH83as5VrlzZdbo
rSYKFGc+kSYg3yklXr7gJjN0fKO0dg0TdeTzB8QLRafIha/9uAMW0VZlvC6r4RJB9nvA3VdW4ke4
tgRYYpuWPHtMvDaO1TyDnmdrIzZUay/MWd5VTfLw9mV75TYJiepScK/Yuaxl4/7tkXeqPDW9RpbI
90iizZ4QP5HcW4A1D45vr2S8/MZiTfhtqbNyhR6VE+QOS/WDR+O+sCDVj5K0uckb+m09FOp+tqnH
wBEGzaa26O7rTR18xiyrbTtldNuE6e/eaGmjIa2kAZ5bKj3ablIdO3PSDuEYqasg4xxo1QVIU1hx
W85VUNUMqLJHOWD+GMueDvbcOxkheBL4oIO86+0fem4FYW/mC85cT+cFECbq4OfXNMuUZnpFzzVt
o+7RI1H5Wgzuh9lx4qdc9fLYZwi7mgxn1ZSGO4lFn5m1c3CcfBvbTGYF+Xtro7/Hs1+sOzKpizLH
WOFiJs3UKi/TetumiKMIRpbkyCamsbgGwMAPhjxq6MvWk1VaPrPtcdN1rrFmnYRQDU1eIoO2ucFe
sIZfFW28cFwjdZw2FuWKx9UyNM6N+Oe/SjCF73y0XnnWjCUmCwULokDj3KkW5ENN9TFzXRKtJSLc
Mw/c9ckPkybBihCYo//2nXhZ8GBOwbGNpRrtunde8NQl1oexykvfc5Eu0m/FQhk23aVjVt0eVWF3
GdF6vbNiL7x4e+VXXl+qOQjJBlqcl2eOJpwHDadrgeRrnj8Nzii+4GgUd5C1kx9vL/XKj0TgwW5E
r4P/nJeOzEU5bwI78fOhYSoyCIZ4TILajZYUzcHBxOquWwbsEB0MmvZvL/7K76SuMnHu2ZwM0Jk8
f9RlGva0nYrCbwNMR/WIIWYKkXokc/PHZQCA6IXNicJIou4/2xDpAbUhpqDMN1z3cZ5xphsYcHmL
TPOPH1PKDQRTCKM4fbzgUVdtWQIH6jN0Bf0IvY3Gq5ncjKPt7Gg8ff/TC2jpwOSpbyzBFPn8sxXG
WQW8puZn2bnpa9VcLLR9ZjptZkKxe3uxly8gi1HaUBrYDLTPP1812pDI6XN+mWbdRab2WCv3ezKZ
d+HovFODLN+N5wcaluJY6vDT2PPtsy9lbkbxXGgIMRbMskmv1EOTuZLZoFaqGI60Kd+rRl9fEc45
MrblpTv/vFgVSS3LirUYjqlXPZWzIDAjrVc9+WKrqDcu376aL599lKBgyX5VHax49kTaLeeOLpCp
r/X9ESyob1lwbhz9nWVeFozLMhwNMUxQfZw3FGAdTXHMH+0PmqHdaZIYuGrii/j2j3m5i7CKWHxA
2HwgqZ69yORsTkWSoEdtTDpadHrWWdL/lIWDspl4jh7btjmX7+ySBtaiF0/JsnFIG5sJu+XZqkGu
Oo9jX+p7pCPDzfRowxVVClPAY0qvioWeNC+uV620UvyTyiO5qtXlvpvq8AClJduNlEVqtusPXp+m
m7CqKA6WsqAuDfsCWZxz7xmj42PTs9/52796Y8hD4IkTxD+e3xgkCVHGZCPz6U4X22QGNKBN9Dnf
vjGvPmXoKmkpYcR5UXLmVs1nJCwzv+hktirLwddTcefK7r2q5bVbsWTS8glyYKWf3QqcsWTWo472
jakyEbIE0WFy9Gn39q95bQcCsUIbDjvRyxQLsLDGRAp1inioxQ0j+UxNNq7Lts2+Don151U0Z0Zk
onwyFtfZ+QnV7WKy9SJe0TkNvi/XromdU94Ej2//qtdeHggwDlAZ+jcvfFJTmxaYeHl5sth2b9NZ
MGIL7O8MW8pdE9rutzGrkgPdwvadT9Vre95CM6Su9l459NA61SPTGlI/DI2brtCeSDMj6uqhStRH
XsR3VnvtgefYA+TG4mT5okmW8RulU7WpTzRBus8dW55GI9E2b1/MXyHI558OLiIkAAt4D/Kl5zWF
15PvZdNy991+1B9i+KA7DcXxKsArnjGbkyO+FRcfWtkNN/VcpNd2JuFju2g61VxB1QiBtIk66LfZ
6KLH6PvkvdOtePXKI/Ff3kwTXs/Z69IErW6jv+drM1mMCbr6SXReuUZV1h5i6T72UFbXsooYYhQY
ldNxwCbslV8iFB3KqbpjNebWgS6St3KA4ZA+yO94+0K+8q4x06YElVARl/rw+XXMJH8HjC1kthTq
e0VMw06vEFMGGfqV+enttV65HAtVfqkraNRSdT9fywC6rFvErPsqEN91Gg5keOlP+MgLH+ZfsqVV
3r1TYbzy0gnBxI6Khi/Wi7b+0IBxa4DU+GNif4pi8vjA12bMMRq1Mo25vq8bSIaoMQb/z38rnkvg
llQ2RNOe3XprwWmT50YqHPrQ2iHt3mmyE934JWgtfJhdO/zzuu2XydMi24jT7zmdh3dl7FoLx72m
h/V6FgOqhMLsTiOGQz8HefjOeq98c1iPGsrkw0axePYG5uR/RlhVcPgPgFUyqxk3kEvqjYki9n+y
FNwEEqEpGN3zj2glrbjLC45owiuLWzur1aqRnXMR90K8s3299oyavFCLD2Hp9J89owOSuIJEAM4q
eX/XR+UP264x7HD/4rA+uX3R/fHhiA0M04VBWjbjk/MXUEzM2oxWFdA7QVTocvzQAI7GiOm8s9Ar
GzMtdSzIS5I6No7lfv7WxKnUiAIs4AiYhfYjhJ+9q+q7tx/6XxSWs1352Rpnz4SnJWliwTP2EfQL
EJpxdWzt1v5g9Pi4YY1hwwz1cQXHpNq0ThLel2MjEQsxq+1dIImj6DVCIwl8Ka0JBZwpBPErc+bH
ZtccgW5FJ8MLp3UxQxEJCOvc5y3iLE63M1TWMDhENq5u2LGAYESDVjdhfP9BeWBC9EK0KQj5ttnr
Qx14HKCm8IZQTqrDElZYkcKPjyYZ7UVDDGNmI9EczCi/GrRm8N3Uu4vLtF1zhXGM0iuCaoZQ0Eec
mK9wolXboI9sxMIpJHnLhNgSY6h6+/K+9mzyFZeC52TJxzh7NuHz1HjheDaRCT/VU/dEftaNZWqY
gMstKPLyf/DaUXNT7NG+ZyB0tp4dzUVthnPhd3W09JyuRyM9jF3xTvH6suWHQZ6pIY0/egQv3PjW
lEYmdMrCR0R+qoC2oBl0v9XpPUPoKwQp6942yCQo3jkyma+vS5eWK8rh+vxc4VV5nVejTU+knBUx
A6TcuY2lnTC66NkWzQxnnNrOg20HsWWTFYgEtb5gI68JnrBR+RPjrB1MHdiR6CwcqAhDeeCqPfNO
Jthe8tUWAwf1CSlgKlW4IZzRofci1SYUwUccf+3aVXa9SrvESledqsJtwt9n02UVxkgpbhM3U/tq
Gusdji7+91zZa9h5yVZq0nioTfu9W/Hanu6YPGMeYzhuyHLJftsjYp0kjCIdCl/vnmYmhSsQMvtU
EIf09pP82l702zrnhdFQDRBOvLHwXTvT1wX9hnUe/Rd759UbN7Z26b9yMPc0mAMw3wBDsrJUypLt
G0JOzOTezOSvn4dq+7Rl+9hz7vumgYYtV6nC3m9Y61nJ5vcP8qvSxjYculXg0hpIide/jCrhyUmz
qfYsnWCjQF6iGX+q8wRNfTv/wXT2ywdjXknP4uFu+7GJsBsOo6rgu6IkdkknuuwGU2xRgKKl7tI/
vHy/Oghsxv7cFlj2fip+i3k27AwV1b7Jmhu9dexAi+YnYls+g5C5KRP7D6/kT8xsMJN0D7T865iU
Df8PL+XSioLXlzotI58Rl5dOksnSjAedWXxYG0qyN4XsAqhhxm1KsuZ+jjE1xHVaXbqxS/hYbc4P
IH34RrVRbC5/eD1+9bHlfQaEw1hnXV+/fqfHKWoJPKPMGaX4bHjxY6IPd4WBjuT3n6hfPs5f1AlE
Gz8VB+0AR1agxyOYuxBMcwhimpUxrPvmDxfpr8pWhlMrUn79j/PD99AYPRwcaC/3HZ6RpEXiOlY3
TW0dyQq6Kmp5XxbeHwYVv/oAf/eQPxas2WKSM2Sp5V4Zp13c15/J8EDcbh+bevhDz2H86vNLR8qS
jPKRXviH4rgbXTznk1NyzOjz+y4RX8bUs4Oh0NyA8S1ZOeTNBiTcVJtUrl4DRVuVmQ2iP29on0yG
Kk+RdNt9r+NYwNWGzyjpmrt48erQrYoiKAlN2U7O6D66FqemT14EgimlncIlX0ebtf5Fhcm5cWoX
zoH6Pqv7M1Icseko+VIAzn45G4CnMTffCUTXXPa69YdP069eBW916jLi4HP74wK2KAQec/wJ+4XY
pKUjbKlTzSdLWCdmpk9dSjLz7z++v3qLV2fWC7nW+mkOLzItniXF0D4lCQldXA9GlMROMg7jNXu1
XTXpv3/EF+3EDwUhihnQjzpfF9rMH95pEuULtqRFubcBPwcJuOg7M9GGoCLk5ZTURfEodCBXmYly
8sUu8EI5Be8MYwtJ304ZR5Trv39Sv3jdKTZWC7SHMfCnltezyQTudKPY55DFNkkz25dVQtk4Z3VL
Prq27NFFfvj9Y2q/GGKiSmDqs57azk+9bzxZi4gGvtHtEiFlXYO+EKQa2zZqyNR2bNCENgzZwio2
RFsRMMVOBueFqYW/fyLGL86w1ReOHIP8AxZt+uuzUkUaYZddWuJbJiPAf/E1pEax3KCtrqwTr4xz
IDTKOmGxArpRMETWlJI9atokw/VojOp2JjjrbWJSeIOmU99SFoOBGPlI4ZjKt4j6rB2S/M8zYmyO
7GFj2llCaJViho1SdfvEls5mSnondOOTXufGHXlu0xVfW0xo8HyXp8TtSXdWnXcqRPY/NOa/+v3Z
gOFBh1bF67p+Sb4rcRi3ZUXbGfz+RT7dJcjS9oAf0qdUU5Lt71/rXz0Uwmu0Bity86e2laWTlACE
yr1XGwnIDnd18wFTPnoJ+J/fP9bL+/bjN22d/pKlwZQRGePr36tSbMKt4YrtxWCBUe9YGGP2IsFj
F4l6CCun0E4aSJbrbtLHs64r8Y3eKWBXjULsRAW89+UJ/YNv+CO+weK7/58Rbf+3yZ+r9rl9DXBY
f+ZbCI33hiAUMhCxE3NFvlDYvvIbPBNum+0xrTNZhrgvaIevAAfDfmPxIyyymSUwu1hlSV8BbQYA
BwY1Frm5qwyUCvW/Aji46wnx3SdtnafhclgPMgZ5PNMfikH8zbopgFUfrMJ1ac6U4dxUHUzrKJmO
RSwtNoc1srl6HOdPFtGLF1ZuyhjzlTbesjZFb02e/HMB5PsyZyt/XqrIuLezLMXBQagiJgfTOSfF
0N7OKKnvy9YqdjmB4ocytrX3tYjcDbzP7Mh8eNPNoIvJX8j2E+pdiIUZYw6/7cXyURW5AoEZrBAK
VHAoBOny1auK6hQ5BuAWbFrG1FWXtaWngVdEJctwYrm1oR0PFRZPchQV2wj5pjhH2MJQVaJiuqqF
W+xE4XoXcxuv0bX2pN9MSu+dHcjel9qcqpezQRS6P9SG3OqOVuy0Wo/f4vH0zpqSXwOa6S8jXbtf
1LkONRtaYyVNTyEqRRhfjHlGbF9i9Xa1oUKVUTbdtTdrgIbAQG0IYiatsSnSfkfrJD6NUNC2RkN0
sUybYoegJH+QZgZWeirMbCfKKdt7bdeFeKzLUHVmWO/4l59qN42u8O+ON12dLh+9eZzfVk1v3MTM
UvZYBJqzbWTTDVPtNGB6lW7h1/QnfKbyQ2n0UzhUsbPFqzLssOfxazBR8s2c1dBQjTqmOLMHpWlw
a1hzYBBUplfxwcRtuemhavm5Wldha0WXZS7KA8DZQ0F4QhjLenkyh0bupBysL3hbKPkycujgiY07
W/Wig14m5bW2OIu+XcdNx2RusSXD9ulPwpyzx3hOvXeORCVDIqQ4RoKIEDGM8t6LzPRyYQxwScrG
tBpOjPQp6sz2IqPfh2luil1poo71R1mre2sqUP7kHOI3y+ykl7jXl+3sOKBECUxxbqtUYGLHgeNC
cjQGeMKpeo2r0DnWcYfVZC2oP/bTJM6RbcPFmnrjZHei2JXCTt/1rpO+lSLRzlUsrJuSRn8/gfM+
q8pgnPTRqvdNX2NnNev2PlsML5jKtjiUSn8QVTRGPne1e9al0N9V9L6XMjbzQ6oVAt9IwUSqzFvm
WmZiXRViPOnJaPJxhPGh4CHsk7h7TnpXnf15yrUNHkznWRrjZ0tO5SGexUDxW1qHWka4W1wB/syp
9EfDzD/OowGXVIlN/Z3jVvf1YCyPLZbN3UIy5U2d2ABeJ2ziR0uBD+Uz0FXPycCAKRgVWz5T7GTX
TpxD0zYNw/sIHj3ZVQM/FAOGe3BTPNSDoRClOeTlCedauRkNIz3YPSwA+s/yzjHa7oPhEprkd2w4
u7qC+T/ax3qUWI5dm7WJQ95rWmT5DcPD4taKir09jx0u4qU6mOhQcNn3ud9zWL7rai89OIx4tnNq
yBBB7uRHkKNuRauCrJhkHRh5lgQLJllYSVb+1lGV6cGphHJD3VoHvKGOCuQix3Rja+IaYux2LGx5
wvLvZoGHWabLyl3Ujuql63rFThY38E+Gt1DTaixahnaTqbGxr1i1tuBT1eFMwmfzEUQOz8RUw1HF
R1Vr47ShOWI2miAHfNs5sxS+UJci9UcHZmS1zPHV0tb5TiGJnCiq2XKCZgAvELjrWDCO5k2Pz6b1
l7oHPo/V5SFeZjLECjQQpKXEkmOuJZkBLuxyqpVJXs4kp280TXmb6XkDcDZejE1aeOS42JJ8oKay
SeZNn9AVqYdCbdUN3hbp6+SbfijsZDlFdeLdWKVrH9rWmkocS0p3k3ZKHjqQYq1KtM82BvAdWdLu
NXuRsgtEaajnwYUK57L0L3zdLexNadTeo8etcV7Ih31C2p9eAL147y2dvedGXAjQbQfsNyY842HM
LlqwBwGIIe+i7M3mussieZmpo3xUorQ4t3kpNjVEuy27hDgE/0buRSuNp3ws9b3d8Vs2kVtvkynT
PyN66y9HC5mIacj1cukX821SFulDp2vY9AgVAnINuAUKWJJv6hmhHHzE5FrTSH8ZPXzR5C9Od2rP
Sw+TfAnnuRObdtLdE2xLHMETfIgrw8lGPmjaCGbRZB4owPju5tjod1U6dYfcW8QD8J1dqolsk8/R
ck3mgbkRw4CPcoannwW9UpmsNKftmq2OkDDWj0D98vej1HPSxOHuDRrXbcpX/NRGutjTpUw1CJ3G
e5cjOQzLalTfFhGxaJxMySHq4I0wI7xeoEx+FKajHkXnKtsydloSa6viYJlKtGWr1N4U8+g+MLKN
tpoq1btkSFUezomUYJ4Ve2skTnNuZvmhapf5I0nCHP990y2YpCcz3k3GqIULCmFfb5WTVak6JLmq
SSckOfVoge2DgqKmnGipekNZ33D3Z1l831sraCWDzD/TTXrdjYxRWeCF91J/Ivckx3PdjBX5Qq78
AiYmPwxFgvlwGpULgjk2s1uV18NQ5fvO6t9ZDfs4zlpJzkY/9h/yzn5npQn4ePQtxfLOradb1veE
CC2j4PFkeWgqZ940Mr0HgiCOInGce8Is9cccgORH2FfTUxPxg0NlK3zU07lr8iOZJanaHwWT/KHb
FfYE8vGSUquKbX/B229tUr3uzI1dp8nFpFtO2I9T717LTs722xaKPVJBw90Xw8gbxzRKJztuoBGD
1b3rZ6qeXZmI+jIVUqnfCQ5Qai9vCLUpyrcyn+Py6Co5ENQx00OKvPzESIAk3SZ13uE1lO9VJ4qz
6wjRyslJWKGwAluSaFdg/yXVaGrHhXTkuLOyT24ytcqDJaPJIixuiIhiVdIcrDpWirBS1HnXsKzb
Dnb7RAjW6DdTXITqzDvZxeYTUqJxb6cCBnrZ9Wf+5rT1CodyskiOaWMCZcLE6atKjWkUfO6j4hBI
SC3yUC3ESCeseo/cIModOIH4goQzLYgrbT4PZHWdG97N49IRWJek47OZQzxoPFvxW1Ppd1o1zX7V
r+WWsWCw9yyjOaXpIY+2uWPP4VBH3d4tDBNUvpvuWmwVOE/Nm3JJ2jCTSnwgVYN83iiKjk2pp8dO
jS9sjZkTySniAoBFB6nHke97+JKBO1nzLpVDus261tsosRptGuzgmzEyxQS3EVpkF4k2sHib9z2c
elL2dOTN5BZ8AR1EGS1ykU7sE9jDfiLSwHafWrUHTvCxx9ubWw+RNKk40GLTPhd/jUr+aeL+2MSZ
9E+/a+LSpa6eX/dw6498S5BSvTcqWjkD1Zrxwsv+N4NP08w3Lgmja//00t3RXn3r4RyCRPkpphMv
9O0Vzf2th9PeIKlxGVqgy7RYE/83LRx75dctHP4qi+e19oL0ciab7tfDghJIBvR9e7wgfBzKFiT4
sSsL9l+WDT0Et4KLXzSTTrf0u1xn+qM+dawhtE0ObaYFJG12AJU1jmN9U7CEIA8eQlklhXsH41+0
dhf0WZVqfSBGQgW2poF9OCCpbwZsOo4KAj7mk+VwaEisaQfqko7Nurhkg5JV4TCkaPo8QAoXVpRN
R3I5B/VAOT9fzmYU3WeGFEcGHm+Vth5ABw3wSdTJC7lQxUVWtumuzCaC1SxrTb9Cu49TISH5DhLy
CMHfbQaPulLKkcpniWHIcRDfLvlgPfP9AzVQgc+5TEmZAHSUdCNDsqFPF6rZWKXDmoZiNyEscUPL
q6lNy1g6Z8/rBrBXHG87qSggBWzAQzuOfIzeSgGWLSkRZ4qoGbfZ0jiL7+AYp++DQQCNdoiGK92K
qnfdOGu3o51Uw67GjRCS9wPWIBa47oI2Rv1I+dKEmSWHtx2BK4/RKrYKKN/EdJhqFzJQ1Fj8omak
9vpbXA7yYrRoQFvdBukMEHljx0JqjHqbCxIENAEOyhk3WKoSWM75aB1souweAalOFzpUs3aXYhjt
tkkLBsof+KiHCjQb9UZCWWZ8VJU7oyuiwK6tafGHrCP0il6cWPChHBygi2ZTh2pPHSTsodzLmhzq
KR56d8vgftyMXVYHJHUM8XbWwSH5DdJMKyAXaPziRKn6vFgaOXxWky6QgFP6gsqcn0vAjzR/TWnt
4LWIO61qklNud8VbSlDbj9SBSkooccc1mcRqqDfOFVzXJuz1hNM3AXYUCAI4+NBokzZsYDPI7byK
WKhUQIlZUhCMCVykl2Z8TDxWscA7yvzOJmlL+FbSk6eZKXAtyLQ/dKUDT8NyovdrcUJHmIFKw8Wg
UYa3eGx3cSf1+4iG/TA2pbPVi2F13VdRe+eaw0eVKKZwmN0ljNxmBsJVzCkZLwJmzhxPYJFiGxJC
aRfmMUfc8M7F/bYb2gQ9hdXC0wmtgaC2lohFI2wjeQ+GpDlLV10+gAqLwl7G82OfinIfLWQ7BooC
JdcXCmXuIJT2agZ4c5ZWlnFZggcjd2ZIIxiCcHe1JKof7Fh2/qh4oIS9NH7qyC6dfLeLitucGVDQ
LrnYDXANu5req3Fw4cE1yNUbCwx6MHeT4W3rytRHTpZIi05CAIQhzkxcAez1tq2tFp8hFc8HInNJ
8k4kcs9p9vwq6j5mKjHZBmbzwCIwe58VHowoU3+exvnJKhorqPLYm0JvwDYOaNkAeF2AK5YwKuzr
sYU0wMPmlt1/cxn8cyv+4VY01vni767Fp7lmwhx/fy1+/Zl/34smMFnsNow316tnlVd9nW2iJVs5
s5Qxq2z0ZX75jU1Lvjab3VX8xQppVYH9+1o01Td4+ZBvkG+1GvuYiv+f//3KAtn+8P//Ag1wzd65
a//nf62Dy+8Gm9idgSOjWkWJhULKe1mdfLcaiPpRSy1SpM59+SluwYEWH757Na7/+qe+f4AfNk8/
PcAP124z4UcTEw/gck4hRfV77zkdzimbsfLT7x/qRZzz6pdBHEDiw7oPwDj9k/d31lqNZZKpXWZW
AQlTsP3E9W0TCOXq0P/ft9kUux+TOnI7dce91ypLUBfWnFZHhr8yLj+R3uM68VXcmwl1yS5qYnVH
19SzH1XdtLzoGxMS6Em1WV8WZCZEzb0L7u9kQ8uM7meujUxPrSN6FZQssuZwIQxBIqDTK44s12gs
IuuIT0YVNg50cGBqSiAZd/i/4oEISrMaHHKpa7Z1kOxnnRa614+NJtKHeSr6UxHJ3sGuihl3W8Lq
N8qTQ2cSWrDwzi40gvE9hHnbz5W4BP3V6Q0lOnSuK1NxxHLKOi9R7kZVSc1qAz2IFCoRdHkG6A0q
eJN+lWH/c2r84dRYKRfffXZ/wll/C7r5V/3lX3zC+vJD+qqw/uvnvx4gDnBr1cN6gpOcglj7Pr3G
ecOBAlQHrS+h8qhV/i6syV/1YFIw0+NbgU+WP/pWWLtEvaIY4Q+5pNlV2//NCfLTFo44UEuFXYSV
2TJspJavC+sZgprGGFcF77VWNl8IS7+a5ugAzjgksXJfpuqR3OENEU1vtVzxM+NPcSwvwIvvvvjs
fzhhMWdwjnrIPGkVXi04axwEwnVjdV83s3ruqcjZPPgLOxdfl+oYQqpk/FoAKANtuUPrU21G/Z05
AHZLQiabxMovip/W7rbzcl842lmu1YZpDT7zp1AZYmL+xEf0mfwlIEoVZLn8fdbqjBgTfzah5abz
Q7vUu7TEmaNsZsvbmzUaQiIc7AupDhUEGrWrqYyb1jBCNadUMCo00fhd+TSwj3WJKmEeoxunmHwW
ljrLjdnxC7hAQlNXubSszCXo02ixuF7Q1d9geRUbfIZwqRgF2d47DWtQGzvPDD1h7GUga20oV7ZD
arQHIizZ9HURDlMJ2C+/nRSaCjk2m7wtN0Mn3jN9UHdp0V/HrXPKtOrDgpO7y/IAJXexs6EK+yPA
aN+oqo/lZKKRy1ym6er4EcNyGNt9e1G1o+WzoQmE3fJgC7ZA4youEbe8fFn+OVb+cKzQa6wf7f/c
o99BbUv+FT7ndffqPPn6g18PFM9+A4cDtzFnA9tMwCp/VyQqxQrOeVZqHqL6l1Dpv0uSFw/hd8XK
1/PE1N8QyIzY3l41h+Dn/6vzhBv4h5oEpjI8FEolm90+5ru1pPiuJvFUoi2jSCon09SGG2KRys1i
wmQrGcltnNXBqy6Dfottfti5tblstGEG96u5SRjn9Qhe3S5PBv1BoMnO3TN+HCxMMlmFXVyjaber
ZJN38W0sDJIfEHpGZlMEplk9jn1+Pepm5+dj7AZKric+vuQpiFrTo5NeIzKo9GNfEpx411V8vYXQ
uY+NuDybOFnumcomfut0Zjj3DS2T0vuzazxkdfbFEJDrQAnfzN7c3Wa1bWELtkzCe7O+vOXr3h/Z
s5Ih4yRMgydZApAzljTMimq6mGHGsgpGH55lS3cEoO1tu7Y3cKzXix2SAa2eGxuvog8dM+JLPhG1
5UzS4HRSqxl5eKNuVGFGgbCkdaE2zFMLMglVaFNG52nsJLVTFU1lmBHQ6sdUDps8IapFSmbcnSpK
ePRmvSHNsQFrlI9+OsIygwsZ8GaVp6Uz861jKWyNAS4zmo0o9ExHbCc9nirQhFwftFhTvGGoeiet
Soak3D6y49UfxtKyD5iFhncVS2N0qtJjaGrU0Vk0s65CxCfrxAskwUHqCVqtsdxVLH/zfpOOtat8
zItJY7rANass295us4YDum6XQLXwuQMS7ejnKJLmW2lU7tmLPVVBYS8hezSEHI27Um+bve5Y0449
WsUmTTOdq6msulvF6dTOn1OlTDrfXdh5MslNrQsnb9Qg0yYIkwQKE34NVI9BZNab+VlhryZA3JbT
FC+7WjRLQ/JSVqRKAg4U8pxj+fxDrUNe4zBVS3V0oqqzm3e1HlnEFwJLz31aw5RNL3FbdZONN1GX
l7vqr9rUcEDpjVtApuvKxFxE09167azP9sPI0kW9U4aZ0OoNbhyC0QN9Jf/r23UCN7HsyhlbqNPl
mFazkFvA5RXpLoWqsRwX0w2BnAt6pKyS+lZPNSYVFJJTiBgQLoLCRsfbpBj4H+Ftroy8xYHrSC7r
dJmv7YpfeRLgbSyXsJZ6dFsVCeUlbQ+buywXySN4fcISlWzWtaAUs3q1DKM9bAvFGSHHy6SufK2r
quOcacm+rgrUVYtjxMHo9vNdEyUOoUOsG59ylnJgUqVtvJeJqYdFXMZXMpnllS1Td9MNAr5/olUj
adlCZQHerjEyUt2Q/bns8V+La7ttqkdvkjjlHamhzmWP3hZAJbWG3LMMVwVBkYTROgrWjRZlERuA
yQo1BdCJr2qVw1uOrNLPLPaWvvYSLaS23W0/ONU1RIMYEq8JaXOwrrwMWHlUiOkkCpKFfObpy7t/
LsSqS7v5DxeijryQjvY/X4hnMtB/dSF+/cG/L0SLq46rBgwfJJbVA/CtRV8vRK5IFEarnu1VPiTz
bqyzq/Jd5ZqiFf93hU10JGU33nR+bGWeEB35Q0/+2x79Rfv8d32LZhGTO7ervtrcXLxTjBC+vxFN
5sKtPTn6xQJuglMFAOLcEZCnq8gW2kuArN5GlA4I58G1WEkzbFjeKaQJEB+XavuWuddFxG2+maVS
blHE1mRiLO1lHVf7pDH6oytHJzQLzz7VfaXcyaolYbCKSShLXc0XZmnfDRwQDxkw2oolZabsNCFr
v2wzGdgt3Hr+PW2rS5lWvkcIDWBQjgye90QoScwdnFzaRtkcUfEJ0PrRDcjsq6mtQ2b2qm+WQtvL
VhiMTwnQcwr7qJlEZvW5F7Ld+tRb2hj2GTsjWB5Z0BjVfElvHjNNVcNpUD8mip0SeUjdyz2vbWeC
n3dWjQCrAqAMTrF68uYh27QiT8OlgGA8NVcQuU22U3n3DBLK2BZO6XI7Cqhdpc3jlxpbv1maYVe5
3n5u+/TWiZM6LDXUsiw9vWCsZ0JghRgw0WdXzeypgWzJeihJwoCL7Nm+qWIZT+hdwjhVLCRO5H8M
ddEe89S5TDSPTEyjvPXUctwATNh5BA8LcqoRXemVP5NJiFRxneZGKjkoGUFXyfxodcMcDN36S4i8
C7veiMJi7uOgsRSbfK7+Q9mSxjhNxCFWWnoSDbm7hg69bnG2CliNrbUAlexztoMYnBz8Pvbei7xj
R3pd4OY6U3GQoo9owWsfp4+1aalLiGyfpi2oQY9YvBKIeZ1k907GGKTV3AF9A4YdIr6sLUOVOWwn
1YTNa2E5dll39yCipWGbG0/L3otJmCepuAfUFmWgW4hQerbWhBLEu8TonZVni/WIwz/P5H3d2o/u
tFxkOj1RPNjmVqkAMmnqkuwcUTItz94DYjB3GXE7sLXHFT6cKUepe5/NRclCbmYr5DOxJpD59rhq
8poYo28GaTnOZ+7HqAhylokDLPiA+ACVO8g6SD3T3s/mohGI1p4mJf+AdmRCwusKRFbZvGd/XQYL
JAZ2HXwW0ipDTBMLc58sMJJNGuJAZRcR5lrDzqYjKdMB74kmn7DwepY7EudMcnQ8c2tnUAUjI3to
SH29BNJbbg33Q+y16hFkjAwsYSv3TLVK2ON2YoZkSqe35ZC7QcUwmZs1mXci9Zp7tZoYYTtefrug
zA2JP75su6bYulk+bnQSNLZLTmQntbezqcAO+p2uqNep3Swblbtso7VugrYRYU/SGSTxOZl90HSA
2UT3DXtdjw8dk/dTC+A/VBCRPPSkpW17GGkEsmVOYMfeGFpjKX0qrzRorUx9YI2s+p2i2Xxz5bLF
9+AEXo/uv1ny6i5XjPk6Er161Ihvt2hY7QQbIcaWDQ39GE5dabMer/KNMeNk5Kn2F2yRDP6iclGR
n7Grc/usmPmHlKS3IKvc4jBIyoTeHZTQWXg9xdJae4fwcD811C9TlGB+GHGViGHR/czu7pjrHcDb
2bh7HELUG+vWjjK5GVWj3iRUCP6Cuik0zYnJnfQ+9l1xmxKlEmn9dcECz1ezlFCoVPkMXWPesl07
NZ1zkY78/RYq12hDqK7Mqto6RB0EJGKKcI5Y/62yJl8z02dZIxWI3eWuJeNx76yB2wgD19zBvgs0
4G1QYGs9bCryONXYbi5n3dn2pf7sSYPxQJqt7OXWuot04Oul4216ssFBz2W7yZSfBxZLkN/n6GzB
w9qphaYdI7fIt0Q3DChrRIucJhfh6JXuPjHUq7rQ3wNkuCD2KDsgY3p0x9bxnZT9ZoEH64AwpbpH
TfWEcmYMhXA+2wkLiyEiH3WMi3td60+O2TVn4erHFGSmb9V1cYknwkdxfV0kURVGRuIGkZRfmqYn
XNsz2ewsfb3DR5uGkTVnGwld92JFDu7MCSmWZUTeviCitjWS9x6y/fvZnPc1IQanxcZ0OuBrh7Re
DOHk8ojVstzLwUyvScq4yDQuIcYdQEpHghBzLS62TW/BoC2tO0FcY2h3Mj3Nsj0AqhT+gByPaq/X
fXIS1TAppf0O3fxb4q/6vTM7n+oedncCLnvbszDcTdWkbGNifAKnHLyrrhiu1Zh9l6QJ54mPl0hf
oqCzdIFF57bOFpQQxIORl4SPh8zYg5YoT71HYoJUpk8GoRKchX1/cIel4axhBThHkQ1+eEqPCeG2
WIM45UZXIUy2YaDuFrqxSxfD2sbOCPS/EAaYM6HtYid7GofUOiyKez937alF+8QiLP5iKMI5FlUR
bRWUPr4pbG0Lm9fdaIR6HV2h6mQVcJMvnKrbxmahiSN5MSpkbrR7D1jTo5aK2FUkFlbURakpgglZ
aD0+dtFQOnwVJY1Y4Us+faV7RW6BNwrfSfR8/ZKRT2y1xl7qNVQuYBC2Hj0Y/VgZpKzOc9PSvYBE
5vRG4ftXP1StvZFhls7aJ/3VNcFoXHuo7K+OqvraYFV/9Vv/lNf/P+W1Rfb576rr4LlIv9R4018N
m/76qW/bL6QfoCBYxtjY/Vf9/t+ltW6+QflBCQ1adJ1ea/8eXjNRYvJAraea62L7hRDwbXitv8Gl
y0CbhcuLZuS/Kq1/9CipcGk0HaMsiBrVMJlgv66s0T4SItz307kaDWJSxghRQG1kTo59eRxubHD+
x2xCMrfBBN+hnjWHB0zMXAutV8mn7169X+zKfoSnrM8GKChcEoynyK5tXpFXdT5Nee4l/YDKudLO
cY5LwO8JPiLXbkC46w+j2b9zqOYJ4i7dTgakTnBdREvrmAFdRPXJ6zr1in8j6UO9KLSHxVJcrifb
ij5rs6L9CVv04oL9uzMhfJtnzOAPw48HT/UnW6OZOjTKDLTOxsQyOrSnpXgY6FeMLYpdhGzDPGlZ
mKJI9BekZuzDctXYUcXPWtiA6f+EpK4lWEIRVtji5GXAQn7u4DuNlcebuM6S6xxjFCUtUjT8hN5j
m8hTXozWtElbxb5cLVp/QpX/uLNcUSLga3gjwBTSdv3g9nBmJR4VUbRn5pDkI8fsZND5U/H4ourJ
b5oa705EWvH292//+ln7/rV0Vs4BRjkMTUAZ4Ze/fveZy8QmML/qXLmLdtbypD9XbROkbpQ8/v6R
6Ex/eiRaU8A0LjNWdsivHwmy3rxIVCFnjnrzWY41NoqIGALdZ0yzUWVfQDVToawGmUFBt/39o794
XV//onxQoNGaBvZITocfHh4sT5rEVZmeVzHfMym81nNerM/BWsp2w3VTM7Xkrd+NhXwxVtTO567w
2sPozebFZBtM34wxq/Mgc6rywSCU0CAsfZ4/C2UQoaoQf8S8sjYJ+DTgQPu/f/4/WsMRNeIl5NhY
F/2rx5Mz7fuvqWr3VmVZkXKp9VH5nDYdYeG4XDr0yFhZqvg4Jmn+IXY9cTEtMtnakD3SQNcG50vn
LAs0pAQWpFmTCZc2hvNpsJDS/glbZv30JmOJ4kOEp4qzlW+n8fpZQoRP1YZK/hI5k4ggy7L8XXZw
sBGodEPfAz+V6g3NnNX7SZKgnieUrtUbsStWnQs0X9iqhYX4xSnG+GnMyvqAvKfzGSGLB7yabshq
m8Hdi4gmpWUgXCprq/O4qmzkqreJYw3pjfIiw9GHpNxDOypu9Sy+RoLL/LXoHXnukPB0L2Iee9X1
aCnjwbAx+4VB2+hmF8WqAULcZR6TVRe0vEiERpWEAlarKIfwQCEiGlc9kTaiLII/91GADbnrVXJT
abrJWopa2WPF0fV7mWhjvoscBbESAvbog/ciYUorqbzvV10ToDz9kNeVOGjSKz6lg7D53q9aqPRF
FjWsCqlm1UohHhY74rK8KzmW08YcG7nVXuRVBULIOBhYIshgWBVYZWugxRLeFUYRGnoN4vyeq0Yf
g//H3pksx41k2/aLkIa+mSJaRrCnRFKawCgpCUcPuMPRff1bYCrrSlRV5s37pjWpMquSFBEA3HH8
nL3XJq4QKSIIu+epMsWZ3JH2gZ4iOi+OsTZyoWp5Cf1G7pRJ8AR5JmG6N6bJfLFXxZhKV/EYCGCE
ZLQ6EJVNq77MWZVm85voTK76s3I1f9b8UQ5OqzwNYRpStfxNtgbPlvL+Tczmrro2503iJhG7pe4q
extXBVz2JobL34RxzptIbnKC6dIvlqVM7vTY9RV94wwYhPwmEkEu6Sc1GtjdkX1JtvLmK1lOee/Q
mu+1bs3rvuirYjpFWQc1ghil5KKSoHPIfCqbByLnnIt8dpxVj4ZLLSZXNZq4XdU6UqYYFpu+LMZu
5zOnIYCp7K3kRnTmylAuZvj9W8QSEThb1Ts8UWOC+WHcaN6Fe98QeXKDlcAhNJU+LYJrC55ota9L
hgxxyakhSnbTkPkbI8F7Cn0/QYG3aVSCOU5EekxwuwRltVMJVcF+bQMsK9KEHbMGb7JCPaSBblDN
qbpVTA6qXZNmBIvSGc7MrdnY/SFzQx1er8Ewyal2SBDx8k09qW6ZjwpdohS7NhXkKyVEGsJBkarO
9nPpV/PRVKpqNx5ZdiQDorMuDzLrMmPDbbWfjLZarC1KgQJ1XlGZxk2Zm4biktf1U15VUXXhyKgv
mez0/v2ie8fZo+mzrbMYAS7gGxBoPxG9DG39wMvYOeUpCv29bvkGu6Yv02UXWhOmdjC27XhVhTOP
tsFSkdvEsvRJMm4siRJzUr0N6oHbmQWK+qRecmf5vQSojaWJL1BtnbkS3YWF3O2YZkHhb+yi6Jxt
1mTJdtFJ4cXGKNvoNk/G3N04WZeDdwbeZ5zNpHT3VpukHl83CtqdNYuluRCZNTJcilyBHo4/Ryc/
i2oen9TpNtOYGUvcT5nxWdZzw/E4Yx0RsrPUGdahcHAN5wOHTVtf+22EQZFBRn/lAb4pD0zDC/5C
VDlcrSRjqvBpscpanLq5Kqc9XYslO1t92n9wc9t78aakSrB98vDudT3hXlT+gpC20lZebeFzwFMC
S0yoXdZ9KseRyiInm+RBef74pZXCOQ7BmBLlS7CIHdf0Vpy9Vzb5tK/lYF0vMCjdO0IUrA9Wb/An
yLdUIfbGmSSVwa7y7Cgn28bMGaTKvsmMIHqszW59OPO8U4h8lFC30+z24cbsVmWwGEmOJGiRTffM
Gyx6xL/G012xS8ptaEUTmk8VJSQfoRoo7u2wjiBGu/mor/qpX4tPWl23XmH4dBjxE40XTbMsQzzZ
Vb8czCJYf/z61QmgXL9XW1nXrlfzK3SHCw0yXENoUlQMLJ22xCtyV8uAJS81VUHK/8eeave1uGFK
M0umpeSBcLtHOemryhC0L3CXdNN+gojh7Jjn2eumwWLa8IvYQKbIWuvkvq4eE5g5p3DIMlJXhVfw
XMyp/8Kxk68xEdpy7/STqc4pZW6OILwu8oeQt8VB1SaCkCjtPrmwLrtYAIGzT02YRvqciCYdtrMM
upECd3YOrc1lRXTVzQwmC+920spsjp1JvN/TiHBaHavEqF7nJVr3EBwMYss5IMRoZs+kxbV+FT0Z
ZlLtq7FNGRi7bHOzHMV91nCCj6qCVFXPljb93tJzg5jJU/QocyQq0NxrlsliJE50QYq61f1esSHP
p9DikdqN6469yz2DKzrhn9nxkhm7syVJ8NskUdkPvGmdwaT07vLPMhqiD8ZMmX5aol5a33pVzyqm
+R0MF9lo809NlUWWoDumfnrRclvwgRURPcZmGPqraQ7Kh3xQzCICdXSrifi/ZfS5OYSNKQhPZdE0
V7U/uZcGCBBabR1hW+d0HluxCT1ViQ9UIuqbGWE6jdk61RAXpDqjkR+HsOMtMHcPGK+t7JmwNCcc
CHgyivlj2ztGxD+G7RJps1GkJyNpxy9ookk6LAPlYxlFf3CHkSdZDlJ3KmPIuErdM1j4zu3EfNq7
rvwWzyuplaZ/BRranRDr5KPajaLlro1hjW1bMv1k7wCLs7MmZ5LbobRDeVjCjqe/cGnd0uebsThi
dfG7p5FcuA+5QAPMcsiiR571St3WEVJg2khtlO9DIEZjPOlPKcF4ho1Ef/VyEiU5bkcv7d0rNynD
4b5LVERLKOWJ3rWZw93k4IB2PXMI+LoM5BqHbU9m6V8kUxPxu6YJfVMhjXbcViphz0AUrfurEvc3
x8gI0L4SYSG242SaFww8WPez76+9UCauV2+l83+VO38zqPwDuvGf55RUqo18+db8KCP+4+/82Ucx
aYlAuo7wZnFkQgb4P32U1XgDkmDl+a7gjXUO+admB30xcti1ycEZgBbMD+4aH32gZa8pNZ7nICeO
/tGI8r1mh9koyCZ0ySEf5/6C4jCx4JmJwfsZoXyXRzhNo3DWz9hO3FqecrMKcC4WuHME+jvV+4go
HHbAkTBGLKNBT5N4dtv0RPUVFs5V/V24a/SsXIS84Zs4Vf+hVF3T6rPs0kvHAQXOwv+a6GPCsovc
j6aH7x2oZKqZtYlLa6gAaJM+HdJQFxiDN8aAoaw6rVhx9iJnLDNELtiTzU92Lcl+J2VatvMDuYbE
yOxCNx2DO3x/WkQ3WdYzcKRZXcZVaBtIYnTt1Bxi5GIwAJ2NpNikTB3D9o8D539Xzd+sGtpxawvs
Py+bG/l72tQ/Lprvf+XPVWMhdeMAjOgeF9mqnv2fVUP30fPfwiFoRzHD5xD/56rxf3vjN/E0r0XD
m+D2T6mbtYrvOfP/S5n/T1YNQV/vGjFIrz0WoE0x53gwbN5pZwulgWfqKLsleQRT9YZhOK1FiWj0
Jkpa171z/Q5YUlOaNTPCPw4ktPT9TZEMzThdM1W16KsXK2Suz4reuRch1qvpyWMAVpgbv2Aa0q6O
33SpzfG2Jzz4G1G0o8lQiGNFyKFfhGZsa6tB49rQoA/xYUVuuqNAz1Fz1dark9aiQZLUhV8Mu8g2
E/KiUwDfBOp6utD4D3hPUdQe0qVZtixrOpAFrTw8w77WcWfLCmdy2UovXhzXAIpnfAknX2wrz8hj
JHPBNXmi2UVGdOXlRMrtRTB4+vOYa3vHBJ05Os57cS+D9S2lmmm+HYirjLYcnyu5c4CTGDiYlz7c
qa5stxFS13OH+TcdsnTTp6P/JRuH/qNiRJhfe/ZkkCbbBjeZNN2RQ+vEyLH0Z2/TB7RB4iQididW
JjCyh8Dr+3rLnZifkxl1Ek4izG3zlKQP7B8AVRnlsuhnvv5F5ifivIzT9AwD1vIOvjuZF2ntDLvI
hxaF8SqvrD0IXyKA8Qu3T7OcwH6mXc6JICCw0qDObGLDCwnrrJIlvAmLMdDMglweiZzsacArk1AL
Xjil5NYvg/lTr+fOv+WX2CZHqKHCG1QKBFum5uBhSh8HRC5eA8msWZCHfFSZq/dj6vhbrOR6qxsR
3HULxQpW/SLd2nPf3KGelKe5YSZnVp11Z3jRuKuHyj8lLnvcGl/sfxvbyNoi39DXSFYWFB24ZAQT
oRlqMsmdRnvpsm/PVyY+9qA9cTAew3YTebUKGTLlFfOiahDosNwC2dcF5zBgL6aTzSmBuyFz3lhX
yr0cEwDyWSxgRSCUbi0aituKCZJzpxXJpNR8Q/BQtTWJooExRe1jKYcASGmjzC0BzEi4pSmaaoMa
Ys3RtVPVnFahQHTpc8L+hid0bjd5GRRBXBLCalwOXpZSscEJuFZGmF0OdS/OflKPLzBY6AMVakRE
09YoIKZ0Fh6zfF4bSAB8EwAkI1UidUyXTG9OZD0EkJUAcTRXD1ydZtltNs2IDEQ3wONsZFKxspMw
SDjUzFm/JexH4+JLgBxcLkumV0CF62wahH7OFnwoszKzNqB450Ydpbd+bWYKVg5dqysC38frUnmk
uRaBRjMDw5YnzqXozQNoJkjssms8miWJuElSiniNvJDbqgzHZztTzaFn0s3b11T3Cx2k5S7Sxldj
iWrWlOE35LCin/Su+8ZRDPE7UfX7VM/N84QJn/jvWYsPyxLaTHCTVtYH/sc8jSPIZ/2RnWh+cLv1
IAmkjbNYhvLUP5Sm4DgY5IlzwQhGvo6G+9HTfnjpZJj8HobCHtrjWAiruZDJPG3D1rAQ9SrkfFgQ
79x6ZD0mbpQjiX3jK2tYtsXc5YdlcsJTTtxgQXg5rbLLyRqbMxSVGl1iK4tDGCZqhxcSWkPGvWr2
abvkqBld546cGXPYO1qUWz/K7XPj19HOCXPOFAaOQrF1xWR9aBc325pOaXOfCzfNv8guyF9yszfo
RZfDJ1p1g9zJxnVZa+5EVDI4G47UvtFfoFpyN6WjyWj2hUrlmT+Ag9AC/1jGiKxbEpEJJwTKhNPI
Q8M8u4HXIvOYS5fpNgqQjY3sI409X6ZOXMOVJZBTIlZI+mok4b7xYIBc0ZTRHHPrpPxggdV4HEYg
QzzC2IpwQXNvgE4c/ZDixvcya5v2ybztbXoyUOkDE7oKAuDS8MgUbKYRDgQK6OuysjWcHBlU1tVI
k/4Kbp2fH8KucZ67fnoGh0S2NLUdXSgr47CyGQazp/80YE2+qtaT/4JH675CDi03De+v9M6ahkTS
A3HLme5X9b0ZBmeD1lin2DWu3bCw/hhA/Lee+rt6CnUgU4D/XE9dEfH+8lVo9Xvf/0Rrs//4m9/L
Kj/6DRSFz1n/+9GBAdl3vWTgrEw2+nw2vnnIuSgf/1VW2b9xRgDVx19jurky2f50JLnWb3gdgQhD
1v/uY/oHesl3czT+aYswLNInLKJdOdi8U0tGzkxiemu0xzArX+nPgNQMmwQTDUXPD1fn3wxs/90n
Ia1fh4UUl7/oMkt0Pe4yWXySvYBPNdvPbd2gwU+E/sPy8pNv80cb5b/7JD6DYQS2DIQj6///gyci
7WlXAHRpiSvFOpRo80YNVQ6Xe/mb0eC/+SCyKW0G83ycyWf9/EEDWBF0h0uL4rF4pYP1mhjZa85/
/+Mrx8esYlbqcuxt7+4RVRAZgN7UHmG4R7so7Biok0a1Kabs/3Dp1iknSbcMwQDurTX4j5euNSu3
EfyiIank5WRCwiJ+ILyUdf43P2r9l36Ya64PXojMgdEt6l9cNO+uHUVcaPQIXY4IoooYF/Y9fvZH
y5gfeaWH27++gu/Ge398GKY3nyM3RxxMNz/9LMPyGo71TXuMOhXC8arIEA67ZEXSvJgh4sTMlU5s
zZxp//qD/90T4r8Fwb7hbd/fOsaz2i6p3Y5tlzUPmtT12IuM4pH8Uudv1td6wX65oFgU2RWY7bOq
f/6NgJj0nDVVS5IYILdKt/Mut83k4f/wg374lHfjaCBl7mBoOHJGNHlM4KbHoRrr01s74P/vk949
9SNis2ao+SRR6hmxRP6yNIAy/hfLy/z1Lq2GUbQXUYAl8pcUGAw4Xlg1QBDawW62rclxMJ7bfrpd
3GrGi2nCL4wkxTqRglSoU4PRCAWM07n1aUASTCptQ5M3JJVqI5t6/BqIrNq81Wscm629DorXGZ35
RUoRftUGilobraUf21HTxU3LH2E6VO3MYrTRrTqIMPE03c0ysp+KwG4uwJwknylq5y3DU++YBLRp
mrmODmPO84xalgGdmrVRxcWqax3A/V30PYFiuijrHcje+qE3cvdkRsv4tUvY5a3e57v7Fp+Su815
DBV8EhGEotnNbml+QSlLxaf4PgYy9JeK/ui2wPq4b6K0vUntpdn22MqBcjtJkseWLhk6dtijDn4C
NroziazOO1hyhmyNTUWTfrdUbFxVHvSboAdcmQRsLhy06h1CVr2pg8laJa8N6mJMnicXy/aBGJ7m
bOEF3YYIxQ9hVBkI3k37KRWDd55SJNJp2JSP/lgAVlFO+6nzKxtqI/9QHIxW+6mtGI7znQYaUSJo
o37jODNrfcKFnsUGZrZHNYbeOTRUdWcYWf854dKcRd61N77OX02Le6pz336qwuwVwFXy0PvM0LAP
8e2Vas4zB5liL0uS11nbHClvIdFM96T5uhfs6P0GkV92GNISwb7nw30rbV2fsnRFmrk6za5Th1l3
7qf1q29EaFkauNYQDQl6sI0xRAu0PvYlALvTYibhJcCaeodPj5+pRb6BejdjWm3TD+Fi85NSMKPA
7yZesWhVEIiKdZbWDw32/UX65SGrbbNFjTG00dYXyfAskpaSHcUFw7G6KWjv+3RQLg24n08hfoAP
E06kVzsQzYnfOO9gWnLcNcPu6MIyeWwYyXxw6obnx5Oml20kVmBcWUIMCJ6nKrqUDOLIu7C5BT2k
VY95VwtWBzuBQdKSj0ypY87euviKN2g2o93C0fjQOy39A69kyPFIKlk6EAFT5y8RWPY9k4Dhigk2
uuwsgrejhmS6H5nDPC9opQ9ei/J4PxoSLGlOTvyyW/KwoFek0lHHPlDLL4QAqm/2wtqifkZfhUhK
fRyCvv2U5q53DuaSPXRq+LJSG87JNzEtb11moxur4E54Anhel9r1if5GvZOTQgQi81c7FNFlgk7q
xBex9lZazVsDBO2INNYXqNQiAKdpGR1ygzukHV59JFyD/wklvCBYMsyBmB1uRTuJ3+s28o514Q8x
TRN/uXQt/dyqeTiQ51LJONI8CAsDltPoZq8qoWncMR/aAHY4ABr9vdcygBA0PeBQO/bN8EWLOTtV
tY8TG+zpmVdhcCc0i9Kq+VqmVQ5XQy+jHTaPdk8QVxLbgPKeQgsaApqCPd2EcpMyVu03gJIQtRYZ
0AYAPzzU7IrTrSjbeVvrPLpxKCr3ncGqL3QJNG1oObirfN4tkt2tGsEBW+t7t3X53YxiX9Cn0cQh
heulnFR45wy9BXB/ZAzkJs5p0jxRJC0nOK+xIJglc+eBGCCkrwvLqAo7tMT1mmFvyFLGqWLPEW4R
3lm+7HCWlC+ex0YpJfuHT4Lx3ZLBQrKlnLdJgC4H6bEO75KmkJcWLUbYmmulpSNAs6VZ6W0+wyzi
RIcaZOSjOc/JY6ZCUBUwi78KclZauMHx6kPgCQZ6BcPtBhMrnMjRCbkJVXujoBvhiLebcwmigp28
ExpsoQVILuDqZAmGgMrXFlI9dl1UUZ/6IrR+N0d2K1TW5cYzUboVSZ9d596U7oeZxkgwUknEhtF7
13nq7ZWbL5uhkfbGww576Hq6EcPiNx+ziSu0YJ7cMvvFKWOsGg/uMIRPU0o8OX79YWjTZBP6eAqT
RVd3SrP3GCm7B0qyHakvoFEHQJsALWFQpkgWrp3ENr9Elu7Pg+FRjzaaPpwqj5y5h0MOavFQRalx
1cvsxskcqKZ5DlJoEv1Vki9PmemMT2Exh9twJvcX/whjzyhbdrXoqpvWkMltWYDqldU2c8Rrk3LA
dvvsI+v5UQ5merSJaqVVV3Wb3nRIOpqVTbjljInGd78YHgABO+Clt2L8L4xMlI9dzc5LfzR6NKvQ
+pCZVrsG6Y1z+8cm67uKxAPuwZ6zF3AgbGQb3tv1BobIpI9EPLjyUIsoti3RQkQCaoL1qCzZzHIO
eR2PSB7hpE7N4qIe0eHEmCLX6CgJlYtx+yJjBOdQ7B2wSWbsJWNHx7myP6rKrk5j51SnJsBAvGlC
3Z2cUtF1tIiYKBGPTZC8zvNoT9XCy4fe3ZVfYQW97+yRjp4JhtY4uNlAL2TMI2eYYrtKhvDkDnrt
/fjaCZwNtTg8/3ghq/1Vzbmg6QFI9/fWI3XOytLgYgqDlk7cjIyG6sYzd52a2NfncKXFb3rZ97e1
j2VE5q6OyK4P03zXt0K6EDo18yP2HvU5LFD/0gopH8bcmUpakX5KhYC7JQMXMQ+nGvruNmvNL0h7
ji20ztiYnSp2PQj7ts/6YuMY7mA4IBp06tWXFCCsM1x7PrBObQdNPCY6XYb90e7I/Zy65AX4FX53
Aqh2tklmBwwv67nq7ekaI25jxVMqzS2gKY38p3SWa5Zr+jUtA0I2C0sZcRlMyONLw7jIJs8M8Z9U
7G8uMqKtm1KdcFqi/z265K4gehPyWGiCGzfh7A2Hvy57f0GE4JtErb3KcwEhrTCCn+t4tSxoyZRZ
HjteoPRhx+GqT+kM48WiTqDvnl3PJOqI2F6oK4pINmcWvHdGtpZmSHn+7qD2TuDLmJTvQ4eAgB9C
n3+JDg5SO2UN8H1kZT1q+D2yYE8dg+ylLvV9MvOa++sr8MvJEE3BqoCHWEA9TkDCuwvgDl6Vji2k
8I4irE40zr+a13HNZOVsuHNz8def916iuv5CC7LPGn0SoUwK352cakmB4/rFmgreAcdjl2gQ8dEt
3OayeumNJgL8QZQakIjx9u21M2Lg9A80Za29sEpjkxSl99Is3XCYFO/1v/5+v0Zy8P1gTq3Tr8Ck
k/Tu9NqSOW+Eri6Ooqrckx5U9Qo6njU19qDKqzh1KbbLEu5tLHKrvx4A0cVIotub1qLQzvgRlDI1
PHxg5LPNyZOZDrA3nJDe2bWz6LKG0XhZ+FjW+6FDQ9LrxDumaxq7g/Wm2blBlTw46PBfcCYi2Yj4
j0NoWMHdnKDHiWk6k6CXZfnnt7diXUOYpKG/MiH++lpY72bnb/eKzi4Wed/3Ioz4Pz8c4F6SnLcX
VF7iAWMw4g1aNaApo+M+d1lgELPeDnGYC3uPj8bbpPIfZxxHSO9Cm6hpbgmP6btvQMLe6BP5kx0j
ztsHz0ibcwvP4m+2gV86FnwKjQqbgDICtYL391xnekh8XHtH36V49ok7JtMaW1lnI0KJ/aJxQA9w
eBDge5//+hrbv15jShTM3SjWmNu7wbvnbbYKEPvlSGiXQl53LN0mujQYqH6mWe6dFdTl+SZi1PWI
NP4Rem73iiMBV+48eMwQm1pAWE6l7DEZa8Raad9STiKVOVJ/R5d5U6tvHbS//sJIFAfXt2//3371
3/Srka2HbN3/uV990YwvP07/v/+F723qyPyNuJsAVQzuefoj31vUkU/YCMsNXjKb8c+Mm7fuNer+
VWmzNvBoSP05+Td/ownF6jTh5fD80G/7By1q930S47or04z3bVB1ph2wRf+86EFA90MdZOHJ7Krp
bOTYQsfChstEMui3qh6oiAhqCGgN4KthsJUU145TyU/gVYBCJYEybq00YA4k2nm4dZ0+eSwWO8Fa
jeDrq+izPCXNwOmSDYgPx9h005LutZVEu4SUh8fZ68c7LVuHYA2ErMlJELz4bRhm73KgxfEoJmY0
DO1Xg2GP/4UzUAM5qnfGCxExoR+8odzlwuk4e2L0piCsHP8b0CHglmZwkZblcp1H00CmV+feF4mh
ly3H8+S1d5bqJjWGq6LUgkqzzvJPS+J0L26SDk9T2uEJn5V4NRxiF+Io9TjLySm4bX0QK9tpdtRt
DvT9agmkNSIud+fXoDKMu6bOR2xDQ5VeD4adXLDH4DhNVcj8eGwc99IWBLVyNl+sKJ5I2Hohe5Jg
WOCvO29IxCcku6SsOmEVHlSAYgrJr18+zJYQN9rTF5TeTXrMRlzqRK6FJ9wtw8GExepslwo8QiXI
czgstSgDPIwCEk9j2XpB31pbKWVaE32bEXe0FJ4yMDeiHPTZjyTHraToTkie812uLH+J7aYhZqCb
orNcOCEydyUrwoxaJmEzoPd9MgT6fgiq7sgAGr27YaovwgBpuIkyEiY37uK3D11J/AMOO2ODp5iL
E5WwIQwqxBsrSIhvCNMlvwEw2GgUS8HwXFIExb5GFny2gMWKWCwz4SZJGkQnCIpJv02rMd+VhLfd
1EJjSpqybo4dH6u+O07IQ5hF9yeCHyAO+WJKb8O+fVX8K/po9kuXbUkqb17HtCjxyIwksMWZu/Rf
Afn4xjHBkPyYkMp9MTh1t1uiOXc4ffrDSwvQ+dYf5cDktvZIP3EkvgWnc/ZWA5s4npB93yz4b/LH
ziySabjD65o1SDIXo+8PgTVk9yNEpdvKhjVUfuPu2qMLelKiAI/BNAtDXZqL5LB2bRKjkVynK36o
WkFEltsPn0Zv9C/CFVOUhnwGPhL6pMsDDkAUtW9Uo94is+aY1BZY+hV7hNCaDiLestPcA0VSFbEe
Rg4oaQbnAAwf4c0KUUJD1yDRAKzU4V7Y5ytsCdyQvctWABOjXTpcMJnsFc7U0BqPp8a9N11c0KPp
XS4rymleoU4EBs5HoPpc9zV5pYqHFQBVh5In0K0785pD4+wDAwAW5azYKEhT/cmuZLUDYxBcOFM0
XuoVNDWuyKnO05oZcrV0Zx/PzMnOgVOB+INTla3IKj9fsUiRulsEC7OAa0Wz4qMF58ovw+JbyNB7
m9P8jJssVx8MJgXX5ciRU62wLM4h1oN8I2iFK0wrWrFa5htgay2r8hW6Naz4rQEOl+MC6FnBXOnC
wjYa55jD7CJtReyqFeOF96je5G9sr0mV4VEufrUB8L1ebSBgpkP+mLmCwYIVEQYLherOzu17fwWI
sT0VNIWBigUrXmwtyyZqTqWvvKjgiDjlMLcqb3lCfeM+BxWITVHIkpQFIU6B7oMPQUA0UDv65cQm
pdhTgoa9A6JGYhD4MDVoYop0uTELVi/82Px2oYT9vUjb8NgQ6nzU8JkuR4uRwy5VhFgk9gJuryYN
ZlSUHIh1uuuKAKhDgNPzXEj7BRQNJ8Q0G/Z4DBb6sl2Pr2gwC5ZhLe7GkjiOBJN2CYih5GrbgMUk
YSgRoTMIa1b86EA/jXiNaYMNqb7MPKFuaLaP3wbTIxyxLohS6CFumWDIyScM9B4vdvUMdyq8FX3a
zpuU2/+ch2A+PG1ce8VU31iAwrdzmZofGIyVnMHd/hPuJ/ch6Kb6rutEuputztyXrauvBlRaF7np
chAtC6PYeaFdsumKTD9krtOcQqGcF5QaxDE53UgcREeaqtWq42R41o1SXrH6zDWrapwfUqtaqYk4
ua6hfPSXRCUNl8ork6MpcNQMuSq2jRuyZZbpjRWp/JgxzLw1Ch2EcTGEwSZlz986eW8jiu7FcjLL
VuyR2FfXmV0mH0W9jALfiac+z5kNlmsxhuzSHgp1VHbSgXC3pi9VrwsIcO3ywRkcG/lOHtASKbMe
mVenPnbpCLZHJOPlArUdtINv5jxvnbj3aMo8gH21kcznQCEwUc0bf+7FU9u16tZZfLqPqkkojdfd
njf69CLIEfrgCDdAVeFb024cHcwGtrsg89H9yZP9Xa9nld+k0rH6/tns/Kgg0tgfrcJ8xtdKnm0z
BTJ7cj0b7Bilra95ExVmmN8sjRjwnDi62mnL77YzLRc05ua0fAv7wd8lxVxvpMzYggWBygNSMFKZ
UjHrw2hWH5C+dQeA6ind4Ax2lgAnrAkIvkPdBOi2Dk46NVpCg2T23/r49/+NP5/Kdu0k/EV9zHPG
gUr9XCO//aXvNXIY/EZeA+ILEG6gYX5kQUYWUg7PZ0wPRHaVlf8k5UDlQRvDtXw8xGgS/lUnE8oX
caZfJ4/+96yHf1AnY3+nDv5pBGxRHUcerSN0TgC11lbOD9P7zM/cvLSUOE2dRd9xbDGVrzXRue0C
vG3Yy92tS3sekkdHxlafeMDcTTBYE5l6fdMdpVUl9IAbmFLLErjJjsxfxBq9aU53GqSEeyBkbjbu
iiiXT12NzH4ztA755XNSovgbbIUxBohFF5ekwdkIE83FRUGg/csoZ14Tq1GSZWuBQOTdT19lKQNH
7gYrnwRGzCY5KYWkL3ahZXyJeOV+DUsxbPswwt++mAjIMZX0iroQmTCZcqNrX0Z2j9KVAvRqdOmS
VYO+VyUzokBZFD1zOZjOFul09kCncb6bhNlfy9SuUFYZU70Lpoa0iZzRrRfXnpmGsZ+396XXMqBI
sRNZSzMfkcVGJxs4FAVfeJgyWyKQb7IGRyMTUFuJgotJ7xGZJ3zwvdsH9hPUPRuMjiwfLHvyd5Fw
P6fD3N5QYUTbenGcW23n8mJAyr8Vln3LgEex8P1gBxTR5+VplLdOYJTXTj3ee+ZIBExZ8lZtp0B8
9YloOri8RWHq14T0VFW5ZejY3Q9YpLnsIkuvlEaGNora4bvpRV+a4w6ISHOdtLJ6zQc/wh/rznvl
IWxOZaDuUU589ZKEWTeH8w3mzy72AQjAJFueItcAQwTyEd+ZdxpGdKIBnsGHXCrnnrJoOjttMN5m
yuzu2kJ8yW1HvHiNP26xIJ9L05u3npZocDh1xdInH23giPRQyoLYjwJ6gO0UGFW5ItirijtZ5v21
MaHeweWoPhbTAmBY0c2dM4XrePLsneXxTRmipRQuSfphwbRQIUxdLW153dCFp7YkEKJtUUKKzjzN
pv5W8udXXnl5RxgJZjLEydF9kHntHX1PXFGSMXvcpstyjcmx3+TtYBwKc2oOi6Hre9PmiQ583V8i
0XXXuW/cSgeDJY/9VTNBkRtk4GU7imkEibmwGGliDI8dZ3C3XVGMB0247t7oOMw4kTqZwr8aBtUF
8eJT4FE55JhFJ+NIWULBrXgGmdZg19aJ0W/8pX80jJKojeU+zGZznwRnd2BUpbr6eR51fisceWP0
5aOFbgBps3tPJVHu6rD9qtoAImrewCnjGFna6nOFzHlfYONidpzZZ88dy0293qn5m5EmYD2snpmI
Np/o8zNCmqPk2I6DcTUiTNsluk23FCaf2AzVjU2G5N5QstmURephilLuowu1fTPl6IirRJqx4eDQ
AjQWJAK4bGZ/Iv2r2+mgkofy/7F3JstxI1u2/ZWymuOaowcGNYkOEcEm2JPiBEZKFHrA0Tmar38L
zKz7JEpXrFvjmqQpzSSC6BzHz9l7bbc2Dml7nLvkvCs6SEAwI9noXqKixFXlgFBrrGJDTCVeskEm
u2yAMWtlaXuD3zO/lp4dHVTKZca6Yh583xmvizGfg7KDzSWlxGWWjTjTGnVk7j8cGiJiiDzD5Hw9
WN1DD+kDTSh63QHzGibWVYWSUtyWqQbib1PrjZFeTeFgFgSiYHZrvFe49zaahdm/S82JzpZRogQg
LvOK5K3kRJ34UlqS9NMauNec6C+OVJDs40Z0zy2DoEDg/9k0MjfOqDCKHfAHHmkR5WtVWPk2n+L8
amLZJQp4McxUDBvXbjk9z1gfVgiSw7Vi23EOV2uC7jTirgMaXt/WDYNegeMywrJzQmHOdkH5eS+v
IqI1DqbEthxIEA1ylds4F1t4RQeZqbCi5O7yZc/o33Sp+11WYlhHBmqMAX8EE3i6AowYnc4jpKUs
qnBtJfiFELv2dtqvZOJoO32O551ndAU6lnrkFS/lwMTsIc6nVrf2E9JwBs+CQQoju/prxq5jwhqa
9uzJ4sFwTkQIMq5LqxEEce+l8/loNc71yAf7lo0Yr0g28Ogdmk7ZT62eNMd4Bua4Akljv3Y8/cla
x74cr3UtdK0VDVr3ps41z8BrLZoj7EcPD3Ko7TomdhH+p+4AeTY6IS3Kbz12nO6qUZobwDjgwUUk
E3+RntXiEraKPZOx+IXIaMZ5hdekKZVwZ51HZkO3xH3vnMxDHx6UBDw+mEqplTnOBECytH9nsCDA
9ZFwctGptr2aqNLFBrgLIbSzXtK1Se0euIM1zv2jWFo7dSOSL3yTEfeDQLxolxZQqGz/uyASeyZz
IjRvNJWpRw335WVB/4jmcf5WLC0l+727lLx3mvql6RQt7Se7UodiaUjR36E3hbKBvZcfchVXKTPA
h35pZAGryr9pKfHfx6I3yFKgxz1ch7XlPPAdgZj53hKbJoMuicu8GhmEHkeHZmmgZQlUMhajKHzw
s1JdjW5Nr62YYu0qee/AGe/NuPe2XC7ZXKn3bp3hM8r0+zr7BnU4u5FDedvbs0e/h8fymOk48xli
8LKiCapP83t/DlMrIHWjTVAWTIYvLmQeD1/sYRreyAqtn+lSql0Czr/Bm1IAYBzrSSMTIlVXpc16
gwih0b5aYmIO3ZQRogTNa/c91oZmD75WPvsgmL31NIf9Qep08DYADGne+G6RPpL3ZiHgr0yQ1FbY
E/Q6mvWlQ2jrgXcuSYMeZc2ECB0PCr85AjG3EV9CvwutLSDGbNzozMmDPreSm9CXIqjNyV2XfV+C
M/NI42V5hltvL4NUMzNcSNZdfdQBEGwc1DFMkJfdOPI1ICMSL5HXWNta2EBFU6Pb2jFu85Xeymu9
b7tNa9v+ea6pHrZ1WHWbEQDloXUtbOEkeTVfUKssaUxRD1Gox53ylE2GRCtm0c+HClDPbw4F1EUo
BrnBq/XKGNS/d+OyeKlwhpDamKt8wxJPFwe7dqWtBz9jRbTHSRwSvGIX/my5z8pu8r2k7RoBj7Rn
epjmZL66A4lMXaibD34XMy3wCnOEetlA+isRSOwjb+SPGW5Fb5+a8XTjZWGt1qMR6y+KQJ81/S35
zNiru7b9DnRBOhriS8+mMdzib+h5lkTbo+h39W9+bdTpNiycSDt6VRo+JVBZ7yfSQdudWcbjWd/2
U6BSTYs3c4MVvnDN7JBG2ZXA6vxUl+5lNNFSiwsF9nKBYfekk02df211PvkJ7gL097FsbmxfGicn
pzb06DYHNb5N0qAaZb36pBEDOK1ktIxM3GmVFoMFdkEz9Wmtt4kI/DyKLtvOmMlamAkxTslNni27
28zSzHe9EP25rgF67JviLU6NpanYO9AEU5BOK9WW8SZzuuae/mT46liA6FRFeuOKuzm3awkg5oIu
a0YWLvyOVRjaBIMmDUonIhes9JvEqlVib+Y/EvI2S4s5XFRhHcMtHPO7xBZxIBJbY38Q9ueNHAHV
6JmztFqgZkeCGhE7BVDIQmthL9Q9anKfrgo5LtkTKiNaeGzqFZ3SxO7CrZSGs63DeT7LNF0eB8fS
zznD/NzADfY1nJNuVyS4YQpZq13km+WhziO4mdn8KCfa0Wvd0JsXYBXulVnX2htojP9Lp/+P/9ku
GRAzQtt/vUveUXAk334eJP31b/57kyz+wY8ADw2nzvp7J/z3MIn9M8p/+oN4qXWGOsuc6W8bqYn5
WqA7RwsuzGXG8/+HSYv31ED3zgcWeBqbEPvfGSZ9nKsS48EoydIxY/BHRrg/b5EjjPuzJ6t+bxg9
IFvyjZFxWAaqPaunKF+5dlMyCUdat/HjT3XoH4TGOFch1Xl4HwTk+l9nx3XNOERhGguGHqCoOxXO
Vqd7RoB2Uux/uC2f2y3+OhQ5jkK4WCAYxP18oo2ZKl0v7C6w9CYJsF9RhiBi2NLdqD9R1//urLiU
PjM/NP0M6n4+FI29TJLrQmAt2E0Ce+d6g1IoW3ej23+i1VhoYT90ON7PyuScLGHyUPwy/ofsh6LZ
5gL66OUA5hkQUHrn+6jIdShD8ioqeKRY1LM1sLbqr9bZv/SVfFDY/33wZSDOUwzO6MN5diSXh4j6
ukCrLGe19Cy2pW7V5//ujbMNnku6QhYTT+/j9L2NPLNVddgHjW85SPWMssXxP9au2qayQLbx58Mt
PaGfr6i9MCMZ+BM3KrAh/Xzz7FqxVde7PogmDG807t9c0/juRVWx0vMCPydEgT8f8dfLSHYn/e3F
cGSh9PkgtwljEpAZcPVLtDcpfeBUuFl+tf3zUZab8fG8DHhiTMVph9kfw9rIxiVrqc76wEwUwzdN
O4+WPEPdMNYjMNtPzul3V/HHo314NGjVRXVk533gqUGn4YUOWxFLJolyWFWEf66aLHv98wkaixDs
4xl6gD9t/PU+D+SHpWyK+QIP7GEDPXask1VZ+UMk2Ig41UxUcBVlpDveuGry1nVutd+cjk2QtM19
HzVVoHpfbfuRCMRmcOXXcTS1w+SwZzTCrr5lyIckDkSyntXzJwuT/pv7vzizxBKqg6Tg4xPntZFD
iDWvUTKQAbKytAFL8TjaaqtppsBzqZO/CR6XYUMmGUaN1rOY3fGq1z15SeSsuY5k5J/QHf2tHfmX
L7j921+N9Xl5wwEeGB9ehtTPobTZeQf5L14o4PaG+mqEfeZ0+OWj9n5MTObitAPZMJN4fRxLhFPg
zlRGi4J0HLUYa62Wen4qxcqEvbUJS5gBVEITWVVGc2k4s3YAZIDKUXXdZsCwylSz8R96xOUPnfJI
AoDhhYpec3emabDnNxuPhKjx2IFXXw1azuwrtNna5PYZIuf7HvPGJa08FEHmjBPBZMY0aN2pouzc
o4min2IhCBvDPDwX8SQetQahWlqivgcf/T2bzJvO61Dsu9Eiq4q7Ez+53P35af31BfFsm8KAt95a
et4fHtaxjezeHpab3saXTJViUJ3ioCfjHXgCue37Qv+3X0mOCNWJAG78Sqw3Py9sfjMqz5+zLmjC
8KC3RADo0Ve/tM5JREBz7TtPfz7DX7+ChCaz2iCaostkvauqfmi+I21SJfemC3AfE6WGkeEQVQNY
FAOV+Z8P9etjihsQ7IbAscRs1vnwmEbs7RFwVHwFPWwwdFR0xD+kAfwvjkKcBxI3JDdcw58vIJ4d
rcBByefOaQRJRq6v7WmyeFd/PsxHrDCfVc4GryGaOqiuxntS5Q8XLoM3pzvSb4Nx1KsN+MF054wF
fNy2rOAqtS4lBQ++IN3m2HiP4LyCysqSz5Yl85flFOAyCBD6WThx9ffhyg+/Rl0z+k6U2wJRz93t
AEtxB1Cv21kDuR5r05qtA9nw/rYR1VteDe5N1qXwxW2hLop5No+AG8NP7oDx299pAagAAfapWT98
ViJL07QwNtugjPryIBp764seeBoWnMuwhX0Ru738kkOUQwWjTaceY8HawRu08b2SvJAyf8txjV9m
3riZ5+G5B5O5rpNO3k4l5gPZJfbejuLhWE75pSa6z4qL35/AoiJEXg7XenE4/ziRCvXGLyag+AEu
pRumDHLXD1Z0H7OKrRlKpZuw1QVbbqfji9UUR/iEL17i3rWN4x96SbOTLociFqTyr8nkqO48a36b
icI+mjhtdmDfMFJkqbYMpiHVJ7X8pDz6KDh9fzrZsPzzDD68BaD1+YWrqQ0mLY1wRvjlsbNHRv6a
2HTARAj7cNjQpwI0w0RehbSKT56Cd3nbzx96nky4O8uA0dDdj6+7N7GWAJ5tMQ3FtOURvtuvlFVX
rtXSIPbFN1AV4yNwkfgrCOSuVxGkd4OWwNLtV1G7MwThMQ3xuasBDRANIaOXWI6ECEaindfwJ/S3
qdR1lkr3lvbH1hYp0nPNfySPudkTzCTO0RTk+7mqXlwlbp2JA0X4kdaSEHD7k2v+a+nmOewG0X8v
QUPsln5+aHBSuFmYsiDUaf5YkrZKf3+jzQKhzGybn9SJv1m2HVrs7Dwxi1MrftgntXnmlA2LToDC
7bsPP5qvtkqXhqz/yZGWn/ThNnKkhf5tgQHHBf/zaWG77KUb2jxJTXSXMZx8RB218LEmdhP2lEHR
E47mHUNH/0w2/ZuvryMsUgdNWs3gCT6cJDlsZIylog3odH4BXr20aBFIhd9zt3tly+t88oH6aGJY
3hoioiCm6SiYbefjmu4rrR2ThEeWbXh505vUPRPRJ1MZq7Wp5jf8oHdEkjB3niTFDcKTtQLwsRFU
K3/+vPz2YQKvwJcFKfUv1KikZ2QQK97fwaMLKhahowV1d6UlVURG0Gduid98mh1B5egRrErM1ccV
GxBKFjEd4SZPzRhEkknq3HvxJ3vE315fnU4GTxKXF/Htz88S6seo0i3ZBuyR0S2pMcYPBxPLCT3t
MLQo6CJlkTwz1fl2CDHa0Q3IQfVqZzOSx0/e11835TAD2BWyKbdcD9fKz7/MgI1gjtuMX0Z1AkOW
CyWxmS8mRdc3KnRtLduiDGIEe6sqY+Tz5xv80b7x/qxRDXGxqdtJT/hw+C5SwEqJSwkm3Ypfpdss
6VFN1J1a0FLArp0KgzYSBMQB2uRjkVVOjY0HVB4T+qJ242w9aNNwoWKTgYDRdT3hUZHdfvvz7/mb
hQadtOOwxqCz/kXRH6O1nJjv14Ezhs2ux0GxtdBPbhcVxieX5DeHwp1gkagGqxB1yYfXnfSrVtaN
WwfdHBbfLaYM14htmX5ojvhfnBY1qA0wcWmp/bKqyVLOHbOyOrCNpLkmO93ZVZMbnqXNErv6z0bj
1V8r5Y9Yj98sYhyJtgglIjSFj/tG+uIR0CeORDhRtAm7Ut4SVGhs+bpBPx8LgoWrePpk+fjtpWR/
baGB1y3gkD8/21Ekys6P7TqAkKvWhY27J0kLEoYEM7I/nx/+Ln7Yhy8ElYZYMAQYDFmxfj6Yl1lV
DyKAR8RqRL0jDamj0R9bw7wB/7uIFZvWwIKadfm6NtWg7dg59uN2hp1cXBeezcvFWHP2D2E75Q+G
VIgcmjLz+g2MVlLf4E3GL/g3tIsM4Ei7i+IcG1ELN4xmPadkrl0HAePGVzbWpoHohekMV54fJFB7
5y0hAXhOI0BTd05vQC4Ct2Ybu1QvULiYvoyNJ3/Qk4K5BM2SaCXZwcRnY9wQu9YkWRPft3mlTwei
iHw7AENdEConpH4s5nHUgrbPVHtpF2XvXVhI88JrRlB5ueP/NSLch6bNxlVvMWPcYEe1ogvPZai3
6UnWSne9Xee3SoNjhsNTq/Z6k+HrnaLGwCkdJw9F65gWxFiSBA5uNERy7fUVxv0pQ++5JWETy3uq
2E4ma8dneh20LROtDSxegFqVgmx+xnQjFPQdComyoGDetlIJ6J4XeA70S9wQrejsWVVzK21g0gEM
4nS6GkJX3ZbwRbrtRASQeyOqgsyeflJRf6CIHXe1NyJVt8oIBZW1qE/WbQsCoGz4RG3zcGn/CSAM
5Pu0tnefxnW+HvMC7U9rxUpfpVLiqPb6a/q8u17Z8jGURv7E9FvcdKVDzkCRjnsN4BqWTv+EHXtX
1u1ujN3yJnRpolqoTklPSQLDyoZN5mekHvbqaKppWBuyfUkzIulQc4WkCo7mDrj3N8vUBjSwU8vv
0LiB0w5iy6jZCZg3VSsqZrhrYNfOWkuOr26H/d3qJ/CFrnqZa8feKybkKzVOKzvBNyacraM59ZXt
gyjURZlcMX+a14Rn6WdekccXIPrzgN1CgnEtfBgZ+uO70q+TBMoDRO3wEPoWYtc06ykqWned85VA
xe3O1+TdHki8g+Q1Tzb/yU4Z3aVxsJpjNo7GZhZZvR0JfluloBBwYiNAHxBDJ9zZq9CzbsBmj1t9
8OLdjKN/PWldvwmNyQhmStebMMrlc+m14ryMXbx1Xe0g2ekaSA51udY6LIQeDevArSr70OQQhl2C
gw+mSIxDO5EhRZPiaJA0w6hQ32X29FQA6H4qk3CP1vo26acnIOkEWAmfRl0fPhWOFuFvzwrvoHq3
3CmtBgJva3fgYhHPhWaycaLK2wpMctyHmryq1Ec1wL7hJmk0dVVHjXfTgmVYDWZ73k0hNL8Rrvuk
lW9tDY7HM7sEb3tBBkLhqe9W2wFxTAbsFfA/km6eyLCo0a+xNTdEA329YqB6R1ZvjB2Dh+exMIQ5
btyafQQfUxaJFNPeF8m1v6wHnrJ0CssVnLKD6IFJaBUmeUefvTP+UG1HXohtiLhvas+9aYiG9ssU
I05D3oNybMg2c2s0XzTd3Ik0Io9AgyAuA1czqq8jUBS5NzPwGht0Gi7UhApXx7mGdCUFHuA1CIqx
qGlH2rOCKWhVA4BvuFKA6cp8M3uFuovp6l8ZeWrchUWZJYchdZqtTfLCpT4Y3o4MrmFGU0AzLkbr
9uqIkHqS/q7curPIzyQf2a8dtmjCJaeIRJjBTszzcWydW0tl4Xef5n6/pgqAJi3h6G7myRvvmTMV
3xvZoH6filZ/BoXfbNii2Se/NOQXdHbDBhT9FHRULHfeZKVfVMvPmYCXEjVg1Md3REgyltaBHJn2
kS4cY5AUS8kSXsKTEJt+/RRHXv21RpO2y0atfkJ4lexTML45voaOwED4248QeRGcudUwbJzQLrpN
P7e8HOgpbWDkVkZ2PZrPlILrAJI+27i0kLfsSv1ml7FvKpjZkk2z6pJIPdThsIQggMzzkP0PYbIG
dVj7wGD8xbES58szqA3HyE/jW0RRSK/cpifGg8upPSBm4BTdJePpDNwMv6qTqQdljP1wEYVhdEo8
3KyVkPNF1XneuRXD15GmBCQgEudWdYZNzvXk1kcHH8IJIrl8pnVnbGmc2Ui+eVW3Jd6N3dyP2W6o
RqsIyJqKTnkulbuWdmyfeIlqXiruLk34+piBXz7BPZWvjYqaa2tu9Ls24XonaTYFM/j4wIu5qCjW
pjONR/Na2o18tZcd5rp0ZvR8WZ0m0GjsZG+PBT9WIyJJb6z6KPXUP59VK5EzyeZJxVzX2XXrrzBO
sFvPfcxlBfseHiO6EUHvd+03H/fDyZprYpcVWJ7TCOpZUu8WxfSNFAnLG/kCD6aVr8xBD6dz4tmN
JbwQu6wWLxQxWLVpyQrVhy3yQ6HfSX2yT4ldhfcS9OqlY/fVsxM52abr4xmXBOk0+kp5FJGolgyc
nV6Nqk6Em4jIjrOm4ORRUI/3SKpYF6Mw2ZuSfy2FFp16v8axFXs2FXiJWvpkmXV+aLIlAwIQWEby
VTbgrSs6/kKofG8VRUPebdJZIg2bec9pY5Xt4zTRtPZc1X5zI8teh+FEKmDTLU95H0sEaURL3CZF
rB6squtd0Ez8krktshuva+SLmcbOrebP6J9lOcSnySlKfdVC3n7K63m88py2fxByzG6S5XYT6emd
26kOaMFSHCjTpp2PTRvtv1bFJ6vlquE2nq5EpE3fxYxlWhvJbFjRtA9vIJtYh1rE5bkD6oVYgjm7
oWQf7wGftt/w6lgaoBha4ltS0zHnSdp8AOtiRHn0W9pmVSKkLNHiViSOwPYAX5JoTnhjxWy5Vphz
6ulQKFi9nDtP0gzckqUXO5/asGbFpzxLK+LDETFfaWZKExeQBfdatB4QXsesvHLtt913kuHZMylR
pOu6GLDzVqn+YEVA8NXQ6m+OSklA4tWrCVfP5++Vkcpm7RjllK0b9GtvBkRhhJ0kD+w1KbksDl/y
NhADga4rGIb63Wzk2o3fCVYz11Fvo/Tq6y4safzXhsSRMskvYxrW13rnRaeQZPKg84FH4SYn3KaN
F4g/xtUDGKDusU6SUlw3CLdY46ussA8VOSXfqajdC/bE4U72ISRntAQufdPOhKocmt7zDK/lMixI
G1d5rvawHbg1fDbPTVxWyBzdKLl6B4DI0mrvG6mAdM3x9y6q5E62KEk3oZLmq43NcmdJUkIkHsON
YY7l2lamg1xcDismmtYmA3iCh94sphu9aMYripCBWNM0fDDyBWiqVbeQ0S8QwcKHFoIUz65pNgMh
Rpdk/R5FH6tjWsiGw8K2FgMs0Jj8hMBZmC6jSLSL0dEgI0x2eIsSvDr4Y9KTUJvgdALlg+9at8XB
TrqjmiaE4bybFyIamvMycstjFJfTilKfEtBn/EcL9cW3gZlmbjneZJUyv6ncOtaJ0FnSyMObzbbe
lo6+pFZaZ+OYWo/U24LUsbF69YdlzlR1u5jO8qEOwaCt65iCVKHwfPSQZ9+IMh52LvRCp8rrjU8A
JtCmutp7w/xC/6/4khXu7PLN4SIZmhWx0LPDWbvTZCHMz7L2gG0TBE6ogcoGhrxre7AFBRZIQriN
4po/uDTlQ+2urzWHpc6PbvqWg/R26F71wi9XNKanFZtS68VPfOeBqKN8nyTuwwhrP6BdivJLUMoh
pJ0qzHhDfJF4NG4wpR5Cc9ZfYxEOO8RfIuggOG+8BMbwoHgZWxl3qyGjVRhN2CwoLqxH8FFBaY/V
jteJBRhWybyKnNpH4+X731XWG4+jtPRLv/BnVAuFdSfjMV0jRbd2NmsXp9Yi4sasfT0p7pKtSFDc
udSFq6Zr8EHgXHybGTUhg4uAAdUpj0ECzwSc2VhKljU5xSurAJU9SvT0DBBWPojade86FPQgeF/S
acyO0VDuOyxS6cq2tPNqSsfrWRiPHTFMO15FVJQzdBtmbBRkbn9ZWHZ4TxAJblYklhlLYLqSXpfc
eKKZN1lhemftlLB6iXgb2zm4JrOxT/jBkC/HZMkytMjnwzRVgGtAmZfUaFrGCweGTkZjSvySiTOW
7KIlzwZpJmQiLeU1YoamLvywS58Kw3ICW6cBT2ut4os1S1oafaKNVz7K2fOJZja7OldhPsNrkB39
IRE3tmsdm9Qd96Facqvb7IIUg+qsLUnyaq0qZzg6dKtyaDsCEFKMvVjf9FHzn+DErNjnvAD0W4Kq
7Hld46teUvTg5ij4VE9EAzWHynBf9dl5C5uqfqZizZ/zlvC3tG2Bt+ekaJmqj7adC1FpcqhY8qnR
GXr73byORmLNKIfGPWlEKjlqZjVYG+WK1t27mU7cEQ6b6qThBIY5PrnVifZNBYDeSyEO9RA/YLrp
hHoXoOevgXsU105CH3mVTCygaTx03/IWQlPZpjHEBTHLtQGg+lSjAsD+lla3k2UAtW6oeLhvCZsc
qMfws5TmmIdcenxR/FF+4WtJ72zOdbwVEQ3JQ4WG/476mJ0plEbrGGVj+63ISKjEdEITARRh8T2z
SroK7dyFz6JN9dcsXvJcKosEpBaN+LORNWzCrTDR/LWcw/abZkssHMasfHc7Z3Z5i7GbhaGNyaAG
yAPCbmf5ODc3/RjzeMRGT4FTlWSgxU4PqM2PqvDZ1m3+jS/HvNm4qZ/ZGwv0t8SpR3LzBnRKVm1T
/Fpko6HSctnEjBw0TayyPUtmu2PfKEqlx+tBDkm0o3jlJ+OThshtDbQfN+jqJy3QpqUE6JiQEjq6
MO7SWFjlxmkKitY8dLhL2synbo0KHnJjo+D1RH2ykMUiG5hev7Aa+9qEPDfAQ3j+62LaSouA2DOe
TNYzZBdMNjr2WBzoThVg/IrWZk2WIMT7pSkAO6i8tdGPlUGepLR7UBagSC+zMdtLnS7QyajtBapo
z/bZ1HTVrT2gqOAWMm9dD2HN+WWuTT+kkfCjzlpUDCooJoQfF77q1Hfl0Btd9QaJixeOpsd32aSM
AIZW+VjovnuduT7IBCk9cUfYTzvtR9rw4cnqF1iWoQS/I1U5v3VSksBAO2ssNeZ/Fagw7gnvLr3/
GLQnxrKQZ67j78+l0X5L2L0kK35Z/3xqVfuWEL4H0g56KgMMfxFaC6wr4zoXvD8rmHFi3pf0/44D
FDmB0bqjorNjS6YHwO00URpmKymLS4Lnk3eKDTcfYb5f66IXYbYqvR5ZlTGTx3qKlSlIiqWEzN3S
6FY52sB7PQXpVueVODKTbvbo8s3rApHyOVqm5GGe4+F+wED0V1v9/0gmn5BMTASgtGH/2RrevHQv
f6tXL1+Kt//6z7u3kmZE+/b2o1Xz73/13ypU/R8OX8hfcCaASZjuU/qBvQZm9YNNEy8miZi8+LQt
UKXpy+Smrfou/q//NK1/MH9/p8OiVDB9pi3/hk3Teg8T/aHNiwQUgQhiV0abDs3ejwwjFx+SFg9A
A/FxtLoMKASJtdtiPSHAtSuEp6+wkhrDeWdM+LMo8jd6O5qBG4Xuvi7AqIV22BbbRU9x2WLRuBtB
rm2Z+5ebKHKYxw4NCP3IGZ8KfMaLOdk2X/yo1A+GFPm69+2BKi2ytvAtvvWl7A4UGlFg473fOIAy
13qIG2+eUQVOSpByxvC0Ahs3Uo3A5lvnpcdXJiXTwJK191I2bXHAETTv2Hnv+tZ1N6JTkBDTBC85
G6h9SdzlnUFiGsOX1sLtjcCyeorx7ASG0uZjq3I/3kSG47yS8SDjFZtjLF0FAQAXVTN194QZeedk
eoqbfmiMTZm716rX/QsB32LjFVH0nMctdY6Zqf3s9my0EyCljDyboIF6uB8SJD+NOV1XsnIPTWmU
O7jnE/tqpZ9KwB1RmW3sasyuNC/U6OUaGcS6wdvmmB1WfVbbtw32U2QhlljjabXws47toW9niBzo
V44WvNwjyA+5zYya2ApSDDZtKqqL2ondeFuzw4LXNfR3eiKtrUF5dx6BHQ7Ini92ILlsfmo7XwMg
bi/cRAtX1Il3yGDGr1PWO9t2SElbcTNYEozGV8Pk5DsHTdhGk+N0YyWp+9qHI76I6VkUSRvo0kz3
VLZGgBcmfFBwPnZpGkKdSZxsuugnI73gQwRZwIM0uh7HrtjSalWbJPY8+I1Ns6sdA1YBSlVaOLaB
razLVw3WwlevKYfvEZDA3SygDa9rWmXACUwCeKahzc+nVN7HvZ7e89GcXjRYXkQvzLa40KpMAdrl
w1kVgpuc+OiRZeRhNjJCvqxzxvBbOOWJTlJ1kQ/6fTxqEhaLadV7uvXZ9VjVuDjIiTkB5fDPrBrT
60rmFmVuomuFCymiT6Ydg4IFUoa6ENpAPw5HYhZ2aWmQuDCPjbnj0+CB7sQwRtvDKPYTlrN1OfOB
XRkW2RhreojkbtL0NDZpTThdqxcwrYy5uGKjvPdtIoTivqwvGsd4YVfjhue1mY/xmdTzRwfP/01R
2UGoebp2aJOeLN2AVNkUmaPyh9L/OlsUaNsonObTrMb2qu0Nr0CbZoZAXkvSab2uv7flaF41uE2a
fptn7h1KqHQLv1HfYhv0jxCnjcXG1YJXlcSt3EgKmXRYJwwW9tJys+beoBGP6YjWB8ksG6zFlXss
mSG02gZIhyFOLJRc90LJeRcCK6HVCWRTfAFXMnRrIbXosp7cwn0UqNFqUnWJ5btGAtWH39ggYEhO
Zn/FCreKdUuztqKvbnly7WwFpxmVErwhna68yim/BMa7VxfSrrb3SkUopV3loPbgXAK7Vf17MDv+
NutiiAr/oZgkKdfMUHlSxKRHBzxQQq1I9xuvys61vk0wnLLAgGEj9+5Uu+VGaQkTkk4HU7Yt7YxD
znnUkOkz0qBhJIZhGTIpZSN+piRg7aOk7jLiXVaG35JVAjsxZZNJr7U6uYR7wxWa+jo2u/f8dLGp
KqXBVh7daEs7xzmhOB932Gb5X5GjF2lsrvHaoc12lw+ecdY4WGIpRZparOfCH4IU3fwFTU022gnD
LwZn4caG8APUqDfdoNeNOGA+4gVV3GRXpZET3gyFYNXArj8fYzs+C6V0d9XQWSCkAfgveSYJSKG+
7IlWSR3j6LkNcxHMZLyrKetX5CTbJkIRvxNuIm4xjUHTMNpZx2pvaytHK8tLN+6rG0+5zmXn1OqL
TWsXf53pn2FmNYn4bfRNNlpR0DXdDMNj7nOxKtp5+lpP9SvfqOaS8s3ZDW5Ia0olwlsZoha3TDHD
3ShS7962ovbaArLMx6HMD3nkticattpuqcCOqhThV8xRNh5bfdO6xGOydIZ7tkPiKXP1ZNMWvvdF
6fBPKbcNuQc+O57RMJgvUALQI6xH+ovDlD7Hhqkf7bpSlxaIGIKZmfZ1Yk7XHfp2wpLJMd4ye5iv
0GikW7h5QZuX8h5RGWZQR/WB3pRzYBOCR4KUPgxU4CQCDTntLNfygdo0o+GdJSZLPKEGYEDRka4G
jn87oj8HCctuJ0IzfIXZbYC6C2GG2UsUOJzA0slR+UofrJilcbaeILY0fAuxjL0ofLMXujv/P/bO
pDlyI02if2Vs7pBhXw5zSSD3hWRy5wXGYhWxb4ElAPz6eWBLM1K1Rpq+d7eZWtZVZJKZQCDic/fn
2o+h10EKYHBeZ0TwdzCFjOflSL8GEx8FtdZGG07E9VqQ171kqmyeCJQ3556xwK3FwfiEObX057hM
T1lMEgPOEda/ipOrBdJnl8/DGzHD5MRgJX4GyqBewlDDeJy2NjuBYs5XvVupflUY6qUdGcT6CXf+
rcXpeYsBXbyjt/oNtaAB8l13J1pm2AwaXHtfeK1HF1Y8H7U0q77JNiJDOBbqOpsqdR+r0XMIdtfX
ykJl8+BgxID4Sosrsd+VqikvYxmqFIZWzXksveloKG3CNEZETTDCcwxIZpvpatS6R0XvOzeg0Kpt
VybIfU+RQCWG0fZ8cLWOD21sYrwc6ZASwVchzgAV0iK+G/Xos0GysxdDF3CAtd71EdlgNGN6YBlm
sBIIQRqIu8qeYufeEKkb8ciLCuK/D6091cnd16b13/v7v9nfa0sLzF/t77c/KhEluEP+EVnbf/+v
//z1a37b3au/QJxlB80h+2uLj8Hlt4yZ9QtPHPbwDh7+JY/EH/2WMeNQ8duOnnMAgx+yZEQQcPzq
/8qGnqD3H30bSBoeBBfAK1hEcKfYi4nkd9ZhT68on67cfGe40Ss9XOOqa5kzYAJ8KRX7XgzKrlx0
XbfQQDXgrOgdwBtIv92iATO11/eGpCatXRTiUpMWsWhUYzGpdeAsSjLIJvE5haScKKFD9VoUZ/hE
9RuWUfWqfOnRizJt5OjmtZuAcVLKEbaQc00XJVuCLMvcrjiWwKL5bmSXDdk09JXpOjAl1HBEa78Z
ihsY2ha+YBTzFOlcLBq61YYWQGXp+OyI+wd4sVR3Lqp7vOjvgEHu5KLIt130bJvsk/RFrXcW3b5b
FPx00fLVRdXX7BYxdVH6GdWvTaT/HgsA8XcSCosroMAeULFxJPEwyEAs3oFkcRFki5/AWJwFHAoY
AS5uA7H4DuTiQJAmKmiOKaFb3Anm4lNIFscCQ8t3fcDDgAx/YBJES3SCESFdnA5zV0ZrPtWVXFwQ
BXaIDlsEKupNuPgkeqUZd7WB5j46lXYl15u/dIuzAt/9hof53ax1xTXD1X5KclcALsCxmiHc5Gco
kZFc6y7Hn6ZsspceRegOI665N1ooHoZRMuauo0HcN4YS3uumBoI3m5hZKYX1BWJvmCrUyUWwQXoJ
PcYhBNG8p7EwsnJVUXoX2BWqdgzhkVNBhoaBH/jOWUp0ytxgV5Prg7XrDLd+dTgW2Awsh/ypzErr
aOU4eVQ9p1S8/JroaTkGmEitxQkx2A1oSNZ48zwKLtneog+2JMIPol0KPuZKLQ+NMjOFbshVg0bL
MzZwWlUAA0S5P04Ymja6dNI3hyMdNoilFwFPWPiU6ozoXIPE/lhQgqNllXYx7LE6msuEh3F2+lbX
wMZWbHcYSSUZROkFzrPuMBLcQthOLj3l6SU8N3OkBrzl86PMcmd0kkXbIt4VCJ5r7w0tc08TMvY3
0TvGHihmD6uh7XhXRcXfiYfxljeQjolxouQC7LX2gBZMiKfjW+KJnvpALaPpVud58WT14ZTtLJol
ljBPNF3pHeFnLCoVlYSjFxxcy858Y+JzoFWTb6gREGzWlO+WVKsDDudMVb/G3H/bBDzUEnFC0QrH
hN4XJ4bTApwZlHeDEJjQx7vVeqP+YY3oRWFf1TdfP1lK+s7dcNLl2+e67txF81LLYgmwQ0YYu3fm
8gwzla74zJdBbGmV/UObmtKvbHqpQT/zi38JUXg0u0dnLPiLOZ2Ae2tgEQmI4U1r1WuJA0kzffu6
0lKr49XYfNK+oU3oEclIF4JretWNrGn1oLMlxcOAgPrEOFZ/luXiU+oK07kTFqT9CrTkVWNmGwiB
6qBHvWNSrMOH2vf05SjF4nnWQ1lvIEV137+A5pR52jeuZk90kWr6NWTjeJWNUqxjrkhQcp4Vvnn6
gh23CngBeGj4RgP1FcKZymyTR7Fy/4Xfnm2m2k2E2lLlnQf8kE+rkAUHk2ii3qTNFo6bRsrKr1Le
uckxrZPWtPR32l+kKTvi2/cS46qTj1z1M//A4/UKamHy9aZK/DadL+TtL0Mz3fZK+0DXTsVGrnqj
IJbNgj35nnvWux7dLrqNF+Jg3sW7IhWflvSOnlHhjmDiXerOdWwN1IF4S6HMUyRaekbV0T3ZGHgw
h1gwxxUKOKbKd/WyunY8xyg0MMhNaolmX5luPrZaql3sgTU801xGN05t+JpDuikppgtszECOadCG
1cEonfBW65TxRht12tOrCDeWdO14a1dZynltMGnqzBBN8Y3uhiGv/Y45UEx7j/YdLpA/NPqPphyq
YxMn9TGd+3Zd6gVYGd36EFq3K13rjsckHRBDbzB3jsJXJdJfWsX9mHqipHPZFhuIER1u95KgX2FM
AcIYMpEu9MGvbZt2LMM0fdo+5+/FYDGOxV+3+Io3dQfZJu3rg+dkW3IesW9ZMx9wYmubsYEOn8op
I7OtPdoTswWG0vtsnIq9Sv32TrIIB6rb12sg79TWeD1y07zgR6vXRu05I5SVepoy1TkILnzcSbYa
wLh9VTV6JRQQPr02fcL5udaJ6/xIdDRuUzbqm4MoD58ke+gILL1Pk2KsuddbkF+N66t9icEII8uB
jm66f4d5Zj0whnwX0W7JcNpVTZ8KJWYz903Rfo8nsAhq6U4XzJKSkDZ1vJ1fdjqk2XJmAMAkojxV
mk1vqczuuKxAW9mhBvhwMteSQqGKWbaS7rIyY7vMwWXVanr9o7UoRJgLfT8VFejLun7v80oPGrf1
glQbXtRwHny14mnvoRUQ9Oo/iF6/cu7dqlMTPkqtJjvLUG1l4V/wKyoazsK0HkPSjb7NbYhyUkYv
bspzuGyNoMOOfIKQEa3ZJLjfTccariCxtEfKRpc9BINEHIP2dJBdKHEcMPYZcaqnjxAZEcVas/jR
hk76Az08P3hUwbKVb0PslwqSo23KTdbytVFhrAF4qBcnTKs7w8RuFsUNOytjcX7Xwr3UQy3fSnXK
36SuGSBayIJb7LBAjyUzCBWDgG7RJbhD4hJ+SoifjkkGHPnTgBVKO0Cs1EbqnWb7onsgNN2o4eSC
N+Gps0flxtaESx86hgg+RE5MoYhAgmZpfyJLYXLFlIAoq8aq9ZU5Sx6DY19dKkbSBxMf7zpsrGIN
HRdcDlmsK/pxkq5nOF4lRphSuXSRa+3ZKWRbTa0aILd56NNPVNFLLMbPstD1G62IukcpEglcxWme
bZpeCOxOzH9nD+3KkW2gmHXik6fYZwW7MFwiykGtWMBqTW92FTkUuCBdipdrCvG1aS4/Vo7N2cy/
OSBiV60I5U1mK+pZhPRp50Ylto1OfKOXGdDAWpyhXm8IqG0jPULncufXVIiKzoRywKAqG+HPMIJW
CWjLTWGqNIKIzNzSen0ek3jaClqtVnofGhsrb4fbOWOPlw1Vy5NrcG8AfOb3tD1L/IiZ8mp03gVa
UvuD2gk2IIA/N15tw+jOYZUpdCFwdkuSoBdw4ghM6otH6coTtGK2O2IJAtVPS7W0nox63I50qQZw
le4n4PsXaH6MT1wX+k6pbW0kJD/XGIQNVfSjGaetAaFmNTRgkock7UEIj+MhGbSWUrA23MsmPCVR
czVDywqc0E3302yPxzAlnYZ1SYkzbY1t4+plrK7a0ekVO1ly/DEdQNsMTHR0Z9hpE3ALw9rHsifB
KFEGrEQ8EqKG2XvmqdGEECjzadyP7H/nk8VWJfPTqMisNfxSKHFuTeG11WdjCigYPFgVFHZCuqGN
hnj6iDMXp9HKNqhy3PE0fEYru1NgvmyKkhaXyOzlPZVy81qb5vYSpRaz4sEyzwiHL81sJOu5tq+J
B+MnnbvuGuNKDHImIjeNU1vfWqa8fqqX8zet1bqzLBxlk2jDDxFNmO0sfTi7w2AEDiD5gzly+kGa
a28RcvWTdOzmGrFVWeshlopJcd5AWYSrpujTd9lRy5zgpWPQFUKlUqAiRqmq+llDQ/gwJKMfoh/y
qKxz8tpmsqXG5MFTunFlZeZxNthoI/t9Z0gFULIpmFQxjswr8yOGgIfnJvEOUwR6b51qy6Y/QiL9
pmIG+O5kFrhhWbbs41tzZwDy2QuomSqheXXVsJdRli68bD/PIcPrmXHuycRde1fnxfycCzU/t3Hx
wQE0KtaV3vSIlN2iwZYgC5My/miKgqe+0hTfncFe1iwK6zZ9Ca1YgCt7Zftir3WcRdcu9NASDO1q
JKl1Y6Rz1K40PTcOquk1gTPN3Gl9KZ/sXvbHpjbK05wPlIc3U5ffZGXjWDjSjfgbhm+IXGGajJsC
ZnnGcxBw5GJfr9gH5J773Y1UFo4hsrQrXiL3uRNO/TobRfltjjFZYr8xTLqzkEpKv1dl+VAudl1r
Me5Cl6o2LQvj2tXmfbLYe+vF6Et/XHYBMCVftcUGbH85gi3aITCNpYxtdF78ponYlKRf7uFyMRIj
yi+mYmCkXx5jds+L5Xj8hwHZWMzIqMDDJ41axc5ZrMpiMS2PuJeBROIPXwzNiFmnTAC+qiPMznah
DrfRYoA2Fit0tpii58UebS1GabFYptPFPM0P9sjBLwwcL642SorFOv9yW/976vP/4e8ya1uCq/+3
qnuNq+8//oMZx3tJsup/Rz+/fuGvox9H+4VZkK4x3PmVmfs/ox/+iPZRU/0Hm/d3cCFT/4WvYFCE
wAuJw17U5V8HQSbfjlwycRND4//+F2RdQ/0n+q7ruoaKW8NcWmrgrP5xCtSICDqX51U7xSGXm1I4
cA8DtkPoQQ9h2Gm9SJ7C51ypkxXb2Zc8spS9Kp2LXvU5pg4mxkHNFujOG4rylpaBJytUcXUx9Eg3
lSndYKaKcC80ttkma+UGG5dc4YK81AsvFGLjbTpK8e4ZxdmW+Rlv9Rbvchh0wvJ4bBfWiiIFvEsi
+ezVPrkUjLV81nBO1iU9pKri4m23dBJO6nysPPXW1lqKG4V8x5u3rKq4MM0pw4ZG3eDS4VUYOPid
yr04xriViVPjSCNEm5VnqQ3XcLTwoSU9hMwMxXG+NdPpqEb8LZEqqzFO3ulYJfDfzB9Wlx3yQfuo
HPulmdpNldPyJ4rYeIZAuEuEa68gunnrqg0ZkCnuBTTfCxP1d4dOvA3exqsqsvPyDnQFh2ywq59p
XeLPi7p0YyxtgQaNhQwQaGsY5PAQGfLqlqPN0QrFgWDGhwwRBBgz7yJAHWiv1X6GF+0rkuiBykPH
tJKDHvfAY7LxwSbMLmvzJTaw0Y35u2hS2p8sxBQDyQkT6drkF5K0MlbddGvmfFaT0W0arwakaWaH
GToN4kTMsFlHktIr3ig9FgjWi0HF07HQJRlVpb3Ciasj07+OlOW9jIt3TiO4TCf6XzvJc3d5rZpq
yrXSzLeUQd12OpjZZQ7vEvpUBvVYOzy3hyz+NPC9sWAn5ywbj0hn1s6tPJsNPL8hrqynOaTwMe9s
DKOewQOu5YV4QADzp+3pJKz0UE0U75no6rE1PhSqRcNIKf0yFl1ApOK9HJgT5Pr44VbzcWCI4qex
SC5Z47wko/rNbYwbHHmaD199M+ndbrZ6sWvG4WFuLOyYdceFauyigs9IUV2Okt3Qrfp+PtrVFAN/
5fMEH2ZwDORKQIDA56oXxqpu1acy0j48Ax9fMcI37KKcPo/hoRH9AzCHz0JNJ1+1if/2xfhghMSr
MxgIG4pbIVADOvY1LUn8r/ddK+2L55kvPH/AUJjWpQYxsumWr+P3hMmKpCAN+yVxxFIlweWoaOOl
1pX6LQ051zt4wQOx9NcZS5NdPtKpyIzH8ievG3aNQ/0d+Nhh34Lj34+Dotxk8ZSvFy/jTanU00YF
rHgoYuRVXcmND06Xb9Mg7JPmZvQz0myRNGYgKPdKA69o2Fdls3wPnQrsYMSc0kZobMonsm9Pxch5
LpjNFm4sznwffBWDv+wNGwRJp5E4cMy0gv1dUHeTWDfmCLJYkGBl5DEKcH4VuRnbaS65Et+WFRUc
UjGfKkWja7i3rPXQW+9jOYmPstTRrJU0XufwZ12H2UI9ezbzVqoz9alaRg8QcKOSy39OdSINND60
TUF4izGpPeraxnBoKeSnwE2HYRDDtqYGIzC1G1N1+i3QVKJ8mfPiKPalJ/KzDwfxqUhxpLbt8LuH
zp+kTH/Ki5s0WOtgXMhUE5fHQPNT4BNgKYR0mVU7c2mBNvqGAl93vCRWcyb8YP9N5nNRBv5gBVpw
ADzQlgCtCTztJxaWZ8q+tCen3NHyUwWllh3Y3dEKY7Cg//XvtWR+f3olIC6oHagvuud8Pb1+p1FI
xxmNNKyrnd5l717Iargsxwidk0+vUVvt+Td189ev+bMuwntJnR4PcKBy3vK//Ey/e83IKL3YbbHf
TJ0Vr5mlPgD4zX38HDupLC5Afl9MrEeUxL8jHvwMzVg+RwPEH6IfgzG6C3/KQNdZJOd0cssdZe9G
kBK6RGImKMFycUyrNNvRaPshEWEgSg8IBEPLfYsFYyWWE5NNV0M5H/sIBCDixs5bmqepCOFEII/S
Zvmm3L72MwaHTZWesU5sCmYdYGueVCsuAns0L71LM+BY0YJqWRW9wuBdfHMxPP71m/wnlxA8Qyxz
BJRVS/+ZO6TniVdUulnuYr3dmJV6S8n3bTEzLP2b1/kpnfz1jppY1lzHck0upZ/eUZK97sgfcq0C
F9+39P1OWoLtI2cRLhHVg9bNqKqkUjwfplt6TIu7OOIZas7RZzOwLi9bFZJSOBP08QiNLVx56ElE
di+GGLaxy3Jv1UnhR1Fsb5tRH18ii87PItKZ3iVTcuxV0V7xtz6NYhkn64l5gM0DGNzuUBPK5BNZ
117Bk+dTHN1qOyrpZ1jNT27Ubyg+4uFdG7t4snZxXCagCZgWMBA4ZmD2cWHMt1hJjJWu8709V3kT
VjZhwGWP9ddv5J+sMAsnwVuy+eCOfq6bnB2lauDLl7tZal/biZGVjVmRvVKksfvr12KH/U93PbKk
yafFcI2erT/egUKfEic3p3JnZcPVbJMDc8C/WTC/7qSfVhYH+pxpLv/09J9ZFEnckEdH4NtV3kA6
Ixl1XN3zx7LSJ7NBalGEh0w3d56iX2ToxWuwRAdlDJ/bNP3m2kBncb+LlUsCgNgID/GYNNiqnoqz
pkWf1PMauBOSbJcb5MdSBpGrHq/cKU/sNWfdR5fxOa59N9qbiD9+brFv0TTw/Y3X1BvGyzHaYaNv
+xErmaonnxa5JbzA2XkgBZFZTBlcO2WDCiFztIi50DMKjUTtrlWpx2vTmI9/85n8yR3LZ+ExymAd
NrGp/PFDIdPZMTMpyp2GYXA1xEXiJ3AtSb9k/M7Y9mHz4jfJJ/dSWNA6whbM0KwVN13KtRxm5Vqx
y34jw6Waw4aZ1cfqi0xpV3MXfko22JeQsIdPiecl9vQ0AMIMhKNCknHS6UnV5Qfu8lXiJPejwe4Q
VC9ncmXcZrGKgMbbVCNBbhGTt14trxHlO6tUcH2aJKtWrT3g7VLMFLY/RebELJ+8Wgznv36T/uQm
4Zmx/EeDKqFrP71H+GqcvJOUhdFvHrDFGVdInFs8tf0qrKO/+UQ0beFQ/XQNuzyFWdaIVWDy/ek5
3MDIMLD+lTuht+UaoboK3DA9MPTYeXj/GPNySRKHIrWus0xRW/aSRPnZztgA9lVok0PwamSXoVl7
9ky1VY6ZvZzcb22mnVCqbnKvaP3YY7eP4GAERt1+FOl8HfPpSI0zD2Mus8jI3kO57FIpAMfrem56
OFNjRbV80q2HLnU3wEIuX8fL2RyNILH4i57IDraC0pbWctjUIZVk+dzFdDmPt1+HoLAcq0B2WXWg
If0h6ThIulnU+3PDUc+a5YPoIuJcsB/pjX6gxeS2UZKDYbBb05yegVWG/5h/UeAxE/JbLsi6Hzaa
SUn0chu1o3XBHvBgR8sBYmGRuRR8+HnDbkkN0/PYZG7g1PxtoVgvxJW4xQBRnDxr/BALArHnDU7z
5Ay6ovDJsvHIyM2XNB6uhFcROiviZGWB4Jce5gJZmskix58uP3Ao3lIwQWkYDJgVytyTLbtzrllv
cStLEPLWZWiHwNDFRLeI3I5kLbdMpqsjgIBL3pkvuqCJ/W+u3D+5vdnrWJaH+YIr6meiVD4ZaaMz
6N+1zvRRtsO1VXnuUfTB8Y7betl/fR21K+rqNp3HTu/rni/jboN/VpKB4suawiBHWOL4zLzAHYTh
BHkXNb6uu+XaG/tply+91WSdkKgiM1k3S6N1o+TeuRZ4qeeI52I3wzUuuQ/82TEuusIak3bT02Cw
3VKFUfu2mvT+GAF/zF121hSA6DwPY+QRxstss520f+gGVlChd1fhciT18DgwYL6aVs+EL2fol4jM
CBo5H4tYPqRhgaFUU6hcq6YPu0VpE3V3dTgd7LLEvgw8RDhk9g8YAG6X3Xzn/PZ8/bev6u98Vaaj
sWf7vyds++/vcfX70RqIoOUrfh2tsSr+wviK/2pctUzrWCR/dVVpmvOLbhCdAKi77P/+x1NlenC7
VawSuo0L3PyqxPrf0RoFxp5NlJR7wXJU418Zr1Eb+8clGognZHB+LKIYYIP/qaUbS2TTW05oX0j2
KPuIVa05lqRE4Q+4xNadCIN2kRnYOVSPMtI5qS3vG5zlHzGjmXsM0Xjstcp4sOmCe2bLlxwJiows
lrpL5LAubRc79dx6tAqhqnZXApa4GONIyuZRLRtSAfhtc6M4Zh4GezTyNL04euxhSmhyd0OIu9wX
4QRCJ+1pEcC2HJRFbgaAL60NrBtdX6def5fVXkfxhirDU27U9Qnvd7fFf9ocdCZt32ctfzOLDu3U
a9XXHJf3Vq2T+k0U2TKEKmxi2+075kSN35fDRArMjzKFeYrHnVpX5oYPSrnQXhMSBHeGTUyaRIS+
8CjPE+AUeq0YNlbLLbjSE5neUCSvPw/TuODP6wAea+23SaxeJ+Cb165vcFZ36nNuJd7jSLfDzVgS
RKl173kcXfZf6uSHxlDcmanS7Mxe6BdRFGLfY/ehPjZJTsVQyb1lx8nZU/J3r2swMcCMWltwAY6U
aHrbvFIGHpNOuJ9Cy9hQAUubSZ6I9Zy62g/Gtm7ju9QL7Tw9+dH3ulgzRRpfLM2V5QrXdoQi40Z+
U+Tum673wAuZwfDeVM/MH54bhZcumxpCVCwH2HeKtUZapdI8Sxzfqqm0YmdRItznuA60lcFp6t6Z
R5B8JFnr/XJFPjZDa29IBOPwxeOV7fAKNckqdhyQ59XgBKWCwrVVSYHjxSfsTcFnpkVXkw6T22lq
55tQxtSazLDCY0OniS1RR4tXMSpMaI65pbUNgFChGMm9pIflZIEjOsXIk2f224yhKE+4laIRm7Jt
x4/ONfNyRaqCAWGm1J8euKB+FUlT2xZOKk+IoMlutMr21IUuprnRltH3mAC+n9cks4F9l/Si9bVz
1PDzUP/TOeoFK526soWHCZh0DBGIhg5hjOTAEIxxws1PVlGH8ZE1qDHYyQM9iofNEOtwQZSCbEtF
a+xxKChqWnU1OyksI5XYeHI8JQ0/lNPY9QHfePsYoTzRvEqJ6WeFO27turm3c7DsMWNUvtsERVZG
HNNlr4QRcW6hEIqifIZKFOgeGydVvWcsXxljbOdYh9gKC5fgKsN09dtga/lGxx3zkVEvcZjHYsCT
P3CalGw9VhhV5ItXmQa1liEZJccNN30HOYMKMjkdK8Zbne/i5Dy4dkbtSRFSuTEBuroFxlOt5wbt
y7Zhf3ajAb8H9/I1J/C/dXPZP8ELqSASlRDI0jAjQuRFyVGpCZ5bGMAL38V1vrKp2CS/m3stzFPJ
NEwM01qbhxQBM5zWCR7lx2FsRobUjbaJLZVUjDfxkXRmeI7dUtzadE1qoSsekkyxr57R70RpzDcS
Tc6nrPJgcSqWeDf1cU9HDvK5tKtbgGXKWqPzaly5tTvdk4Soz0U76A+63qRviUolgMJeFueTkHsc
1HG4Lzm83I/sZHwPUd4Ya/WMsotJpZJ3kdmIJeaTEpRx8YrTYONjpKMXpUgMFgVagZmwq/u50b7j
ZrUvNTPJPQA1fV+0vb1KtJb62bImZMWHvBW45oMwqR8Up54Y9OlGd4+NYfpBSqj2Z8WZdlOKZM3x
HHup0GgERONnaptY2dbhXBckIQu5qs/dMYn78bHMVXPT1GXk2+5gn1Vyp1gnWYg8WLcBk3731ajU
eDfB+fKVMQfqa3aTgiPJsl95CM470/PoFUkbdAoZGz5k9P6T+W51QQeorm1ja+AfaPuuGvU9moto
3Wh5HujVQHHu0CqUF0Nae9XnqDuJIr+2+A4PsWeXviFEfQQD0d3OJTq7HN35VtUS76Yl9tGsuj6c
12Zki21hsglDA3aDNnOHoHdi80e0eKekM370tCL6GWtmvgozGfuCSP0pVnAaVbUln2uAYr6p1fMV
QryHAbCyX4FQcm9QQg0uygVkkmTjmXZqhQUrggJhJeZblnMWd50muWhhWW5ntdLeZRGZOBnnRwT6
0NflpO8sjgAFalFo3SeJNkJ3mV0SAPl1VrU9uwcVycjQ7HWmTnzApW55gZMMd5KRHHEGCxZlX1BG
SQ/vbZq3U7lS6H19UiO7OXh0uhwiN66pYcxCb8e6iYjTqafWUYwr6ZNb6lKZ++ewlghGZb7FtfeQ
TnqxQJ1W3BLJtvQ0cCtzFO8Z4lyzyeNSk6Jy8TGFkQ9mzd0lo91vlkDbGoxS4atueCIYnW0r2C/7
xXyI6Qosh6xBhHBDxZu+gOsSdT1aDRYMKFVhcYoswfItQ/keJ2q9RWuxj/PQOh/oc/k30dZ0/rbi
rjUK6x4s3KM6me0l8zj4SGmQQeyUeev2Tr9uKBV/JIPUH6BhvKdz2u3jFIZmkyULpx8Xak9NJpWQ
StQeEpwSWKcj89pGZXWLdJKRfxysgTPpHQgS/RVgjDwBRKBuB/Pk8Iy0oSzZD+tU1El60BNrU3FC
8UGl4u8xn0ZFmiuV8N86IYC2cqIhf/DcqN6StGhuQDwwpGprgFtN+INzI0tgFMdbHGS4GvD27FpA
+KfYNOWxtrLoZfDo7XNaptn1DO+DitD5EzTfQ1xQQa1nqXOfMaXbdFqGG5q4FMWAxpkwVbmuY+0t
bBHmi8oE2FRXVIkqE6wT6qVDzXzMmwwLMlyjtakwL4TMT0H3mIVvop9GAlWJeMMHgEnE61EKOafv
HZn2G5rN3qTGuuKphbaJMINkiy8jp9Ve6emlFJNBwpXOuYNHZ7STRflx7I5OBeIdoGRBnCiHFAst
GY6F6uSPKcOXezZV2bFsXB71loblIJEZpcBV1WlbMPr1Bc7LprCNeuuOqqAVDjZAOVrKNk5NGv9i
PTo5APLWlAv2uwhfBl44UGO3WMbGfWzmGBvdXgRTmpLlNeUbKeHUh45l1VsMNPNNjc/azyyhHapZ
lBvLleN774ZujqwCpynMWttaZXnUlCsb9Ylk6zx+lIhGbzbaDwPi9p1ytDDgB/ks+qLZpDiBKn8q
FbGfWtX1izRTdtEsMtt3mqyg7slE1a1HHcdzZtpAtIom9qG1fIddo8NYmCkoLWwUMo7FGKSz9IZ9
r98lar6RgAk2KtLDepahdphZB3ASstuMXVfdhYaifrpgZZF/8mHVI2sGld1FaziSYsXWg9xhnt1Z
0N2MVatOmKvCdjHX66T7+ajfYDdHO30MQ+aKfd2uMPpmmNb71scV3HIyzXF5EtF0XppYFd5G652F
BKjeOTUPJKK0UQrcrdM+xtrJbwBRsiAMeo6/OtM3YTkDq7x3x5CoFQAgN64+kr4YyBdQyu4VD84Y
Z5l5CC03yY7d6HrVg5wG3jVgGCMpp5VXslNmfAbjjjraHF3SL0EWBEDlMieY4qgMlC5M6XEnU/Gj
Blb2XXr8hOwRrBe+pnpTIhkimA71HqsevYHaAM0dhFNy6Ae3OTc1f7tq7erV4M4zsklseEUInx4W
oR4T1jahY6JCHRzL7yJUtXOVjO7ehmTDHcxh7uL09sMM1mzV4Cv/buY1k3kCdvWRlgm5xmsrrgKp
cZXahcC/XRd3qozjAH7UhM0xlv3OzGmHZDWYAnZ9elCZbGF02RYgvBjc2iInap5b+lEtW2gsKiJ5
ApNnjeWaeKo9ISA4Cq+nZnVFxcZgPrdgN6g2TWosoK2m6CuqTCnv5p1jJuRafpJ306u0wpsopQZk
peYeMTzIP8GQ0qftU3irnqc6YijWtW0gCOeSZrBcBplhVLs3Lk9hYia4hwG1QMdatTUDprFI04fI
zbvXjq0nZ6Z2uEzlHN1Tbt9u3OXNDos43Spex+nL0ov4gtArBcO/caCbrVb3U9o292FYqF2QVPzV
Huv6PmtFee0iOgmjRmueRCy0F612m5eyip7CwlFPpg5tBJO0SvmrXgMxKz08Vz3yveMV9T00uLYM
wrAunXM/xuZdGTfvziywT9fzSIpZidXZd6FEMkmeIxOHAAySmyyf8udUxSjupjLcgiVAup1Imm45
CpGpFz1t9rAU/RoqEPiPqA74icpNKrBnBSjpM37ZzsI128DT6hog4gGdKPLbzK6PHb9itStRjf/N
3pmtx21kWfdV/gf44Q+BABCI25wzmUySSYoSdYOPFi3M84yn7wXK7rZYbrvrvi5sl11KEokhcOKc
vdee7ivlJRiMdRpd6wD+lFkt4yeoYda28QyxtRRIWrwq0TGc5/gMjzs6ZlKrC3wcNrCjy81kGr+m
CAc+Yc31nZVLpiXT14lFw2QM8zlhqbC48wfctLGa74ypQMdLQMC+tfr0mi91kpy5r+oZMbMgf/KE
hR+xK5XvmnjK4pDHvgAnBTeb/edSyAqnPjuS4hqa2EKJmXEETdWA+qCJ4qz6UtAoze4ESbMSmKPL
ZqwSvAVA7TWht+5CF0Ep6CR3fjNQQw/3QtPjckPE7lHeG9PnNh/L8WkeDKwVK6Nlw9ved2aDboi0
E2WRw6plPQ43nJLaAy0ZVCG9zkYUdOn+f2b3TWgj2L+Qn4yTXFVPaZqNz39q/9z/6G//magsPgyF
Tc8kS8sht4SqjO7Owrz484C2rMYhTqUYLkzjnI2h6fQJq+eKZEcDDLAffEVhse9j6yQTZ2fYNfwH
sfWUf1t287Yp2i1fda/nGLBhtP/7g/vQRv1xbC5RWMDyYW98HF1loq8wB1vDpSzriyqpFf1D1F/+
/V+CZ49xHIpJU308AU7cjmx6++ESWQxE+MslYjlXxe791/ynJfmPLUkPb+XftSTzN4RBP1s9GTTz
md+bkp79C7My/ICg+2lNKu6SP5ye3i8IeiGpkC2C3u5d1fe70xNVn3IWjYNSDrfPOx7/966kVL+A
JoO6QsS2pyGkeP9OV5Ib5eeuJBFmUnAUmD8lnTW67z8/QR3h79EMpmIBxY0biJbpKx565P8dKSwI
XDBuAKJtJqDOqLmGdRJY4uyCwrqdXd8eUR7lyRb2Vv+maM3dzTibvmr0SryvdYL4j09lm7HwicTM
5/xr5vgSqJGw7tD+uwyimAzc0jP05nUSZ5S1jUYCFLneowJ6dK3Hrr8z+9esqIngJKf+GS5L/VIk
UW+s5z7F8J6Y5fhKPzAbSd4yJvRMEhf7ZkQKMa5kSybUtnSr5NeQUFC4LXXGCGuCiomweYow2lQj
TpdUd7eLJVTuACrN1Js1Y+JtWkApWNdSx1CqvVjuK71QRNEhhWcZwzrYQqaPcD7mqStpIyXFt7Ip
y5cC2/6layZz3cm0uQl0M3xjj5O/2OTVEJPtIdGj4K4epjIOXq3QsmCyWwUs/w6vXMZYo7NMNMPe
cJkB8d2zyhdYPb2xAjmVDYqcwii5eDIbHwjGmnfl1G4mFDBKDWAUK1Ln+7wDXGlP+8GK1D0GMW2t
Ypl9G5uUFuGIlsRlUnz027h9lAxtAFU2iP6GSR78GQgIaij2Kk4LOiSe5u4GEGLkH2eSzU79nALV
MgNHg0F0KnX2zMzKGb9O6bPMyu6xsxP6w50ANAwPXaA0S/wvrcHGoBwcSIy5Ns7DjN6/zVHEFxiA
1gM6NHARovucJlNZrReQ9nnw6+qGErv/rmnrAYWYWiPZNCl7q97O021JOyve5INmk0D/fxGmjrVY
aVhqr9W7IB7uoLMPooxXmgU/92scg5xbwGFVuUoqGdznns7FgfdQdCWzWX62MMs/6Nnht0lT1Y8C
W8IOioZ9I6yYzHFYE+HBkC0q9gmniNX21WGYkIoGYQbcHl7ii5EH9Umamf6NVpSqd65JA2Il5OBF
wHcqfdWxOw/0BILC+BIH0r0PbSaUGD5wPK90Myff7LKQetWFWJ8Cc8422mELW2Uif+I6JniamvBe
jXFz24gpPCn8Z3orioHerJ/b9MGmINtwu5I1JCtzIQUXmGkq/n9RBPZt1dtdseU1X15iXhQRiWwZ
TzkIAxEDKUgD1IOcHlgRJo41MBb8o8hFgFxx1P0UuzSD9Gim59ykL9WuLGzBM64MWqx+D4byOg29
nE4AP+JDNbj3wkNoW9pqXksJ1BLkoH4cU56ebTN26Qu8k4mgRp8wZtUxM1gnpVXQh2ucx65zcB5M
kWjXLcAZrE6RebHLbDy3NOT3NpNYdF8NQssEAr72+2QLnZpbkefl6jd0eVcRY45Poz/I7Ox2rRnf
qwjTnt7Y5dyZj/bc4MNNV8rNnYslKuMwdPWzTSL3g5F4Czy/lsMRbc+pD3L3tuBFvs/aBPPImM77
ssumh6rwrGMXw3oqPCeg9dikD8CraKwO8bi2kxgnu9TpVpVcSCThK+CYEfVdeGF6vuqylkFmG52Z
DFNA85OkUe075TOFj6wXl2J15cTGKY4tYHsw+YQnGn4MGe8jps/nkFkYUQl1sRaclh2ywOYuMu0X
3ZXBBlM7bYShN25jYCbs0lmtp878nAsymPwA41EyvdVNf9POnEO/RVYWWS15zjoxd2YTfhqX+CW4
c88oItUx88pv+MBQXUbW1ZxqjQOFwEZZ37lDHN+3Vf6Fwpdt03Sj8DDvMrN47COZIWlV7XowwXLD
0+03Vr6IvWl6egcVYmihjwa3g+kyhMbQva3orZ5q2dy0sR/sJgLi9pbsmUI1E+1F21Kkz+skPNWB
YmhcDOX8wuaiudUw8Xcoc1cWt9GNy9U+m0Ft0ebr8qsJ8XxvOLmxt/HdrVuK7wtazZiZeyH6lRc5
5UM1TfpKCc5GgBZd+pAY4wAHuH5TRWiekigQN3Bwqq3RUFaD1x7Fsszi8YUFPwVPCtvHBngjsYhI
0LczBHpY48F0gU5PS7gX9ad5ES0YDl00S0cPTm1UPBJwyuqe1IisTrI1rdbssU99/8GBFr9iHoUr
CoLQRnKZNFHmm4Sw09d09F/DxqwerFIN99aox5uobuTVhf7zCJ8wW7fSPTWMhnDXcOsQ9fXZacJq
RRQGE8F4JKLR5UitRH0bxr65eoYGPdKN005Os951g0q/u+geL/Owbbq5OwPtkXTxu8a+sMYY57iN
FHvaMKuumPLTTQW18QYNrFw7MG72gNbCb3aa8mzRfG/WKumu3ITpRRdmeg/vlQ0SOKdt5M4N80Vz
SQKzN60V18dslvI+BWK3MbqpvHMG8dVBPkx/2kgeM/wIK6dV1ueWLfquGRB7cGeEwNyoC+Cz2EQK
TJGFlthZiMZlzQijd/XJaYYJj280Ht2WV+SYzO7RSBEk/tBO/KdO/qc6mYqNafv/Prq/ec2b1+an
2f2Pj/xeJmtCslEUKiZCDgGblkCK+8fs3sT+wuB+QRt67HWW1Jk/6mRkTn/Uxe4vZEl6gm00Ck9s
MuLfqYspsn+ui0H4a17xjOqXeFq4fR8FVYSMpXEwujeZVXpijdZaQK5AYzxU666B6lYxuJ593nqg
gwv/UuSTcHj1mAYr49yiUXhMGa4Y2akhuKUetwbkNts/eH4HvLSTPb0HVaUzUPgQWYLaZXWf2cOl
BQ0Kf2Wy1GCvMULTSdy1TZq5596umm+ogh+wCip/LSxDre3QVbuUYQ84lgrEkjVPj7hgZnFGQRXh
o2OWYFarZQo77wmdX4I+RpGSgNCYPCSqhkZxSCuvq+6ZuCePdeXrlyadJatSU5EjVdd9XN7A/w8p
mCf9xSDMs+BXTO68HXVqRfuS7Qq0+CnPtshuvLukyt2XilKU7XgxfKUZFt/DpYX81U30vWgeLVW/
xbyrkGRKMYIycJLOWXqMmQp9hf5YfbEaSTksSOb4VmjvWzpOF8+sY4BTCZQZ/uaj4XElpP/IRNqs
xLaNpV6P1F38GdSSD10MtXttThMhhwNmdKR/dKJWBSGNwMd8Eg8H4fSH3ACJ14mueQYX5R/RWQ37
eVbTg26s6WToeKm4IxC7Kx/AxyFM4+iN+8F5iBMm5tu+sIw7BgMeOYRuzSRhFJStbf4UzgrIh9cV
98Vsq3VPj6tAO91aQL9667NRpA1+1sqSd4UddBtdpvjflVLHPhLzTUrPCpJhZ3dbYeUd+RRLnxdF
xE4Ocj6ACxzpdfvV/NWYsnLnRamxp7k1H+3Qmr9RjqtjSMf9cTYn/4IlsDgXcHmzvT0TsTl2s0uy
+m7s7dZyk9Uf/6Susfvw1nCW/h3grOzdqdxrggVOcdkE6NGoXcCJbRTit1ijTDV4caBioKU0YOuf
Acthe/j2n87D/8luSJLr366ol6Juw/+3Bt+dRj83IFgAl4/+vrIq5xcUui4GAoCyFiQ6Vro/OhD2
LxInom0uPSqaDJLN/+8rKzRZJNeolJCSSouP8ak/VloJvGppGlgQm9+dh//OSqvMD30yWwsbaRYj
gQVqi+2Q5f3PPTzFFpwiHGr52DI4XVF+hmozQ2AbNlZfazA6fWnCkDZV6B6h+4FoAX+qvTXFA9W+
NbgxDwZaiWSLYT6oDgYZXTS1SzSXJqoZCdo7cmCl+ECMSiZcFwDO9rG1aSSzzsbVS1rCBOfJYxpN
OxFb/3vgQQaL7ayJsnjJG698YUrs19s+pqe/GnLhnUVo2aBje3HJMFcgICAAy0VMa3nl3oJBzdwn
MZaPQA4C3hhHgHmqFlydRMIL5mGh8bSNN16D0QEZyST6Wsfk0gBzACeNrl/Vd4GVI3stmNR6Jxff
2FvjAf1J8wxOkggxlIl8cSiUC5R8SkfY3Umn+RqltuklW1ZQH4D4iie8O86rsrA8FIXRHZityk8z
DYX7HCzCoZEmOHqX6J5LYCHBXJWQep9jdzEQVlXETErpuGn2JXO3txhQAThyu7CeImQYL9KvzH41
ypo/ZhOAfAM61HmdAj6HX5EDcMTA0Q4pv82kNYPEks0nb0Boe2RrjHxrO+F3eokkCTg2+e46dcCf
doMJ+cKOgH5BoL3IxIjPXk9+S4186jb2o57EWp0c80jxGWUs5xNDG3qqbMwAOHFf819+XNDUDJKa
ut7Xz1a3XOF+Im6ES9o0X7C5IR8bSh+W+ZhYccZsKk2iBwPPWbkiV4CfUvYhf/eahVjvpB3nZYgN
jpHGGdq7YbKJF1KGCmAWtvhoDsASQvNz7Ta23OGpNyDsDPP30O84E2af6+cpHa7su5zdlIcukRo+
nKnZauIH1dvaXjHuQfAuMuspt7kBx3BY7lr6Cztglh3TtHJB6s+MCAJYTAt7KlxuonfgVOgSUbFS
bc/dYNVskOnTt0oyHHDk0bNFZ9+mKL/IqA8abj7Dgkjvo5Et0ZGVwAOAIgEFbUtCO2hYDGy3Ri5w
ASXdArQTQH9KkGVPJ+I6GVAkmr4+L0IyWGm95/pclNq1Dyqmz2fwnkd7MkiOO5o7qEzZwlYi/ZBk
u3zIuGN83r1v47hwSPOZgOJVv9wnkx7Ll265RJ5s5TGjD/DCzpcf1lZmtMcnorcKvwx0Z3ofJUqR
F+Zh/vP7LRwZivObNMXNMs6+xMtN6rv9yOCt45QMFoSsEWoXHiML1w0JQgmiQ1s/QxrmxLVFKZko
pR43TKfM4iYlw4Y7YHkkuhT2KhEFnLwpRD9cmSwckYiql1nVeEGdEhKr27niyR4K/9mITaCrJekF
xQoML9xpWM4pIqoJ26blRfuUYVS/GqKMr2NG9jFqRi5oxWub58E0ucGw2SAgSXrOjw+O9qnHj72f
MA0z28cPcFRhoc9DkZK9VLlcwpb8BGaapaC7QIIemJdONaG8j6ueXp5RNxPrKYyVjZmW6uA6NVv9
FIqZU41kUKNWYWRdJHxfiYNy2M3N1IXgQmOeMKvOOCAYlBCprGIIkViO5S0sLb19z2uQE89yolme
vTwxYFeJlJ/zHlOTJNjQ4pYlwzR98cQsCYXplNnjteRGh7gXJtVLYvoVZgU43n4bWk+KzKeLm6TM
jr0wrufHBrWufRg7lkhJD+c8Jgl3FDMfLhT5XuKJgIi5PAWFIvFDIl0NKVhIq4pNUmc6PNzzmlln
fUgjclQadChk9flotbBH2tzgVLRc1rpJnVdzYBKIvovcnwpbzVOMJWfaJGQj5CvaGtwvogHOxdS0
fBk02spV5lbiEhVaPGWZ4HhIvwEC0evlzlFQ6qaTHdf8eCsgJyJIEONEocPdvUQLUVHr5zpyRHyD
P6U+dEKRnfl+z9uWzYfMlu8MvGu5/7HFiEsX9frZcQT8UBTH/Ip+EFX70KOlGXcmXXC26g2Y0TSU
y/2oF3JYWXn6GWEwF/LHksbcOMo2NBC4lRwEeUySvQa9GP3Bod6WwhD3NhLKbZomOsZ9z+llCr17
f+Ky3rOfh7wdkdZUTh3u3lfWoggFSkWSuZ4FmNn8ecCLnnx2Bsk6QdHNgTIAJd8sbJ1XnWK2Rmic
PYgQV7oX5G95OOpjXZbLy6CC272a/IAVWKezuAyzw0KWUj90a6/wSkEXPsxFeGdN4XRg+cEfvxEB
kh8gtkVOaJRbzPomI2cCa7ryRwg7TaTThzlOf4vNKFXeOm2N4JlXaX3IWyfjEuUmT03Sjay1PJP1
JmSJIchqsJx4De/WfSvy7LkIRH3S/ohgcUUy/EgdIusnrL7HQi8vooZ+1hORnOUN7xjvXuTKhJhU
93JXVzJaVUK0F7QD8Pe6NFhmAeGnSFUOOS65/7VqUYNbRXVuTM1uslVrU8U8A3QKRWYMh7YFshl2
5Q3RIKSR3JshYCji+z7njA7Ksql2hqv0fWkjp8rU1cfGYX6GtQ4Km4CizPWPAuIhqyp7KawpLt5Q
syMM1CyzjeVac75WTQtF3K3sGMMVaHHxThmPFuA4zv9F3ky7eaXgkZsLmNyJkY+sDYVmZGXlZTjt
JpcAjoPmtiTDGZ81HUEV6ht2xPOdN7bqRDYor7lorJCxsY9eZYP4ZC/AdGNBp8Nc8U5qwamnwqYo
Cb0C/gTAoRVzHlpZiepuCJ00b5UM4LI3hjO+pmSifgL0/cmO2VKfU1qjD1USYjNradbh30Q148Hk
/N7Qtvw1XEDwZKNaK/R+xGI4iIE9wPC7yYj1weyrfjON4ORpeEKWt21I1J1s4luP7NjplvPlvsWt
l5O7N/i8xyNzG0TDJ63jcocku94rf/jaw7J3Fqg9eOXpGjqArURaWTuZKCR4rYOszkT24Orc3Toj
kHykBk9GrHwQyzQzvSicHzISP9FMddmumAx77+tenUuNYTWomqdKQ0tD3bCw+ZusKm5JSmaJSjLq
kwEqfUDdcOoyBFZWUxsHhzbcMQEofy7kbNKERK7WJ4QCjG6BwLqqvC0hObhrWLEWJmZyT3d9Axnj
ZMyJuOMlAMfN7nNEh4Z7TGs5PcDlXsscFyh68HrvLW8I5A6wnNA04dbkgjXRZLw0/lhtYiw9t3Ps
PHQR0cNtnpvXpI49QpvS9pM1WsaZfSw9dOM9OwGcq/tr+56o4GNmPbVjXu3jqC2+oKkjewHBFxt6
NMHJ05Jud1Bw0y6mC6icN6+CE2vDp3WmXVwk2XFgxvqKL/HLaFS0CdE2Zuu+rpudga+0IFSL7Ss9
4W5PkApgPqCBaxb/AJFpyosI7M6xz523cgmbsFox0GgngILVSiCVqeWrX5sgzP2iGb9QEW+prmsq
wSXIYloiLdqKcAu/YkVh5a+BqBSClKvIUgezwYdAZuS0odMwcdFSMZyRsyqxKuF+6o6FxKs5d60D
CWxIUrD5Dir7pWsE1PEaAXiDb4msOD2ouemDNxb/gBgzqyIJVBD2ZvQ5WTmhP6PvCSRCEzc0WJjq
yD14STc8G0kDf3wigA01UycIWsboVBPPu1VuXdxGDc9FBKP0uQQteZyBSqOLnRJyZNt5i2OTf41V
tHOt1Pw0BCM2RyFRPhqnCFEMDYsEW5z+prUMztDnLmHfNp+JYu5ustrDeJgjyqYaeMyYdZK6TGTD
qmPv0p6Sqpqiz41bduYxS1wYhEYlZquDpEbXgbZdVw0grwwqp4CNm3/nt5qmXNkXbENQN3svgOBY
1H0gTdD/DLAA2kflWM8kkMQxZpq1ldqGuQoaA8blGuF9J1+8MOOta3XwE9dehCZrpwYCRG8qs+a/
JwUl18Z0MLZw91jE+SGr1eDsQqotsrcoRNze5t0UVWU6nUxSj66TNQgU4TpdZxXc/1Ab1Gd/6qH+
hf7lg/xl2To7bOwtNtCWYhv9cXgf+mQTtFF88AtNXlRWFHL8PNvQLb8w6JirnU3HvN4UuZMmYD8S
Xr5/fwDvNtYfupyFau0sR0CPdPkHvVKO4oM/ewix785WGxycEc3tilynAIydFr51EUZDMHPLoInA
8ygMAMH4MypZBguXIG/Fk2d2kHyLJeri74/qL06Lhu7vmJTtrq0+goxy2flo10jio71HkT7y9mdq
VVCT9myOEXVaVD5dNlMcGX1Qvvz9b38nbHw4J/x6d/mLElzYH1rHBJ0lXd7PnJMpZSsUi2oi1a6p
vAzeIDGZRBfMzIPlE/p34yiW8jvHMBrf0OEtrTvwkn2C3Sdpg/DQLjvosgry+DsUa/YwuWSh/YcD
Rp3yk3lYiyVqyFFSw9ZQ4uP56nF6GNIA/03MFZpVPY2IT0MXXguxEBq+ZF6SkOKOTfWa2cl0rVp6
FeTv0AEoxvqa5dX6H45o6fn8fAoBXyCXwX+qpOA1/HNPyHAWUjN1wwHSEmWja7iw5GhJPTe0eJqV
Zyzb38ECLm0LUMllz/4iH0juJQSBV/K6acplD8aZ/fsDk391YNAItLvMGEznI11F9WZZZ3UVHqA3
UqEGeNLTDgzEUCsc3pFs8kfYiJ59nFCV00+QBWLe3rb6a2ejLAcYM+hnk/EpZvT3uhgzE4mrEZuo
wJ4p36MAOFDqL3DJeun1IKTkySamjW5JotDD3E40Bt9+bEqjbBiv3bx0AfKpHK+hH6Fu6WNiYJc6
7hVhAffWDNciWTlEEc//cJ2sj+ohveQ4waEX9A1sFyLAz9cpFEZFXosy9jIkTAUQ1JyHJ5Tf7Fry
kaNn4dfnCZq48ZhbM82TkSDCV1AY3fw4asLIHgMp2J04MwSLOLX5n5ws/j4q8qe37+0haSG4Xg01
tLBzh8AlOhQEyGTrSJU9aZI9wN95yvjtsGJp3hAPhBnOY0Pw9n7t/zPb+4fZnmUSxvKnx+Rf4sxu
X3mmPkLvfnzof3rQJuuwyRiNZjM8hP/pQSv9C8JFh1ayw7htYdj9dwta/0K/2oODg8cCPxT+2/9u
Qatf4IFIoWhp28pE+/nvtKA/jPr49YwWTfSaGlkdr4wP77Dc7GJQbcl8UAHhi6hY7ByqezB9ysTY
A3NxnH94bJYf+NPqxiqL5g/YDUfuMd37+alpyQrDPOOSNzjG9YOJ+RJb3j++mz/Ci/haTFQRHdoO
01DL+vAaap2GvYyDrZZ2VYQQbKweiPPpeW7scmsaA8VwUw8bCn3j2mDK+vSne+AvahNHM3P48DVZ
Ii3szkuFwrn9sIh33eRhdFQtAiuXzgFGtHlHX9w89OBeziPAuNMYj+Qsw7zMKHt96aPHLiOD9Rvg
1COKGmTqhe9Nt83ANHMVCKLAvXlIcBMk/Fn6KnTWZbp0YomKJX6eWDk2Ta03Td+rdkogZnrJZsaj
diDHkYxQeK2nzGXC6EfVtOdtx8ulDATalKKSkBmIXJ4PJvX6k8uyc6kJgH6yRrj7LTXFCW9r+epl
WWSum6KfgHjyjXr0LM9pR3Z6E4/52ResZLVP/i7B3TCvQ98svoYR+dAiMPngMEb6TH6otRUuQdhs
6gip7xsmHEdOFctaAHVHLD0pW+7xPPM1TdVYWzVH1hOdakgUI4k+TjXD07Y1Cos0sJaOfVQ/FGmP
xLFXhF/FrQKBTIv9Fo5sdPBN2iPSj+pT0lnVQ5O1/mnu1Linb5Ueq3bmcGTbP9N+75/JsHUfuTqo
WBpyIzHAEbnnjtW3CTXROlCCewi77aewpTUNyoYrg1fRPLiD5hkaoOXIlkawK5iYVhWx4ENXTp/M
mo9MZt18dgvI9dRkRD8ElIFdOjef43bIzwtr6pxlHmeEyStiNDsb0Ne4mCEYyaTltikp3zA7s9Gq
rORKxjs6OWKiwPcW9Tfb518DcmflOoixLh6MEbptbncVukceZ89oJ7q3XXpEtFVeJkU+OPoY2t+N
zOscIHmTHsvGYyY940pTNkQZA3z/NRhEsnO9sLpAc3PWqQ763xITv3Hetskugx3EoiGKr/Q0+mdf
Q4jWFVnrpQQTXWa+txIj31gPRnnxmRuvXaNy7ozA7Ne25ru4xCytWh2yMUXJhrU4zPvfRBJNe0bP
9l1gcyXe8+TtvJw2uKztbJOWHec1CcpXBckYgyC7HWy9RpSTsOL7V5dm6jesTPNtPoTTJ2sgfjsv
eBjSukp2iDvbNzOmTx3Z0bCBcjXvhMG5xZNnHpjDc6qXWzTFF/LbRN7vbk4mi870zJUg0nfa07CZ
vtdJz8gmUD7BgcnLYDR4RKM6uwu872an6akSxQyxrPEBuIeN89W0Jmb7vt89Bxb35sILivaWWQC8
tKEG+Kr/rbVVeSljh5tyhKs/hlwoVxntDo5meVdm0r7T7eDcdTjqnvKoYUzguFiMWpu7FZTgDi9u
8VVmDmg4adDf8CYPwnbs6bVHgfgaeLBN15GcDDazKPzev5wX8hAwKDGu41Tm7WaM4vl2QMv3uWyM
5DoxRoA6GnB+BAFtJ9SL2dodzOhAR1vRAiUTY+9g3/tWpi4BYnaWAGaf6IN+waWqz7E5MX5xLVmR
UWYFnvXZS7RI3Je+yIf2W1R39ktEtFQSHHo55/BC29nIl9buQLVXsQ0FGS87+4o3alqBOZw+CW+C
R+52CPQEkRubqprdHfch3vPWskgML7C8oiXOL11Bo6vlDjvZxFW3ZmM8oMG6Gk53sXFC0VtXzsNM
+hsF4igvJGA8Es55yQzQjMCYgkNAkMGRXsunxrHFFmB5t+3s6VewZfg4++4tCS3MFnnwbersEH+M
Sy0quvKM83DYpk4/rhs/aN8EmE4aZQ3exMonOYPO1DiDhhFTrdapcoJNUAbRxYZFfWvosp/WYABO
bkwHKqHDEqXwlBlr+tWRuQdOZWO017hknFUWQV1fZWn6PShnXFzSyUmja4i7QLpwnXIVba3M0Ddx
GJS3jRsP4Ah4YKsYnHmEH23bsXE9zhMX0hK9eTSBIZDkA5u0JIQGhaFBTrmErdEjkN3joFxCqDPz
BsexPnSBeGRDpndsQ5sz2fUy3Vqc+29NOQzu2qk0JJls5hqughR+plVGaoeK6Gte+PW5a7DpASvo
jsGgxYa6AD2G4+OQn/zmG2Ha3T4gkQRxWxV5sAp4zYUIZ7YkHVZX6bjErLZJswv6DsVQyHx0pb3x
q0fIz4q9xXiTjwHixjRJXrRBsv3aHd1pr0m5G9bKLT2ExV64ZuAoqRBl9UB15u3szsHcW7K+moRn
YgJHT15azarkubq106a8GWYs3gWM46M1lqhRw5CnqtkGAfrMvOAOnFrhnEq3HhkxyxhYbtYDwICE
lW5kbxQnUbvzawl54GhN2fxU0tUL1qLRh3F29DEjt+Y+SuS86f2uOiVZaa/pMWXc7sQ4pGSJb5mq
2g+qsROKg0mAjqgHxKUEzVRGn9HITOfVgAZ4Y2sZfyGSj8mtOQ0726dJ3ene2FVhSihqAOhPGLzL
I3M4RpEcyUvv+01gBPo59QJBKjV3PC7B8Oj1o794pe3bAv4CRu3BuGa4JS+imqfT5NWE47FrDO1t
RYT2b3ZQXWi8qbMe0disbbaHWCcdy9lkdpjcls0sjmWYqWodhW59k86+fOliNdkr5eCMxXqIbSCc
gsRbx2Q3/1ZmWZZuEDe6GCcZKgImqDTeMKPed6i5XrCIkh4wJ1F8JpwWMpeMXfNWNDZdCKzRSey8
AHqZD0OYoD5mgtVApyBPZKdCp/+1iEWxbtNhqQvK6oEs1RTYeQ9jxOszBJQjI6CVP6lYcftl4bGW
fX3WVVPY6xrpLaKJwgHYQYRYs46jwrmbLAAexJ+Uv6KVMpp1XdI25NqYIK4okeJY8h5KxUwWYpOf
teU7LM6Mnr2IVJ11MFikOpl0JwM47N70PU9Tsp0mw7+WiVqegYQyQfkmZOjAgZasQpiLVVg6dzNW
8auBTvsF4brE9p5EoLsCNIfrjCIvxM09lr+OeL/KbehwkQQAfFAiVIU/iq8qshj3ial5K2MVexsL
1D91MqA4yLULqocy1H0coXM0AEWqKt9avZ1sYugkR4mM/JzWM/AFsxloxtFZbuuYDXlWwn/dhE7D
yx3WpXHN6ZE/R5YM7oKMSiMHkncJ5vej0NUXaSxjQ1wKy6I8Z9N3wGneKkL+kR51VYl7lsH8TZZu
0W+MwO15a/cslcHSGcoQU+AFKac9e/PuGWc/1w5lu5evzaye9kvAz42Jpm8bdmSUBQHv8oJi6wWF
V7ZupqX81VhxVTumR6vhK8jAplWXjdN3jwhBEGR+sc3jSK9ENDTTaoLxTcppKdNjQtTIw99vIsRf
7SHeewxS0WBkBfp5q0SrNSmCwGjhy1rVydcshpTDS4wj0rwHDDqU97LyNj0X5ivjnaUNBOto07XO
P21oPpoN2cL8OBJMXILD0cs+8k802K6QmCbiqj3YZILAZZk75065TOwCgrxOkMUxiDAFouVp0n8J
imwLj0Me5rb4Cu2JGzOX1amR/USKXVl96TrbvusRF34aqLh3/3Di/qVRxcGi31rEsHSrMHj9fLAe
jlbVG7I5GBF4gL7J3ceJUKa1KeLwDm4Angxs1ZQPPXd8gg5pY/KeOiWw9l7jkrpZ2RRBf39Q71vO
nze+pBYyCl0OStn/svENuop7hA7XIctkJRlcSn/TID494zLt93XdhRuW5nk7ScmLx++ooOKSzSsS
Fx5Tu0+ueFGrk0zd+QAcsngrGeQ+eG5ApGlbzSRZ13Dgq9YxNn9/5FAU/2Uzq6Tl0bxgU00u40co
ngO5ns7+UB/Gincati+yaGluTQznsO6WUT5sdCjV996a+sP7/MAQ1iuDy89DHhAV6lAuGc4QbLoy
K26ZIdgvfVnmtxBGkxvTzORXiwju8bYMyry/qcPQO/rkfWxMm1ErVCswsiwloGsj584UTPhqRE7g
F+mvUUDOO7BW03+xdx5LciNZl36VeQGUQYuxsVkEQqfWYgPLpIAWDunwp58PkVX9s5LdpNWse8cS
QUQAcPd7zz0CMgvVfCvI2KuXHca0B+12jFv3TnO8+XtJRgY5rxVhtiurY48FPafuBcE8DAMbGFQ3
anaaZfqSOOd/grrKG9LGJTvxqVaXlRI3VcF4BZreUrYTi/QclFCZbZLT72wrJ+tVRnCa4Q+eM92n
BjWAHEhxGR9jpTHyhLtTvLbWkLvHvlDeeC6iKeYmpWiDNNn1cuPEOWZTQ2NFBWpyKxusNnTMXkMh
wA+qzMc6sg3gdKvJD55LSjKBxGO6jtTyLyIK+ggCF+htGBGw5ZP8RMV9FujE1HmFhT2YPVHTtzq8
HxTpCb84xjqCdC00RfCuKOU9aegrDceekHZa39N9s8X6dvekZ7SaZmU4YedodRuWQUMYUEvj5pPI
/T5nQ75tUwg6w0h1pecTbyRJjf2awOXhsU+LV69dEk0kfCV/KjAub2cUwad7F+QoxI5KcfM5dLQP
KqDBwUH4Igl8DCfZ9HynLw6949dvctbqN3tGqdebBOutWLb51ur99ppOFK4jdgMQ6Gj63aLqnqqS
XkZKA+mlZDfql96uSphMkZGLptNWhYQAgwvU1sCoitRMgHPEYdaK2sm7Ka12eNQNxPBmZdZvmMKk
O92mw2oMuuc1MntOgB4biycEHBO9SNFgi5giREdyVL/1UYW23e/pjCLbhtJAoC9rpCNjDBaHwX9E
Lim+nNg0/hLi29EdEouIixHcOHEUjQCVMyeOHBksR2iCdGrrzN5ieWaK52n2IGNOwCxdg11kjOrj
mGJJfu7C+961HKC7CvfpsCa4+9G3A9r7aU53/oIABQycL8scfMhLaZNxZFPffVap2qS+al5yt7we
pde890NPu6078ZVRwUoomXshNuEvrQhvujl9a2kHgFjk1PNi1MXyDKwJm6Jlqcplf9fzfMJShmMK
rtWwlW2ZEV6gT6jpxxRkZGleiRmggU+kLW50mKU4YhFM9vV0FmMGBWkOrGc+yxk8wXKBBon5iMut
WkCJmvSsMxW7+M2MoGun19CUQDC83kLfywEnGjsG8bC6WdycEJ/K4vVBTopy0QA5QWFIvHVlpBDM
Kagw1PTPh8h1whM8oMUat8EWdLYAjtz6BchTqT9v8wZACD+N762v5gvFckN2hAYRXiTsSGbloFdw
N/Jb0diSvOUkx6jVpyQbak9ei2EEnIOAo3CA04uDVPwi3YV8HMaKJVhj231vYnwO/JfrTtgMGq5F
kFB3FcDdtKkgpYWxLJ0rM3edOwoevQX4GrunPmtBBJWdi2dl2QBlTj+JLzGj6U2n9/NDpbHMI7Mt
DtrIS4HDPdsaHX10PCE1aBz0xfG7asNKpfxNJcanW6HY4iyDy5/wm9MhKZe5alUn9gEO6jdoe0u5
7C1i6aKkWBKdnm8/Xk1Ev1u4OcUBglJ0qxtFdQ7JJl8Lx/bP/b7DtMGgTIcDB6Y2LLXyVFqL3JVO
K4z1ns1dY+YF3a9+lWQDrZlNQ/+DEUCuesItTBzRftEriweS54MBA7kEynEpz/uMNb28z6JdtmFC
FbuzooO9EgapR82bt3ycQxRlMtqV+2RBvalLllOABu3V8HkllsHy10FE9VtiRPGVNzTARu3y/mCN
AX0bHLJw+TnRgn6dylsfwfQ2JtTvtpxGUCSbYxIljXl/OhuMHgh4gAF15bHlgzsBoo4I5K68U1xI
MEHAFgFliJhz835qsf4JMJaA2kUlbNMOM6TMjHtIADgSDjxIxtTFYS50YqQQgpIzRhELmRq5K+Xh
S9dNLXauWCGv4Ryxm9nx+DhPlMkN9hznel3AwSkZx0XsY8/1QvpO3CI6gl+44QkSHPuF3Wg20TFG
XoK1MeVnx27ShLQ5JNH6kjeklhQnyNHgqbD/9Khe96SvsShmfaxfYSoCUE9gxlYa0Sr0FM6Wu3Dd
AZcxxjpFSi7brPS4GyBH81mLRuSJrn5GDGsu8vWyk6BQrSWvW0CbBxQ4aq+pCcgCt2Bups72loys
ozywOLXcsaHHs3jXNOS5EkO9V7OQZXqobEccp6YARFy2SmuhQ2GGm18pH+OzgtgwUC+t21gi4HxI
gExYky3odNV784V3Ii8Kb/jmEaS4I3QV2TgFnhWmAU0IkpbmnewCSg6B5vaAXRRNTJNC2fOq13F0
uGtYyVsH02coCvTJPcCGnW4I78BnqpKMIEIJaX9V6HVA3TI46eWk4YGFXynlRF1HVJAz4bnjwAOf
/Vxd5CaQ+ukfTwtzLjOOGM0Y2i+QorTbhkPlUKleXkM5mrdY4WABPNUs6JSqMvYcNpnR4c1GLKSc
lWKkedG4io5sIu9advn3wVa1u0k6GtgTUOx1zatt0plOSxUwIzMdFxHWsANI4BdjQFxk037w7RfV
xpgaL5OYHkBlMzgeF8vrwT/2EdmHp3L1v6PK340qic+hQ/zPMsTLb9P/uvgm0y9/sxE2Pz7257AS
DimewMvMEQWgizqG1ulfUkTsgh2LKSaDyoDpI//pL8GMx4dw8iAmxECoxdTtf6aVBjIbJuUQZfD0
WALf/8m00vk0PWRGyeXxvLFh+GLbYX+a67EnF2qCEHLemkM6v9n1chxXttcTZQHJqApW1tRO2bxP
IR+U2qGG2u+0YeCQfAGvVd+5Wofw20IRFmp6w/Agm0d1JhHkfhNt4a1T/GxaJWDFxi5GbIxeEDjc
weZRBKOuxsE0m+5rwcFILz4DqJP0iytSElzpqdZ7N2M9jIYFz6cH97ljshL1oOW48L4UVETpzJGs
mUPYEsuHZ1XqL2J23yMqeAS1h4MYM3yRyTm5CqLx7xImcvWUhbpvMYsySruHz5ZBSOnuO/pMzHwy
pMn6Uyq8nnVXNaNvAmToZaWfwczPiZ7VxReM1NqtJ5r5mvajQus8TxkfdWdNvTK68tKPTve/C/B3
C9AwFqThPy/Ai/RLksZv1Y9KYPPjQ38uP9/8g9VFdv1fS4wF/efyC/Q/bIafvPMEeSMJdhl5/6UE
9v+A/sO0GdqVy3B4Ieb8qVfDTIdlgrAMjgqgDe/jP1l+xifKi8kqtmAmeQjmdNvWLS70IwqEToIJ
RtEZZxWVHDyXEc8QuW+dpUlL9MpllJyQVowhJxTFh1RW9oHuPWmoSoMGEVY6VqYBtJ5ZI5F0mIHM
Lat3oX99aK/A9qC7iKpjMP7Dnb7+wFl+dMtavtkP6AuONXxhf8lO8k3HARn6+zf3u2Eqola1Z3S1
8vYkH3MWihQEHvyTtUV08usLWovv0adL2jreK2xVyA/ZMJe97AfITMNvvNGGOsaQAWVQ72k47iI+
XUK+wMiZ6gpst41WB7CdiDuRISwp0tbxcBmjrRMnRn2IPAgBKzV6C8nJjQZ0zL2LdALZl4UEA41Q
shSshWn0amdHVX2WdQbajjitwIqNPGpdfAHFQowmapQibaq419oiCCoUyCE2gs5bXzV1h0bH51JI
/uAVodSBTIRDHyyviR0Tmj9PBF/0HsfWbYTT0MXsMpJvmZuLcLKQjbQWQ1akYLBD1SKfan18ikJE
YTCZ6F6R8BjLN4ezD6PrRJ8z6M8UOSYdv61rQWG1BCFffBJwSTP10Xcgx30x4f8qql5TJFfolPlG
Jy3XrIxEPrRwPBS6Ag0cz8wSozsza9szL1U+EWTrerPbPJtUw8mxbzvevxh5d6iR/zDeYr1JxWvh
tfzU+IbUXi2z5859qJDmvpY1cgz4DuHY5nwocoG0VkUz8m2bIefbYYoDY0GqRQGo6VmWLOgDJ0bd
VgvYfiK4ZXnlvGXTop6a3eBxHFo+TlPXlmuRujeJy/w/1DvBTUpnm6fg2n3fPSeM+Zu9rfSy3HAf
odY6qcXTSbWCQlE6wH13s6p5rKPpmMYZmiYEP2p5JN6M0I1k6pzn1yC0CISGtA/HRQTzahyni4Ro
rRvN15maZZLFu0DcPrgFTjObrp2h3hXMZyE/ut7kEd5tFhuG0/G6cISxDGfkfA/s219qTiA9rEYj
IAHCAJkuZ71zMc+x+6iNHqKVsSmusfjA44ksxT2cPtsPU7Py3qo4H58aS0cYZyhe2WQCMh45JP0w
ySbueFlE+Xw0pYuWyakRtGmu6PobM1UoG50R/cUK/3BeL4Qqbnul9xLr+c6JsaIKy0FYhgIv9RNF
chhvpPllKiXPLrUae/o+Z5inv/DHMvveSBiEaQlV70PuWce8Ix04zxCiLDPuIdrweIpcE6Q7RbC0
GX0pBH/KIxGMO8PiwgiWRYnzJUqtTtea7vnEVIWbxELQEMLLfWo2prvLKeTPHMbJ2M/Irt2Tmw5o
lUWmvCbXRuyJfYTiZ1WLSNIjUrSEcpqjyDFYbQQmyoz7QgA7wMKAIBZVaG6295QemvaoDZ4S5z2S
9PZ6lgzqtqSYsP2qcpqDh9TWy/w2GjPQW2Zm5KWPlnVQo80G8UEdJMaFeyn1ib47CE6SWsYl+6jw
IS7Z7CrJsRFwrcLTi5yTyyW38IlZxy4GlKBfLZ0bVttglmzmizR2WHwpsatI3GdZ+IN5lUV016Ah
Bi5hJ21b4vroHf2i5JpaHmdy70Vxm722RgsiunIGpuZW5Pf5U8sOYSTwDJTTXtX4ELv+SsZahGqw
iDUy3XKDvwnoOjtio8Mz74sW4WMP9efJHyKRf6P2wyl9hYsSsjTyhE3zquT8UVhDDICah6gy/ZIx
Tu3q+iExscGBMI9jLVqFWIfXomiw09i/rCw9eHbGIQprZdx5YyxRRJT18AAzSdswRkgQjTQw+wfs
q60Ch14rIvpqVaZkLhkWMRfrxCudPSY67gR/KRNa+hQn9kDyW+O4FaacOKjjOtTUhwbF6WPnNGZo
lfqrRngFjmFAK/mM61SaoLzaG7kZvxdd5H2TKBzgHbTVVV+40ERbMW/yopU3bu3Fr441VpuSQwoq
fGfd+iKqXg3SSLdmpZNv6SmiZfXea68DBGuETGAOtjJVXlykTVw8mFnnYb7c9VulEc6tjVKGVQtG
OJZTczUWqjx3YEJsBqC0G1jRJGkGQ3I32sX15Oky27Wiw859xlNWz+pqN6Z1ehd3bvEwlXYXb1sE
Med4aRjrIhfqWGhBvoVUh6xPkOEN0uax7Y1Wfc+h0zxXTtkk60x1FcYPev2UQB3k1qK1INLPQRDv
egOBni7T7DgdMSGKvO572nqIJBk47U2VxVuyy81LJ+48e53oxIkx26QcWHdYiZ2JrqxJBBDzQsi1
MJVLpLmNHeMmi+pmp8tkWLf8xmcQo4bAMXN0DxVknHEzl95wKTD6vwuaxN1pWJltHcLxQi3TlL+d
sSC91JJenLFhz3u9qubDpBnBQfX5RAx824Y9+H6I4jIDEOzc+zEd1VcdeeoZToiELFZtUPxmrvNT
MQcrFccBj8aMYROo49/rE1GXlp8V4Dmyb9o9oaNFqE+0TStbA11j0l6fRazy/a/rok8dHIUYRjeO
48M1Jb8Ft5u/X5VwOWRbkxMcBRjJCxQsNoamX2jPv77OJ2eF03XgZ6MfpdqD2v+p+hoTGEJdEEdH
O18qDCyq2LMX0apzksn/84thTMlklAIZzu6nW2mwhrWYIvBImgTa2AUO7YDPwhO3/deX+rmQhasL
Uk8trhvU858KWREHXqNJ3T2SV2JcVgvM5iDZZUhDjGKHau03b8m/uZ6BO4XBa6K7cFM/ddwGOe91
VZTOUWH9+PhxBFUJRj0hISVUIwjduL2//o3L7fp7sc6P85eARWtR93wu1mdcA/ug7XGbdiuqqw97
AzZUTuBKmpyBNgxVK9TKkT/rWsbx8esv8PNL6juIMAJ8NaBhO5/zVuvKFrpENnQchrTdTxNInTSm
+jfJdf/2KmhPEFQYCx3601tT4I9bRWnnHmOw4P2cgr56PgGI//y30FCS8MQknIX36Spub5nC0fgt
sFb8tUukZAii/v/xmjiBbUHppttZ+N1/X9a5KPG8gP9yRFqOwPukDRtnmNWbOcKIoG/kqH7T0v28
f7Gns5vwsxDLcNm/X7JKx2ieEBkdNTL8ng2w9KPSR0qRoSAaumKEYa4IMeMV+fUN/Xlnwf6FsGqD
X4sJ7eefGjCN01XjmNCJUa5E9RLz7S5RsxlDo19f6t/8RF4OInipwVGafN4sPaiCXKo0AbwXiLXE
YUR1PbxTmxcmXzo4ubw1v77ov/t97slujAw8kMBPO/TIGM4i7sQ4EgiNPLy0rUOh+wmGD0vz8+tr
fdaLsU0HoBPO4uIckBPw00pLsGnQ2U+Oqu3AyDOjdDDm9vTithlVe1nDUK7gX1Emy4m6bqLW6i5H
ASVtazMVp7monTcmg91XA2SaqlNVRXLt525T/Oa2/LwRgj1i8M30zXQBaD4dKFXqTGh64aPiqs2F
UjJvXjKpcV6Omc2rlgWU9b+5Oz/vEPhas6o4npES+N6nzT4m08VEosor7mvUutK36B96SGpf/XaR
DiVNtLzvWWpciqEQL0wWEF5ZaYBErTNFsRPxgBKSKgnonYF5sv71F/x394SdEms6A8Wh/llmoQtw
0dFn1ZfIbi8z3clejVizjl1hVdjPCP13MM5P76ZLLDSrASiHVxS269/XvMB1h6J/VsjKFiMLSAkY
GouK11QSAvBPSwguBm60AOFkiv/0bvrKDPRYBPPx5JiCVUpwDrmCLsfRG3R2v76VPz3q5WI+MB1A
Oiee82nVlblmEN2gz0c3WuxksOHkzWIh0iX++kLmJzaP6btsl0vxQBI0R/rnyoiIciJ08L6ggmiT
7lqnh8Oa0+/6/IGQJNWdNdkIEmLHzGWTKcFbGrsUqyW4ZzkGa4HUjvyqAnExzVJIAkPz4QCjay5Q
FqgXcTPFYnsx4casdifPmb6CO1r+ZvP4+WXAIDxwAEwDx2LO/2l1pES0EgHXdUeTcNf1VA34L6GV
2cU6HjO/vmk/vehYQi+58p4NYOv9lF8Iq83sR8nEttVxvfHNjN8vahFgWCGX9Gr5W/xwOb1+qIFs
jjXPN1n6CMMclGOftxtVWoZoHfvoCml/c11zPGKhiPXJAoi4XgeqI1ThPNRSmr/Z6czPrwh6ZtO1
SEXgyiZc6sV18kfo0i6iPrUnAocMpgilgndLqBpaJWh/lomMJ/Lf4Wfl9po8BaO7DGKMtCqrRZ5o
9lh5YL6Vzbf6UIIiqnzBa0TrLY3F0PLn0+CzLd2OhA3+/muP9C6SChnPOPsAcSt5Nblv1TdO1qnH
dnm9Co3DYDf3rdEcx3ZuuhUDY3ntTIvpVxfl4H45wFG0Sk9OPz4s2vwCN0rk37qRlzcTaMMlaRja
Ttqpe13PZJzuamxb4Tz3UOt1D8b3ObA00Xmd5wzBKrHb5rzPbYjxXtEoOGWzUDTQKj1CVTJCeAzO
AMvISDDixp44dXqwb31EZWGprKpZM0YGeDQ0RmF8nVo/BxTXcDgjIrdZwFD4zck10Y382dOEqg9u
DUS5Q5cRJXt3zOmKKsGoa6MEGt9T8TnmEchLUCx1jSBr5iWpyMv+DloOp51sDCxWVnMrcQXDqELi
LoTG+xpXgqI+z2Mx9jcdTh5YnTQeq7s2yia/rdUi7W+H3hBbQ0dnnOumf46VW53feo2BO1Wn8ytg
sjvqm0VutX3RCmOBoqaCxwxjhw/y0503B+apumuMwA42+IjZ5+PC1QbRgFK/TfMeda/bQCtbg4OA
XBFuCxDul7OLkeTJI24gKNF4hzRfHYTMBu1O1imXFjmW6+tAr2wgnKSwOvOqmkanvzVSLenWOa9L
ck2/CvHIwM+iCZFM24dxbDsvX8NEwCmfxEqIF4v/m4PNenOsCIzEH86bUu/cxlNtOnw4meHoM6Y4
DxZgWn4zdGonC3pYojYDUMZ40GV7b1TEcUOfQm5LABsa+EusXohqPtUBYPb4TMFDAmpI3BrcDE4t
zMQIIMQnL3Cu5fcAr5JrWIby+gOCw1CNL2MlqO7szEQeHCW4jXZDNzX7j2Xlmuwt+kIWmDwkfW+V
kwK9TQ7eTIY0knQP2gs2b/b2MljE1arbCX8hVSSFw5MyuwUzt7JueJ9TNGxbmYLDf4xmUDa/Edu5
FBKxTW3n1579Vho4vIRJCzy/ajLaHxiBIPCn489zB0DGBOzKOyfOdUCWracy20JF1ruzEm2Y2pWN
xqShmG1urI2e1Npm5JemN10l+CKGDnaybQqzu62UIeTrID1LQ9vgOXl+6+OuPlw4skCDmGWVHQ6o
CedvPpGP7SbzhWnfzEYDCpzM1MYW62/ySs5jxgDYjCXAFbwrNtOcnBXcW94ThTlWAiunXZzNVkU6
NghFokgtodVa4WTHoiW8bT0znTWg81TKB5LIsI8p9ZPBOwh57wOQqYFw+48T/79z0t/MSfFWMjlf
//Oc9KF/S36ckf75gX9RFBYegk6tpC9t84ls8BdFwbD/0BfZrWOQCMOIkn7qrxmp+ccyjFsQk38N
R62FtrCwmoFzyRJZ9Nf/9/98kf87/lZffxzF3ad//nHC6H+q4HRaGYuWkJoK1IIq9VM5Uos6TdCo
zhcBbn4qJ9KpmSHaoAx9LJcmKpdysWGLccdCTkbDMkNVOq3GUwXbCgAGs6nZTZa+8uSJmcyzc12y
EevWqib4IvLJVZr0hTZYlq4dTbfka+IQFKLsAZZ6SCIZlM1+KEmYcONphEhOmJR2tTDHymPdZjRZ
KL2M2v9uNR5OBPuJuleOh9gbDEIuIg90/0hJIsa7ZuQm32lVTeZRYycm3kvZ1Koz7qVtXfmYGYYI
HUfImI1OvQpPeskyX8KX29LG4xK6wyXmn/SNeEVbKFfd6L4qzeQeTYC150fV60IN2jsVZnoPkYHR
BA6C2Y2snctetuIABQlPnzoa3mi1vgkTc9RVmrdp6DI/Jth0xGuL41R5ZnXM4HAtKdIM/qD3ThPq
7zPIE2VFbFTly8uEmZN2kFO9eNnlWjzfMRZDWrvGGxNMOAKAN72dmYLw7kZUyz2TWdBxI4Ukmo8i
l7duoaftRSO7uuIhlI5pluPh9Jb/d0P4zYYAK2jRtvznDeEirapvBFK9/bgr/Pmpv5gTWCn4UJCY
YwDN/I24FHjEny8hQ/6JHAGY+T+7QvAHHgQWegw2ko9AoX8xJyy8GQILZT9QpBPwN/+TzQEX26Vm
/qGg1wMDVMz0ADX5gjChPrWuFtTfssdm74yguDoRAxxqV1vDAScZqzdks8ltCzLcbI0NIYAaQPPG
RYX5TcoCtnep0orB89xdQAu0gxoFVqaepCps+9EIaLfWU2e8w/aPH0oJTzmNXedphHJ+gVCUvNoJ
FeQ2rTP87epE8y7YHGw7HF0ZkH6Kj92+7bPqzMvgb5bSuSna3nonWzRCMNUJMhDZ03uSOpCVPlh5
NHjnnRKYqQ2FOw3wmktr+Jqd2BxmJxmWE9exeMIRGT3RARAtaLW6FSaeNbyQnzgxfB7wH7jIrRTm
LQF1Hv5xPNs7dMYlQWpmVZNchDHsg5HMbCsMxFXYphnzFrhrsMKRutwR60uQs9cnO1NmXwsa9U3q
pYt/gkgxgmHOt8vM9H6G1HntYi9HJEswWxdo+aJySYGGF1xZxLm3uO5vekN7k7lNxrKelRMqAI/K
EUnrRoAFypDsyHHN5EI4Gxhc3a2hF87FGDCgNvrBMw4DeY3AgCrAybb0vbvGc6L7tp9N/wAFzFrS
iRungHRsU6p5pG88j7AmNxrWVmHueh73oBlXYpAVVsd1gV2UBzNmKAkWpNWJIIvM83TWD32MFWHc
JBuP+IhbUcU2nLYoZlybG+hnezzcsdibiFyeVLUGTSZD28axfOvPUbQnEdV8bpSFjkB1mroPCnzg
Vn08eekeUzC/eExbf6ge4LVhaLIZKLqltpnQ5mKAzLB01rsD5GgSwMuMVHnjLe6gdvLkCFZyHJKY
y84OTajuRDdF00bqEc5JpAwdGGbd+knkblCJLpE1C6ktddCF2rUoITITO0gT0vmrQpGjvuocE/m0
ikY0lj5+y5p3n0v0o455iIf2wpn9bKWIWPJSMp2F4vgjSxp+fXT08mpb0ao+aFpyIzFRwcSJbxgr
LPfLcX4x9EltmSlG22ic7xivdQeB3miD/jA7F6WmHxrHzreYvJtH6IT9Kqe/3XRaAvHYlunRBlve
Tn6NMrSY1UEXLE3TLcyHYDZfK8LdQ2HE3ipLei20+2zc1pXX90csXrIDbdp7S3txbFMSGwWjyrVS
pb6BKbhjnh52djNsbdVwfzRE34utdiy0ABNdZGuY2SXfHOi4CHSQOjOOXLlCh7VutwhlMaRBgjXM
8XmFu+FiPtjs0F3c9Sl59UQJGCvmjlFot5lxzbfPznB1xe02YvJ3gPE1fIMHPa/9hDwtj8W2F3gZ
5h4VcxUrLEyEOFSTcyes4jb303MSdWhUBx3nCXWfuv2u1rvg6MXTbRdArFbYHKI5plzg7sduEvqj
/dAJsfNnrKsRr6ODGuS2bYp+M0aK0NfIfnQteDwT0Udroyy+FTZCBrOa3DX473CXatWFj3loGPQQ
u5G4sQmm/gVxSNAhS8loGTPZlenTHujYAmxK4i9hS4wT71bTGRXPw93RCHXh4sG399viCzkH8IZM
PTi6bJfHoWWETgRadpkEfQZp2UrWrArjJk7EDb7nG83nR6m6upS+nb0Vy26WD5HXrPys086axrRv
U1O4x7rpk5AHRo8jm+DFE8mzrnX0N6b8nvSlsY+9DswiFVghY2QQOjAZjsNM8nrHtn7TWxNaD+UG
B8KWbyO3vVnIo1u2Cf+szrTJww/Z7Z/YV4a1OXrRuGqsPrvMzGEMRZ/3O50HtdVrMTDidpJbS8rg
opU6dCetX9tZ+YLAiGDVYLiaZbmtsChZyawhfqjqbnFvZXdJFvGhnm0RKpNoo9X2GyFdiNoSTgcR
hTI3gl2a9Rix5+7WLFV0h7feRaOJNpRGnz3Ac3twkOphwTy+dSp4dmPU8oPj8h4PDY4hBXp9c9oi
SDjUbrbDYDniLgr70jRisZv89kvlzM7GaVW313vzvom8nBc4Z7SJZ+R45ohJv0wM63YImvOiSx7d
3EQjhXRSr+15xU67cbXgFStvuBi2Q6gWe2mj+dd+Z+2IB5W3kkdXrnDQQoPuKv81j2LjuXB8d91a
HktNs4GwCFXz5nFD8XcELuu3zijMsxZThpUYmxQeTVAnYT4XPol0gzokdb/vm+w4plG+g8ufhnGg
NXAXtC2HWRGqKPBW/oRQalXbg/3F1nheSG40/3JWun2TlIvcxGvFBXp2DePwsd7gBZK8NxKP9Mkc
zmVKIEc1FQ+GTXgHjgTBqDhYsyDYmG1/NzIYEalXfhlltQ/8+Tnz8mIz8ntgEtV5iJtiii2vdYB9
ZmxtVKUm9o+OupSIf1AKRqJZD8AyZ07qED6lWfOqG2LrJaqHBttyIyfrHbZGs/FzdqYRP+jrWBs7
fAhaBGHod8IGZ5z9XDvZ2jCMZkug83BuotyC9mWCZgw6wm5Le0i0aTmekYPWZIJpvnOJT6n5CHur
utLjZpRrey5sjAtmlQ23Vab5h6DL1VGO1oMt9eadAHEt3kclZKmtgwFqt7IwEG1Xtl2jreOcNTdj
H3wptfHaSLyUALWpv+2c6nqqNA1ESbspcTC/yiVOm8SVbQeMYI+YiDz5nV3cEy94NDXYcEwyTold
4pXt1d5PxJC/ZcpoNxAj24MlNXOT1WOycxGLrHy/ycMyt/mx3fgSxHG3qXSCnGPoi48Nti0rvLL9
7+6A2ccAr2flJFbxRsbifOdNGsyywX8hprUJcQDyHhG1pGstcvUQH8DsHvmbDsGKaUqAhevKsiQJ
v7Rk05YHRlyftJDeQIhhXfP1YiCNTZl9bdr8fdY17zYIqvGJFK2NDjXnEpmJs55Hjmwvw2Ufw8/W
TkDJWnvV6G1x1ilVI0cidxuaTXxhmMW+zyN8jh0P6cYQ1LewpQSiWD8ZbnBK8ffKc8WTpoJ93c/y
fuyITzeClDhjXHXTc3yCvorc/8LuXGwFHOY1oM7wkGYG0TpWsGswVl07k5ZuIog7F6jr3XVP7FmY
OCZ4rFZnJtQrKw1r0xHnmdFh7t538zmBQcF+qg2JB4L4UsSlEQ6ySHEIoHO9Y4PsYJCSQemv3H5K
ip1dxRCt8HDk8Oq06kXAZThDM+hsyY5IH/WptWZ0kljwrzR7tu7KxDLeQVjddzIKcQJRhECvIjLE
NOZoG4BwnPMDNkvFyJ0CeDx6g9KQYunryjKvIhoVi3VbtXhnoTZdl1QeYYIpWJyEZWQwqDhrIU1t
83KM7wJyFVvjgkIrLBFqEvl4cM3pK3Ntd0fu5DuoqliVDNE3A3osGGs1Bs7SCYjz0Xc8OayoSU7G
3aRZF3WdraQ9vI693YemWvKocRdbO0UdrdpIcAbmNY5gFYKqCAdqyK/F3oJ9tErabDwShoxht3WZ
JZkFd9Btd0Xj+mdpUsIt7hlC514A9zTZFngP3rbJaO90453wIoomSFIbrJAfgKLLFY7P2PDa1hr1
YrPunHblj1kEo2OuNhhV71XFu1e2BJAybTfCWsOwN7XHNaRDwZaC/ApW9bjqBC4uKk9ep6A/dyny
t7rPbUZ9/CCxOt94egBdkJyMiWiCdWb4MGsl5SGEV+wSYmwSQ4hGh7q2bwMYZzucIr4U1fAA1Q4b
Klfd9CW9Cq7UaJwgR2PX0a8bG7tfC93IhYbbNqI5zXxkEt+t+qIsH2TfgaqikkPoqdlMrMmSsmoI
YwksC7I2a+D2Uj2UooEmCXkzTOso/Zq3hLVJT90oGN0bWbirWbex95J+9IBJ/rlIBvuytYM+HET1
nQIYAVvSbYxM1SHprSaPdIT/3CVbVQzlQ2tn6bqwh3gr7CrY2DYFjyl8Z4WPd3GBNRYG8lNebnEf
FJeuH73rHRF9QS7dXTLl8kbM8KODzjVCQBQqH6NBwdJkl5Wch0tTJ5CpFlOounYBUvX50sRDibgj
ArxdrK+9cYSVE3jTOVSQrzU9B14yL6av3jAl3nlGN5zT6s7cjBy6nToAW40bqKpkPnzXfIF1s0sY
l9FlzV7k7bVILex6ErbIRJDZQOwmdu60uDBsrR3ObDuzdgwg7OwM0wcO0Uw/6rn/gIrMWlmpQi04
fImG+L2uiVj0a+tm6C+8OnqoR9Ujo6viV01Dxj6gj0Sop8LY8s7Jt3n2m3rdBkG9yzkgV5hTYVGG
/JFIW904t+3mJpuo0LQu05dMesxjckwELvOonijRtGucU/4fe2eyIzeyZulXqRdggvMANHpB+uzh
HvOkDRGSQhyMM2kkjU/fH3Uzq1NZuNn3ArVpoBZaCFKER/hg9g/nfGf0Q1HOC9dCHvPrchu06JGa
dKd8vz92vIO/qC79tEDmhFY8qTC1zL4LJxseEn7V8r2o87LeZplRXrm2bGS0tcVUq687bwOFrrqf
0FofRm0mCSF3BSRwLemixsTCH9UCJYg5GWh32YjQ6DTt8yT9gu1HOh6prMUx8NJqbweVvWvUkpyZ
HLq7rpJPqoON09bBbeDL/K7KNOOHk/XyvKSZewL41B3MQomTBDG0c0CSP9mVqgHFmx/08flFVMRp
xol+uyzJiO+yTm4sxviRZMR6YY8ECWiZ571VQ4fIRzqmEZ7cbmCuuOlAHcTkI+zHyrI3CeNGkn9Z
4meEwm6Yb2jsvMlttSWegya3tmZaxLcu3oEDUNSvcLdIETU9lPwFzxiF7aWSRQUpVx2dbiTyfhqv
aHIpLfoUdboIyGPWs03re4jByxSlfuNUlELdspkE374PJnYMNFqE5/B2LQElmbARhtmMWKzmjB+x
ZVM7HsmTxL5RlONuDabecqIrXnqn2pKWs89TwhqV5j/IHFg97TBTF2vO30cRBCsIQBcXrmtuoomO
4ar64Fz1lR82IgfrEHsOWcHY0diDhbVhtmdP9WSZI8Q+9MJeY+iaPERerJ8H0Q6nvrZ+tAtwNLSZ
8NDTN3PJrgan+3aGX3CXd7yMtcBeHwg8Y0UxRRpSU4JXsoGgd187T4TSZSaKZ1GXl8T1Xmo/6PfU
2G00k/kb9vO8qwx9n0zMPIhjo59xyDaAJ8S3Qs2NGnr4XOoGefFwUSz1wk7FrL0sjALEEbPkrKIS
L3E4DSm/Hm5lPMoRhgNOZUePD2ldYBIRjUPhok4Tn9RIrowhXQ6ckY5BVlEzfh29/CuQFkJ72ju4
DTP5MMrc0EaeOaJfmhgevy3nLe0W72RWf9Ew9lPIp0G/LoY096Q2M0pZuHhZBGHlMB5Urh39HE/c
6IoIlFAV0Ows1Wtra4xOpmnydyaLJ87OB4K2FL/ROGyFO9F9+VOUdLSEA+R0clZCyVRgY8TZdEpZ
K4SOXX2thjq4zxONF9J39iQOEz4yW8uzb9h33hIA1msMEwCBvht6xwvtrsvdiGJZg1LhKQCgXv4E
6PjTN9prv5hn4bsflmGyKvsYjHIvB/9HN+KC1v1MbStjyaO+DDZtXkVG3uSbpR1/NEMnokITX9JW
S7ftug/sGy0SJjEHxeIzL1nyINlUFfOA1CDMm1PrS17nd13KAU3GeefOUcNW5Rb3tnnSqOsbtPYF
JqCRxnxsVcd/4ibHBQPMSW8ItO7niqyQwQun1j03YOU63YkIJWMBMItC7pjkIMsrpBOKxfBIQzBU
K2+QmXR7GwIcaRqu3R2zomUryqlGMGJvdE5JedymCP2pyocnjRydflf6SMB3nSamLrLYu9dnlz5B
cXxgBd3lYNpbUCA8R07cMHeA+aDfSHxxX3sxe2IAThr0TC3+oUH5757Z7z/r60f52f+v9Rt/o7jg
nEuH//3rX9k2/f64K2b4l79sf8bm3cvPTj18Eo7Cl/5jUbX+z3/1H//j818K31tFH38/je97ItGz
psl+ncf//Lo/5vF4ErHqMti3HByJP4fufzgZ8SSCyeDNyyru9/Wc9aetnP4bVkXkxoGJytn1nH/L
McyQ/9e5OwIhJ8CNjx/WsgJb/6uwipEw0UBNL44l8QcXLwE1AkeCz8ZSooJ1BuALQ+sA28VEx0Vk
wFuww3HF19b0k8/EnMLGxRoEB4hjFd9vYEAhj0SMJpFJHqxUpaGAakS3mDDeoHuf48xTks9GY24t
nHmXwAOlw0/JIadSexbXn5RTGGvIV9oMxlGXWvDRMfO6D/i1PLCBQAX8ieSEn1zPnzBVD8kbaXgz
a3m3go7BjwmgKJ6q5sNi47hDNg4/AFTTUeEi4MBPbWrqQ0FcmuwejZhd28mnyjKoEZFefx8TK3F3
U+BR3eojaUPbUiZzx1WTas57qgeqxg9I2Z2e68FCkRNO1LTTXWt6Mg29xJ+S60Kug7+rhTKShynR
XYRfomztMEtKndO0Z3a10VLdco6Gvf7PBNaK9zZ3oqn2jC9ZG0JBJQ9ZpZxcsdHjMzMmn5itCESo
kazbNzfWPUyMVfKVTJjkdvRUvSWQomBK7KmWyMSk9d8WOQ8ap+I0b9GhgMB0l83A31ZJDvyDvB2v
HmUjAet6Yh0KhE/U4Wa9meJ4fOuKezwWxb7sypUb6KPvCHZNN/p5NCKBPXdUBS3pBHctpiveMI0H
205mdaSpIL4fXTU/c5mJNz1VIvSKKo0s/HAkLQjnU6uIK0FaN4dgJNpNFWjBjuim7DhA2noHAcjF
g3Rhk3lddSTBejjZcXFgQ1s8kLcq7scZfwwC+MSLqqmFyDuRbV1XxzlQT5jQx44MsKD/6qxIlRJM
EtB9KzuKxC23+jSUZ4S0PeRg9rH4JAsqYlgurWak+2Sug28u2EpQ+3GX34147D6SkeuXIkDp10D5
XBADUSMnQER8ldIr/b5b4XoTwNUXyyyecq0x310AZEkEv+tbZrrGi+vzobIny95xpdvHhPaWQfUM
V8maPuO49z8WJojboCHZG9hvMnww5tvmCzoTI53sUDQTURCpc1uIvthZ40KIupvE9aFDoULKlOFe
oHka77Mp/avhVcBFzWk4BgRFgfRQAVV+jTse2+2tNTn1QVildYYCPF+xs7HbShrnvmlScsTGJn9r
qzR/5xUt9vMsrbOsl+Igq6q5isUuvjXJ4MZRTNr6Keus5a51hpHGBtU1tjVjDOPG96gqBhQoGuli
Ow3a9MVXnXUfLLoLh5SPxKGYu5gRvp9lp4rm81YymLgZOyt7RVsFWcRSk35pxJhdhlS0T5J0mscs
c5sT1klCnCBmvzPVzF+60R3Og1MH2paBdX7SF28xd0aZlncYGeJjs8zTflj0BLFe4JO3NTo/CA9v
9ygN1eucg6ZhIHmsRFNC0Yov+BFhgBFlE04/11hVcjSD5qwcXTHatChObfldVhPaIVEVB53QwLBy
6JgMowdXl1Xezkz1GcC4234FrifPejtl5DErFvSVPd3nNa1nKnx1qDtp3aPVV2+yzpZv2IrHe56Q
+HZGHvbKJN4g+GAqN3xOhk1dzjm0VDvfN3buMvWQtXhuMlRXvOx8WrSp3QWeaL5Dihz2C3DGnsG9
bm1nd7bhOHXDHZDuymRCSZpNbiJQ8GmnfyxAQLVQx0TNW5lmhqHDE2Cm8ZLG5V3DvPBq1mbyBpO/
2C9O0O5gyqFLAiejX9xM6JdgEMFVY4N2r+ZRclH0Clt3bRT7oJhvi1aSc2LwQcUzktibhUFvGcXT
QOGKNu/U1LQVWISyiCejusiWcY1ncdQw9cSQjRLJbG3j0VUsuQi90+Kob131DUPsTL9ImGFG0Znn
h1717Vc2hizXcnHiLsGB0Nbml5y2+Vj0DpJvO8uejC7vHxJv8K4IMhloQaNDrahE+9xXMmDk6y2X
keLwo6klq1rDmB6KrGaqx6fHu6mmSX0HsparCOWgc6gqZzppSTnu494Yr+PQWSfIa6sJr21fJsfp
72aHHkDBXN1biCjuudmadzeQ9Vd/qLwfCgUgC4+hx/0cJN+ZQOQr7od52tDsptqXZzX3zsYz9IGB
Hz9nFGg91boh8ikkkXT8aErmVNidMZsDn0SkUqR2+xLLatjWHoZJ3ymzOHLcXPyobESJfTC2r35S
ue7WrpPyq5Uk/r4iDucijdg/j36lAbxbumMa+IymBfgmZXK/MVEbiutg68Ft7pf9RRhq2Eq/Z0Bc
a8MlHhCf5bZgZl14dJNjJV99MghCs2G+ywoP7HrYW5O8J2DUv1m0QH3qllxjUmTGdR3wHJ+LadCe
0tQhKjyrOXoESxbqXi0Hwz4NjUuLEcdbmHE1bKjKumbsUTmWoP0Iv1BGmMeOv/cGhmS8J6aMeMRA
w5xvELM9157/IfCM7PTM+sCWRrJcUjmPPgNptHezdTMNgc0xqMw7FK16BJzzsr6A2PEsY78MMhpV
la0IevMi/SE/JmZthV1aIZlKTOvZ84dxO3sao9y2dvaaC44kRAwFT4TLkWa432i11RzZafT3kK3t
b0PaFUNoDM2ykdMYPBoOwoCq7c2djsjwyYnz1KZfbOw7EbcQj8xxDu6LBJA1Wu46mnTrxo+7iZe9
tHXUDIxJbXc+BYPpbxGBtp+pzMwBZiHj4HhovQMLqCbqi15FVaz6u2YpmjuhmvYAqdY8zDCyI6RF
WjRNS7DsY6PzXqkFzKfZCnKFvRqQpV9q8r0kg2EXi+bNaQtvSz7evWVCB+T3IyCWrDq/P5gceUmY
D3kKSqrTjm5l9lAPGJuuobzt8i0jMadlHxtPJ1POG6fmelOMkXhr2rQ0uXDuYmrTnZFxWUtQYjnb
5c7LN1a7UH+gSJBXYDUtjW/3Uunw5THK200UszLac99Vu9GWAIUHWiMtM7yDCW3r1iMdk1vBy94p
0FwmvjlD7VbFB0lQLJtkARbdM0DbHwl6MyLe2bh16watQGfPuYNZsqZ8HXtsxLRbD27XpeFEbNPR
1RUmY2hVfE5wD/DmCDxGm0vKBFKYewE0/YIAhmIaFReL6MHUp8dRL5JnXdTFs21SA9qIBuyIdVN7
24ghOC/CpVpJnPioew1akgR1F3qHmhuMkXF8zOTItAaPc37KB2QWrNSMTFJiBvWB3i/pP60y93rE
YQKLC3IBkLg38QjkFelmd3IKNrgwLKwLQ1J1DVoGsWT3JtFAPOEprYhuTyj83xam3LntPiUuGFFp
ZlcMPwa/pX0qhWd8ITjEZM5RFFEbI2kIvRLL2TKaR6V5VThOqbVpJbiwxlo+uhREvKfd+w0DvQAY
GUI3A+xcy4amHqppr1uaHQmSJWZahHNWGOW2yJNnXhZrJxUiAjpVubGIfw21Irsd7cy6IBl8N3oW
k/M4QP0WokDI5jMLLAuemHJiF1AyHkAjRW4z+cAnNtcWOzh/lyYEFrN4uE2Vbb5YHT7yyJ+JoSZy
stsZGCCjRZtBXAhpbZZa0YPbJU7EeQqXLLfelWbODB4RJpSBvw9ix7ud3VREjVshgubt96H13hao
RvwEIMQ9NFqsTgyw9UtaFtlmTCY7WvyOa65Ps2PWePih+2GJsLs4kbLlFK7JhtcKuMUuELm6dXR+
udwvttkylPQJTQdEqUFp8aeu9XcB5y+Czf/SGLomwgt2dwBtfPpD/v1PfJY0ZnyQST875mVPW6fN
ZDl0i88p7UBofbT1qv3WUEtVXNmg2f7+welv/6wGoytFBKub5mqYhNS0goP+/OCoudiELE12NGbS
O5a8g1CXFSm6ykA8/P1D/UWXuj4UxFn+rN0v+te/PFSGGsqFnMJDNSbQbj4jClCDSurPv3+c/5qH
xwPhkAlo+iEVuX+N9hG1UqhRvOQoyRPf4eyzj678maSRDXdtJ/BPjUHKZlzZ5UfjJXTU0wIAUYvT
tblmt1Zt//5H+quJJnBWtR3oI4S/9LR/DXeT+uCnA10GloJquegrBNzKWTWGdhFgoCGGtPs2y5HX
2SC55edj/3dPhoBCdXVf/xh+nQX9nO/830HR/0fzI4vgP16Hf67mfP3sh/9ASQaEKPtF0fn7V/4+
QfI8IrBcrHc4bVeZt8U3/X2C5Ju/uQ7hSjYfHCIG+Rj/5yDJ1n9zESPo6CypOnwIAH+We68eLp15
AU7OlZb17yg6Xf+vH2FODN5WyCY8AxsaotNfP8KJsjHB5LA+euAPZwi7Dnop8HBn9HU2y7kBxxMA
z/LBQkuIpx0XRzaztdON6SDSTsu3pMF4EDCC7jHwDUJZgIa8ZCT07mlVElZbLNvP9ey0O+mWg6Aa
SJ1jT7QCkoVcxkCdNHty4ck6BdtS4bibMVBiQxD7fGhj+4RQWY5cWkmHPNtPno2qJwx0dLo4Ctyc
3NHpxeiLmDQ+kqOel2Fc4EMXaodmRd8Mdi7vE/brp6GuMlRCVT9th1grRm6LuH1wVJvd8CWkrXa6
N+6bWrvP4ibvQfiCfewscnmXSVXh3Fv669J1I6E0unqKG2XtVNendyb7xzYMlvU3R0zUE1XikrqK
b2rHVHCswnRS5WOSOs7OtOYmynv+2dNb4xwY2XMtaidMqEYvvq1IOC7oHFq93iRjPQKUyuzhUZBj
cBfXBs0nHluGQW5nGzDLJb9x4WsLirkYcAiDta2JZoAxVFts+JkFY/rBjuwarY6pIc6MZ+tVCtEc
jCy98Wxl7g2ZkvSzjMPGZI9bbLwxNVkrMcCoimSxbwY0KsRhV+4AmIQtZFwOh2Cqhme7V3keNtli
bDX2m5GdKyYcXV85vB6OvIE+Cq5Wf88wA20kv8tWxMNLXCkdMm/3rISiOmAW82WlHJ4ALHthqfx0
4wgEd8bgbCgkkofeJpx4M3p1cSGcuL0ylKIMDYoy9UIQ7C5upt69E5YWM57zxve4i2lr2zoHQO7O
N1xMn0gwEnKP1eLSYGYJCuK8P80B46LcJfwYZNZN4QqozIZL4kClxffAwN4ShlORM3jiSLZHzMZx
0IvxfsbJ1H509CBf9KmVPxDyGvdu2TjnPGmtR0EI1EZzKnnj9HS9bHJKnrIJdd9FmvqXCTXDlVGT
tjUn/dOuyi/eNNV9xPatPeK9lvh62BmyyGYpwxHvv0PVlU8L7LUIJ2uxddu4WMe9UpYHnYyXfIdA
GVZUQZ/7JU2WWt8YSmbAgrW2n0ORdwacRgIvHI8o7KzqRx2w44JwVU/1m6alcUfqppj9Nebd5Bjv
Sx+866wWUAUGwNN0LBiBmzVBZCNN6fYU0uZeT0z3laz5JzJhP3WToJcwx1q4ZUnMbLggxPM2LWzE
roGPNyl1TXD3lvHAdwBeYvXplfLxDGJkwgyITJI3s52CjEv6ybz0Qb8kez+eu4RtZvNeZlojH5Af
I8DU+12uyfiOPKQ6JP+quSjSwDc90u+d1AOYbVZ6FGIZ23tzAYREtoBREhjFDBnYNkMGkGhNVeD1
qx2KUCveemsoTIqGZds26JpIqNI2BiKRV7srlUN+GAp3TzskAJH2NKzse11T2zlrAE2wRtGAoAPM
DV7jDW4XmV55O519ooHsCg8llYMhmdiQb0NKtnOfkscNTpP0GxejCFJSYUc5sIlTvqbk1FI2+9Gm
5xqNMrmwBifTWObL8tSuETsODcBlZprygtgslcWZOi7ZlAT5FPQPtb9FZl/u8ubMDJdsrtnd1F1v
Hon5WLbOGvfDvrK+GIXVZuz4NCYxeH7JBnJ+5gQJoA+cVF17bwWd9YTdGqmdy/gzdRhlRqpZSNn7
mT0UrDFE7N5kaM/edHZsJLwcEF8KgVIl/Zlg5AAM25lrrNG8jNdiSdQPkGCIBEbP2xHXgpjFyxq5
n+OerDdSklyC5RFnuJWxIY9IHuMSaBFc4O4mK+QXLhZm+0OBUHBZA5jWUNUlHJo1mIkMv+Gb+TOu
yVuTm+w1w2lMjMeEMvlgrflOGa1Y1FV+vi88QujSpTv0ja+HwCz9beUBWzbWpCizq/SjvqZHxYFI
j+5kz1sXF8QZxRUBcXXn7wj3M1nDGQGMVdKoZrNA1bqoyOsTGvwmQPMdd9kPYK5yDST37bBsOHsn
Yyw2gWW2xzYwyiXMmVRvGF/cdcT1aPVsopzlI3pJ19ysDHtlJApWnSBUg41jZsZJrUlbk2zPc1m2
W32Z++9O3c1RUjYEaJOndwOcGr/QmtvVLcFXPxjKY+J039sggWYlpq94tuRWNxS5X5LrxuhIQur6
5ICxydoQbHcdmbkPPfMZqzSr0Jejcw/prmRF2V8TlT/INW9sSvO7mef1FM8ODaReXBOvXHazK2gi
54z87RBeu7tz0NoQKREkdB+jHNZGXD0TMaHCSfK8PrQSR8dpyQfF5r/Xk3prcnMiks5mGr5BtxRg
cxsMtr5FxbvoW8yQzfJIXGOgvU29OSt2DJ6/bDKnZ8A4ispDbCLQB9hbbzAMdUC4/ogyn9nDMi6U
Mr0o7OsojI63FZkwqCPIDw911KOfCtUd0DC5tLcMTrR00+Td8mo1cn5FTTWfPPYGZ3RMOFGVRiDj
WHozmQFKjCfdFRNHf8HCah7T4aBKfYFsy4mJrNT9ULmfb2CboqNFrGgRa+uVD/4iMwyZrKAty9kS
TjPtlOkn31n8ansQ5M5dr/yWwUlr7KzVxxKWTH7ga1o8QUJhPU71JHmx0bttvLzEa9CInqKDQL1D
1i2IznQIhiQ5YScNud2WiQ64sRAayDLdAtbDgBeaiqy0kJtL3zn9Ot/xCbljCe9JAJ0C/KJCaJ4Q
P9+P8sgqSJ7RxGlHrW1dCr9YlyLEOxjcGg5za8YAS5vthANBAPXFwgrdki5u5lZ/7x1Alps51/N7
P+3ahzzIJwpJl7k6gHwHBXOMeB5z5GFFYGIaETO8dZ0oOXJrOjW8FkEQbOI+MG5KRpjOKj1XpABk
9s7tHfRULDRDOmupQr/CQ9sKBqeISsYDSdgTM82sT7aoW8urrVzQelRALVxFFyuLDUzwldyQPMLz
FyOUlpYP1F/ZFUI9MehRBkvwjcN7gd3Zu2fWNV9tj/xl5Tk6KWXUW21YCJ2JdNCJdDsNeEpwfjDy
HgaXAYPtpuUts0Ew665I5RbxyaVxpmaHdm+4mSR6EDf1GyZ7tNX3fdFJAtGcahV3ut024EU7sV5p
ka0wG/sOpiD9ElBzP5vK9c6xTRRJtEY23/Q6pdkG1XcSXEqg15GpvLehtPpXrMMJCyfH3pGsyl5r
dvRjZ6oF5UOeu+9WY8Nrh47fQZhGU1QWZnApcqU+AaEzUwKj+cF5mp0yNDdb1dru2zjif4oEHqd4
R2J0+jPyg/Tsoex20PyQsRu1tXXcieBCgjCwgWXBPpiJzHHmcTwTEzMhGVrNFZ5Y6c/THOUOgsBa
NOkHCYnIJRF4ILnN6mHV2DfdtjXHAQXfnCE6G9qt5qYo9Ufd+w7bcr5p+my5+u3SPDYTZs6I8zz/
Qcxj/xRUevGW4G1KNo7Kg1Ot4KcBjEJv18TtzuP9ypYnce+tZZiYzDJ3NxedB1iIdYeE22yJHDSo
/XV36zixjGrcWYKjuax2k9s4+7zQ2F1irQ6boJieMMNYO03vtkPT5rdZwpgxJzDvmtPJnzkkxg0f
QD4s3ojyZ+Tks1b7Z6q1mOVIENniMS/rSIxYxGpmOFQM0G2bjBqlKPWWAmoovqUkY5BwUqTTNmul
+2Mc6um7W86pHzVFMF+wic3Wbursevc//f+/pB8BMAOb+p/3/9fPr91HL35p/c1/fNHvrX/g/GYZ
IKH+zLr+w+KtY/F2YO25Pt7M1ZX5h4TEXsn1oHPo+ZGPEI9MP/4HBVv/dzp9fEK/Dutwdjt4xG0L
evQKGlvx9n8e1hWW1HTCGMYbq1xwPF8W0ZkmmjGL/GhV3UCktRVrVYBkKdsIFK4h2XvTk+N37rFf
hvixKP14CSt+/Etn5O4tewT3ZoaLgPsOuElk9gXaRNPqMIssmXyz+7IEoey1+WY0A7kLBj+7muCf
mBp3CaLtkdDiBuJVhFPGug5J6ZDvrLc7ffTLOyH06m6YJvkQVC6CPhjM4gVn4HRayY4ynMHqvbGt
hUqspxowEbALD0Xqlw+dObDBF8uRE3hGyOsldy4BRA+6UXQPK2Z0x47EvV1ioqq0yRpOognItYd1
HI2uMW/tlIISk3ZbPEmMNh+eV7aHrK9jFosL2Im2bfo713PT15acWBXpdd5srGQ0d0HqGY+e06YP
zuzm21G36eI1vZpvumQyb/y2f2aYDMoB562H1WOEQ6NbzfJUDVJEujF/xV6PRNvitD3o2pjdtFmV
C7TvTv8FGvaEgp/X8LkQeXn1pzHdaUO6nLCqo99LlQXgePS9lXKBmj+PtWwdT+QHrUhuEYrmO5yx
pO2lDjc+PLqDjpP8Zk5pWUnSyXAjlS7RSgB3Hyk85U5AYYkGNmK3Pgr3g2LuevFafbqx+0odmJ1a
H4h96hN+jeHR9UkkQauqiS3jI0xBXcpdWza2vEDI0Het4Wkb6JzVvUad9zgoe3jHzFz8UMzYn8xR
ZhtXzNVt2Tva1aKRoqgc3niuuCeZewZ33Kflm9Vl4471SLWp2MogkxGgmXRHw4Pazd/bqe9v2dFB
qZmHOQqI3WrDnDcOC1sUJt/WKLIuYneCX0xbLJrnmfJma7tVer/2xyJ0g3aA9UetXuo1KlnIYCj7
7Y/RHP3zT0wlPuzmancGHVqlI5M0FzjLfUI4uqEF83bUgvymWWz7UCSNf9BHt/jMqyS/0xtK5Uwk
y61gddiEuRNr35B5E0sbJ71BeNPk4ilj8i3PFfkNuNHT9AQpoAjhJeebFfTxlhml/trN+XzjBoLq
2O7lJfMah6lQ04735AIt72R3mQ4bl2Y+k5aSPJHk4tz6yJk6v0n24+hVdxkk3Ac0BeZWONbAtnBc
kEIaRuWFDqY7QoiAUW/cnglI2GM3msLMd+Mj2vUYeYXRHblXCdWkUmU1FM+EYYXUkuULx0hzpyoU
KhU14HaUpbOlidcvXmqwMEKs0kQeQbhbdkvtbZmUyW2X2iZRpa71pcgKWkE+2/NrH6dQEGa690fX
FVYS0bpr2yU30oPjxuVJLiN6olLzpjgaSeIed8Rq6/CZGcLi8KlEedVYT754BgEUaDPrmKKsbWNO
kowF7lLW3wtDJ82MieR8sRavVLw0TkYMqBq1l2Ts+2Cbg7yMEaImMyg6I68jiEituZtRc9Lg+818
bzIEfe36uJJUktTX7a5wa0AUF7I//BnZl5WUbA523dgkDCOSSbl+guRB9vojs0rKuWfaqGZ4GKxU
jhhUoU9Wp6UxcTVHAyOvudnYoymmxy6fE/8bkX5xWuE/L/TJeS5hubTe1m8wbOw0KYf8u/KaxhAI
v4yu4+LicvufPcD/g+pgcYVzO//zOuDpc/7o/6wg/f0r/igCrN8cnY1nwHIMu/kvnBfdZcpvrshU
4G++b7Ia+ENI6oJtcPknqIhA09g//2cVYDq/UTPACbV5g3orEOLfqQq4/v9SFnDTOLYJyt208TRY
PNavZQFzJW1s61o/Tq3ZvY6a7YV9ob75DDnQoGvtNtVoHOdyhWlN/qXvm/HNHfP2kVn5Y6t3PcZf
wuwwJywXu5baURFpF+/HGqSVrFrtQ3peTedXU8vafkymIMkWSX9XeY6y7m07E2aJWaUwvCOjAN+8
BkQG1M891iv0SZpYamvPir1pLvQrukeOzDjhyyAZaxxKGwwS/oMdFg7G94QNd137TFLXwJHoVWVh
4FqbXYoDE3b7lsA79AoMKM3mNODNRBO+XpVkiTOKgbaXEUtonBgMmbTZSd+KcKmNmrAvO579vW8S
S3BEMon8n4Y8Q+oeK01jOWF40FU2ae0QvFrF/veEjhOEltnPJKavKTmjS3y2l+mPaHWoFQZ+hB6/
Tm2efd1a+ki6QXqOc1bx0TR4Tr+DO5ZjNkK75OMFypG6gJmeq4zZYgHu4ZCj0NlOID/e1ejY7MuT
lAoFJjkzIV4smV9a6BOH3Jxe8jqz9vmAW5WJaHIQU8Kd1pZJ+kpPCZpNIbliTX6p7Y4QAylfiRGu
QGL0dxb9BYkdI960MXG/DXM80eZOzACdHp9WEInZOiazeGGZj7QyMPITaMivSVZ3W4s9/ONCGxuC
EUL4z1OqWcxusV9O+95LvZ1vVnszCB7GJXuBPfCjpjCCC4stKRBoctMW54sc3mmJTuVYVwcxZAw+
MmsDEQ6JsmpQ6je6gUZwuUuTsg6FiUdV1zKcmQQMItn8dLPKvZQurLIpqN0QpSLzEilZaZBaK5QE
tzASRMqs8tbMLRZP48hszQAhblNb3cSy6C7+QL6jR4bT0auzjJBWYsUk+XvYylr/aybNcV+OTvbV
TxFizJ1SW8IutQfKFrYoefIZW3F962jDozNk8yMxnsVeb8os5CbKDpjP3VBmSIitWtF9Vo7cDbCJ
j5wL6a4jO3lHUYzOJNWC/ehOn7UjED6mQ72JOTtCkcisiuI5+1pbdh2NQC1IcYdIEaxzprpmKdNX
wzplxJzr6GOxNTQcYL45PxkObtyuEC9aER+XpZrCsm9aEha1V0RwhEajbjulrYO9pLGzHxaOiS9y
obY0hjAXE5PtfmxdAt6ULm7KUciz6w584mXntxvLXjSacZyx4ej7hoOWw0fTiTWToakqZ+1gCl0+
KGOcvMfCFs0dKgO8Ni1T1GsD1nFn1ZQJsQf5PjIKmT/17A6jQSfcFNt+bZ4qiT0zUtbAo/HGEtQh
0/ANeqwV6fE43uWTQI858rZIgtUl7M+z+g7TQ9e3Cbuvkxyy6gBjBL3V/v+wdybLcSNptn6Va72H
zDEDi7uJQIycgxIHbWCUKGGeHIA7gKe/H5iZXansrr5Zva5NlVlWMRkkAfd/OOc7EAeyCR20J6Zt
x6fFDN7r4afZoYsi0jJu99AVxpTUjT7kXdNht5CWi4r81grcnlEXTwvlN3GGe1Mxd07rsDroLGi3
KZkuB2E1/GSFPvlzjq8wbTglJo01SyTGjlyDEZcmRjaMKPYuxusD7jYGmBIsLxMb2ycG5sh+c+ON
V+oZlxQj6bJodhUmqsGAN5ALRLGytPKr2sje0SbLKLPa7KmSedlsmFdkNxa5iyYaVHIlFrMy7zvs
rV1pFQE6Rju8bp2yOZvhsGcWpK6pxNsLXaTxWDi9/2ZVbhYlRdixegrR1RMLwWsMn8oCGl1Pe8wr
SEtj9Oyk4PVRMgzDLTiDhuovq0nYEPNBrm8tpnLvgaRPex93AGeMrkwPfqnuUUBmxMb0ONNFaiGl
RLDdBQth0bGHcdCeXyGiukfIX+F3aaHGw4OmmdMx6SOR9sWDxrjJhGCtZquTQ2prVIzAQDaD2Q4/
48ZxdrkxGFfz6KbsV0czqsUS7gCU4cxPghWaZXIeBPNtpgNiEw2hbuYszNkZjuSoAWpn9Uvxp3yL
QZ5jJWy14esIbQXbMM9HRlXyMGNn5AwebsKRU2uxmXeHKDpQwE71Cf4m3gAt2fOa+jLC48WBCRgI
eRKN3diExw6XoTF34UniYGA8Oglq1rD6PrcsTgWm6u1osp1CYYfzCBJmzLLcYs6V5WHE6HKOOoQg
pFh2J7qcZCON9ufU+V+qzG92S0gksOhbOLYzTa4BXWCXYlPds0aczkbRvStSF0vGqVfmVJabRbvd
tiTf8c6iMrlm6EpWvJgR9GWDAGbmekcs9HQrLdxRqvCMPJQC2VHAzzwWebmxqoLzrvO+Lgva+Drw
zV1aDF+tpiiu3DaONyYNAuZJbKSY7sxrnoGeaTDmffJOf45eGe6ndvmatPxbiyXkLMvxQiGXN2ML
RvVq+AtxUbSm3opyICy5sOJtquC3aidQXO4WTBmRvDam+7MNux8Ooc370qVgUJPzXBFQTpPad09l
wL9qkQ4+MGwXP+XoABTp8yLCj1Jt/F6n941b5g+h1bQnEVjLNQxGfg1+8XWsYpBrOEI5tTP1HMz4
prHnrYJ3kBIJ3RCxopzrXlZ+s+hTt5U1N6fRqbx9jvNji3+i3vdoKq4tE0TQMKMkVPb8rU+Z9yvL
w4YW8hl0WhQ7EXbBUy+shT133/ALXRBKbVIfQzC/sJaPr4Yif+W1L4abQdfB587HeKYRKTxi2j/R
U+J3LMPkYexLfe8Ocf7q594jzHSyicvk1rGa/miDnWcbnObtzu1xD2/SLHW+hG5BsJ/ryc08BDtn
YQO67XC3rA0jBLqlW9smT4XmNmmsdxc7D0gG/s7IiM3mTplAd1hZIWWd3OCrLnrxCn30e97Gw92C
eJD5CBbfYw4e7M6tPLXDDoja0hEttmK8mtvQQmi1gUHAEyGqSxeE7kXPohdbTk2DEsMiWcZ1+vIn
AAx2bryoCX9Txm7rEk56B7ohl1cG/QLOiz6kUx8trvk5sR9bVnVbfxDXABrzF6Yh4hs967nUabxE
eZMm2y6x30t2DY81iVTfzSTHFLk49N3sFsbp1Gq0nXSNaT6SZTVP3wXWjAghev+4aNmdSJTyb1Rq
IKyvvfvFq69wfAx+pLgOpiPo3pzH2VP+e0wPuE2t3r8LBzd7dlvp3JjIrCMcO+WOyKx22zbIf0mF
96sdJqbmIm2HCfLMr+J2KiBYsJlBRuIP7cjqRgZDFampn+/qICsPCSL6fezrAY0k4bAtn+swSM84
5C4EMbCGZfbMaVY8c8WNL6WexGORD/FR5H52Eq6m4o0hAnW1wuQMiAko6ezp8imxsny+UgYUrnAB
KR0aFi9EKjSLbjp5jACkxqdkVhWY/us28lQiCHLs5cMAxuoZ/sH47rZaHVGlh1CB8uHOQcj2pbFd
7Pp+3+QD8mG2SdWa6Up1tTwRplGBhUDnrT8nJifslj5pDKMlbO1VDNMCumG1NRSkzThr6Fhcel90
HCzeS1IQ0xapYOJmDUYn5EWUwLRmvKLJzikc79azi/RV+QTFUayMj+VSI63r09q4Kespe43Raexl
HKCJqpapPI1Mf1B35gnUDKcwkMtXunoW8YSegv/rkYXtxFwufGTlA8qq7sZvdVU3q1Al33sDNnZZ
U5KWtcJDMRAB8pltO7wGGDIHHVTFdd703X6uMB83CZur1lhKcsJl6+41s5SHEve3jNwFAlCusmKn
chNcQb2wnMf6fRz9Kbm3WjueL4Gfy+ZuSlJGOmEyiQ7fMIx+i2KBGKJwZnc9/hYISrmZrfmghd9p
5xE1KwgyjrEZvovsj3mYVuEGvQ5Jo+XkGKTpEcBZAiaWKI1SztEJ6gWlk2cfh9Rzn60gq4CD6aT1
j3jlWvMb0Y5xRNJJnFxnap3N8QjLfMcWdEUbMx7aFsx0OH0G2VyrwYABygLwMnUDvYDZGVhavDRS
kLbPnZbtSfJMgke2s2sYQ9k2tkb/ZyUbh/zsgsmUZJGXH6aq/dwXYZy9IoAbtxVEpZuB9xF5xrKs
U64g+NEwGjt6jKtYAA0pdB3Slp6WXItdhr7V2YV9SQC41S9vgsL6Ss/Yvkv6Y0wb4tDwrz0vVjdg
ycraF7Lfq4vWJlkzoIS2VuW0kQvoCbF9Wtm7pOiRJguSj0UHjBzvzuqNz0HAOd3KlTahjFFF7shH
CGH3mfku4a6jOCcOa4KQtBtL/2S0tYoaGvfLkGThXgK8fnOdCUtEIYlmKziZyCUKVrRcesgSlDKy
IVLeziqPP2+f6m9laKgDrIY7e0rDd6Lq7xSfZCMHYW1by1oX6WVHKTUm12QqBdMGXa7e8dx0+zac
3N2Hv7TmoUROkWcsQWOWzCGJHnQjeLdRviDgDv3qaGSxHRnAtbD+sdMnLW1Ayi+MGdEYjP0mhh9S
Y9+8G+xlvrQ6Pa6W6xvgVkiwEnDsVOBGuStnyHFt6zk3pJFlHLQd7KTG4N3tOfhxBIAASeFTSTLn
ZDEoLh09P6SDCG/VlBS7nJnqsSAPe8fUjgOzb5pzJsz7IKjY+vb91GzHNnkjLD6PatTjBYVdF9zC
sIOQUokCBkEMJqXE75jAyNzYuiepocrS6pW8vNfOZlSaquDguJMpmMaqdzFxsYIzWk5zxRDXpPEk
D8xF9g7Lo9wCdGT64Cde5C3lG0uidEeqGMaRenpBpHKVJkE0L917nZcvfQ4Zo7RG0ezGoYbygT9y
5wUQ1MssjM95RuJfQaL4psK9Cud8NsV29WyWO4lDGCPX1F0DKat5Wnr/AAjb31rE3V2XSVLcM38Q
IhqdaQx2qhXqth+ot8GeW1G3jn+moG9PYdeVu0VD7E3yQPzQNS0ahhF1hEswRtrorId88JkItBKr
zDSc/Qp6pQgKH6PnGKXp3J6C1oNxaBmAqfxKPYDDAWmYdd/o1yjF8OvMkbPk1Qniliq2DGHnZzXE
/YZ5z43NDPyJUuozVpkVPTn4V6lnazYDC4UjSq5YL12/YW0lSR8fv2Kjv9HmbG/S3HqqISOgoXPg
h3gy2GrXDp5BlYOg6mQNlT1QW5Rs7meAE+7GXQrrqp7Ta3B9r7hk2Xv06aP0zJ82J+lez1RHddLW
j2ljvdqpSfa7qp13PGtg+hNpR61RPU1+YP9s28pY9kkdIJ9k6kHxPbV4jhcPLcg8CLTiSW5GQxvE
XxXCCoUnQkHhCWd96UxzgXYQxDFjJ3ZgiDVwJFL8VyY9zuQeMDmEF8iaLls0222wCKrYR3EmU5CN
85q7KAp5JqcSbXqWTLQ68YqQaP2bInfbOwWugCUUlq01JA+QgmctZb1TQQknknVaC8XOCxCAtPxP
RR38tBLr4uQNh0eQpeewFcV5drlcTVt/x1w0dgcWP8y2PYBbPuoUQE3Tecl8gFvCfJJcSduSxcxm
tNZZYFsn2zkcfew7wJF4J6jyMtM9WKihtnjUORK8SSp9zJvx6KvuKyLV88QDvy2zVmAMNm7isKfW
Ic5zl3f+uTXVsGd/5+/8wivPrcv4rwtxSiPI7bZUptY2djqWcOohzPt3gaAoQrvo7sKpfuicdZ1U
zT7WWxQJPiu1A70LA8SlMu605TxnptNfoRpuIy3xPibkwhxS0RJ32sBCnHKaM+mO/Ym4bSiHDfxb
6GTvrY7DB3aujOFizcK/mb8WicnkbEA7jAoiw3Jlf4tdZT7qAKOPN81AIfKx0T/c3lePnH1EP3kE
f7MTHc+yYxglzHxrAqS6KWUAXtPOMmsnRVGg1Kxv8Pz1eKpsB6pipsNx5ydmBcZTpMW54340w6XZ
F1A133qzaV5dLCVVVBjL8r2wYG6v0ibjrfEqeYfh2jjmXHhyY/v+hKopl9d+QYtEenqeRki+ztJw
UNhU8/yNOotXK2mrtwx01V2j7fhmGdLxu5F5PxNpYugJie8+d4yhH5YJupyb+bqGtCf0l2Byx3vL
Sp3lVk4BQFDtk17IFLRKN+Fgt9BFQ2+/0j99FoTZFLUWrpNttsztPmst5GIiNm7NTLpq63IZHLNY
fZ4T9wsVgvvYxUmzT7p5OPIezDtP9ibNVfCkMfpt2rS2HhNR4rNLYYGbffxWTbWxhf6FdR9H0Qqn
YqN5pS2KmuuyZrTaYcS4ooYYpn3iyQbGQeaNZ6fm/MEZCnzqkMQ49hkSlbjNmIVR01ToIVfWCeWd
blp3y0JKPsnW6a66LghQRxKGIjajYMY3r9a2mXPh1Wum0L4lTUR8VvwLvChgMYd+GwcqrzH+X5sB
NdjyGpgyNtXx2ufpga/U6gFvew3ftG1bEiMZ8GwGOSZUTLPGwWgNq3RsWCshTpnXChfuV0emAa/2
mA/HNiCCoDMmEDh94AQ1bAO08kCrp0d3bAeGT6LA20kbFvCXMMInMhCSdzdNcpAsScyyjJnafEEk
NxVbmxdtt3RgTinoabwnOEhbStCqjZTd/tSU1+B5u4fVpAunzxPnFi4o0v9RH5Is7h4mlurPeU4F
HiE3hfcrXfO+7xoTLifYqgtANu5TzrLmHuauejacbDzbacdcBo1DcEMS8PBctIa4FWy1DxaYuJDm
tbcfejxGF2jStC/SjMMrSLvWN5xUxXnoA/VoWTbDUOz5vKWg0pH0VG5Qk6jRp+kqPsx5KbXDjTVq
poIbW4ZJfsuEf+A+QUZbXuWmBZNv8LTLX7rCJDHIJI+mor9fkt6Baz+vWA3GUJ+xwCfnHIHZlsyv
+WcJfuYViASFGtQYTPoMmMC5hjg0kzzrnkfPhd1rcOsmjcNlxiMV0exkO5EQRdMaGoEro9ErGU/+
SWkx7NreK65bsyaIFA+guG6WRn9BXwjOwZuyKoJk6WwxFZD0mg3GA9Gp7a076+BYpWay69XSHnQv
nK3dslNF8auHm6Cs7Bemt/g7Gt1+FtR318CsITkOVP+MM32mNEZ6mdNcbQMCNRjaN6verq9uxiH8
bijTROhfxUcvdYfImBcTDiivhp1bKQon+9SkZnBf44Y/6dlVZ8/w0TN6cRnBI0bLSsWISnmQ5x4U
LoA7v7hGz/MNSL4JjXcW+zyY35K5SrcwHegMgpyxoom6OOrk/GQgrtr70kx3rbXYO4MH/ZCqtt8q
OVunom+Y2TRFPZPSjdY0tScz8jDrbAAXUMuKRb5mEAK2tArLkawaDyYRtLj7wCdOmUKvLKPatVR5
mdw0i+aUywatW4MWfFHFNULESLusb5ixEkE/N+mepCAsls1y6xYL/1zEDz1QqTs9ED9mqeIp7K0X
O+Gwdo16lzlIxpmUvIWY7zZhwsJD6zSJeqME2ugbzd4yC0CfuB+dJL8sARTkhnj3LejSZZMgQCA6
ixSRvHtu+y6/95LxGBvWkcJqOCh0pF+NiTWIZRsvtjDFXixUyFNnZIdWcVGzlX+rMFY/IEt+GBsI
axvRBKuVeG0E09K4C+wQ+IKw0lNXI5t2lPHuGP54A4wGTDnn/yZjDcagJ3RekL1iA62ma6QB00mW
3fO/19Z/S77meiu6/5+vre9/8L7PIAf+4l5DnL9+4R/uNecTcY2B6XsY0dYNtfkP95r4RJgYUnkL
CyjJZauP8vfttWN94h9RjhG7ZZIm4rJS/l3DZoeffHxwq+XMtEOPLfa/sr3Ga/qrps0hT9KxCf8V
FiFWlKR/1bQhdgWAJOYj8dgMwhGhZia1p7ZvMUKQnwmWmRBvjkdZYSTwunBDTSNPTtDwZC8d9qNt
WnLxMtccSpKtGa4aLBcSEpLD7zzv8Z32vPmqoqOKuFsmLDUVoj20Jz28F3MGkcHukvRvuzeNnU9R
MmyopRi0yTxdIN1YzZPsZ3me8y69xYcndj4F15fYWgnxTumnOxlSNexwiHSPSSGhHouOmW/EFsB/
W9hK1qRiNfBxG7JawEi08JFQleBWSutjBmH3h2GayXe9GNnNxNe8uHPDSJJNgHONczlm7ev3YsR9
wxBjA7jX2jWGdu/DICmvFEK4O7rO4Ubp3jiYcY6BWsTYNJpBTbtAx6S7+wmHuMsvZTtNeuQCgF4O
QjRE/tyyKFSla38JJL9m04DVTIlPDiaQGLz3UNGOFpRdVP785tFdm2doBdX9YNged+NSPYBAakiK
CeQdJGe86Wiw6jN2WHxywRJvC82imCxLgBoyqG6Q5TJEnH1MNBsmStDjalc845sdrsfGeendZHg0
e6CEh0CSohRZRp607L2C4gDB1n7CrWPtc+TexDuR1r5VECrQLBQc0rYAfEwy2o3rqv5ChRbkO48Q
wzMZ9OJnb3j1zqnMi6/uK2x+Ua8dmDSJuHfo6huE55Z9y2p1fKXYTb7Iyp7uVJ9z5lbeziDUeOtS
R278FCe4XU/lGephfB22ef2Ays25obJ+zrTDtLPBoz174wxbIokf2Vp1O89wq6NGayYacwCrn+cX
xO/iDqO+H8WTo0+JB/0zt4MdNGG9TZkTRPHSsGQOVRMzuIvd1XtZ/Ay1/k6xY+xZi8UMa4fSvPCQ
YzRE1YTGc62wKBh3hC7qiPmEE3m1+9DwtFEOM6RFLb+pAoayhJa9kD5FohQQjX0KMmnjzriuqOhc
9PQJWx6SeM4l8+8Xx8dL3cIvuLglIo7ZITXbD3rm8kY676Q5qW1JAXprq47nhseWSHIPq1k7p/Fm
rLlBc+FAbm6hTu/Yzk4X6lgXRUIGEuXgOdWcmF9oQaZsz7BQM2dzTeb0Y5RzK6bBRXtwatvtbEAJ
pa4rXP2Iql+gmnC7IjWfTIdnYUfoZ3bloS95wGwdp8+Ts1Anj9g4wQ+EDWZr+Ngz359wNbDk1nNI
8Sa4RU3G3DK2U6ImzcZwX6ja6/ykG4upddkwQ4RMLxanPsgGs9SjyjJHPw5FBj6by9jIbaD0QuWv
RTFIwi6oEFZPS7r6W5A4hAytP2wvPGZJ8lqZGaMjnBXQHWjeybOm/MMsM1FAJRQ4HzaaQM8QyEoS
g4JdV9lDkRzZ3zivY1OzIveLECrZK7+jEOVKOQ7MwYbapmGu42Kwp40mswHReZJl6zh/HMg7KkYP
lWtnWx7Nq7RiXixksv++qf/WTW0DjvufburbH+rt/VeZ+W9f8vsdzUT4E54bqkVBibsayf/zjoZg
8OdLGc843bpnOe6aIfanS9lFc+6u9zVHLJIFNOd/gBn/RoIYbMRfL2UCzVC6oV7j6kfE9l9QDeng
TKqWrX3jx73/NGvHPc22aUhma5SoMybeDo5oc8YX35mbxuzYctMV7bQHtWq0+u7axWlkvbjpUjBi
L2V61U0KDrnVdiwxRunMT7Zy1MtQVDIakpn3pZ0tBL8qQG/dDqyOYHvU6kB3Zl5GFqevtYrV3SJD
xhyBUXONFYvkPUNwovcZOPWjL3Non7JAjuG383DwQj4iIwIU09uEVgtv72xP987M9bNPp0Anx9Ax
F5Z/RS6+5eil5g204eK9A5mDC8RVbGF1Nd3FcQMwitOcn71qq7lgO5wV/qmZpbPsF3Oc2gNiUP5X
uwepf2YVOwPpc7v5lBg1MQRVNU9AD/mAZLTGqKk2KEUr+8GC/PwQOnlyWfJC3XUlCBLMuEOExTRI
tnHfqEOupX9cb6xumzvNkhxJAgT4GIxFHRkOK7AWN4r1BXXd4C+Mt34LDYtNNxsPVWwltn8AJVIk
dEtMsgWGrgq35JaR4HRr/5ZMNiCZPTlMlPCGtUmXMouk7qtrLLdBaZSoeVvUbvaFgw1ROBQRtnku
Q5rptuiUE8Y7FPEyhJ5C17pHV0uPOcJR8BLAAGke38XmbOwV+/9eU4UMNpCNblRc+T0C+TRCaOz5
zVH02oyvLAloGTlEr9YHx1+OCyAgkHZ4+em+CLEr1XkYxrEVt+ZcMX6jIel79ITVptCW7s2XBIqH
tbyi3p1r+T7obqjAuBbLUsYP/z7w/t6Bx+nzPx94+v+cf8j+x/xnWS2txPplfzQm9qdQ0EaEa/n/
u4Pmd2+N735y+ScAmoQvfsGzOuYnHi/8oZYbWv5vWtw/+pLgE42MzzFIMYkQ9l87AulAfj0CiYMH
TOUyTaJp8om9/0tMGsvvulolc8dQMWzY1tLGVkC+cHGVAnW6moTs1GOC1uLciCwdTyqrh4e0NVRF
IccclpWgIiMDxhUgrhgLaTyivbLaKeEwip3sAU6bgHaNwC4Ju3y7TIa+TQoTgBOW/vjzZIFi8Gr1
Vpozq5Sy+qy62KXuaJaHXoafG2oeyAHgEekrSpYsLl0Cb2e+3Iyc1yxH88C89GDymTYO4iUsMPzA
h8ysS13r4txLqNJNhcn/A2mkPZ9VnOtPtxVbr8ikJbnEC6yDqjfCn70lKZXaxobFBBQB4BY6Htwv
UwH0VZFRsmgCHRenR3W1/qKKhf5H+uk3/v4ZUbg9X61Nhe0ASBe1PWpqmAjVeFqQ/m5JY+MLexd7
cGThA2C2VoVV+KzypUuYqQXixa/A13qtQjCA3/hYCfLhBt3LkzJGvrsZaI1WE/hYnw3hVmeNPVIc
h0i2oBBa4Bp7e4HOHoxr7nBivI6j7T6CleNo8EbbvJZBH4oDDIXyaS5K+PAqGc0XWQWUjcUEOY9+
KZ3ugrY0fi6pDreT3cXnIp3Sd6Psp9sWv8Dh4/P166fiyZZwFfjPkwW5vN7U6OaYGsMJ3QNoqA/j
OKstO+uFLDx+yajXhl29qBVoO2TWdRKYI4rscSgKfU3wbpoe49IsliOODmnjw/ehvduLDVA75z7Z
1EZTnBenOSnpDBa4VIUKNUusFwanAbP3dg7I52CjfhyHimeBkJhzPvZ9xHcnHqXv3Wzn+K772FRL
+SQNu3xMWzm/dG3aXweko3zOFyADpAZIL8LkYJ/RuSZXceekz/lMPhcYI/fKaPljB6APkbUihNkq
YnC2+YK3x0VJXR+Q2QNWdbsV1hDiESXwaXlFtzofAqcPD2Vp2T+1R/IUrNMK3adpLxPXg5VnxT7M
xZDeFmXDvyscSwSdjWchwXQoIzK2shLD+G5gNX+Jq3C+yRbN8HrtC5dBxCiIK/ShEMCCgzmEKI7L
1H4q166yCohM3hQeIH04bVkVHApT9I8Dzag7lAgyaE+5Kme206qjac1HMlV3iv12lcTLsO3hT+2z
tdN11p4XsAPEs49GGKSXJJiA7rhf++R+7ZgZrINJXbvoMalDRvl01tXaYxNdM9BjO8sZnOSqm7M0
UaVrXz6Znti4sFUmAAX07Xrt4J21l6+tOuOhWjv8eu31rWag7RfrBGBcZwFda/c3bBnzOwx7BdpS
ZgbDOj1As8UOQnwMFZKPAUOwzhrKsMvYBK8TCLXOIuJ1KjHLPAfn3ZwkSptoWWcX9ccYI/8Yacwf
4w3xMen4GHoY+ToASdZZCOs7xiJaMaQdU8WwxCjq5QtKK1RE6yyFBYI8L5h3n+COMtrvfMFAnU0C
2w183XCU6YkQrpcD6QRp3e/ssWZwozkozM1YahGpdbKDurd5SKelfw75+W2ynikZTtBl/J7FfCLP
I2THVRu8pkSjECWAb42u3rCRA8aS+g3R6nUrt7IkE9aDkI2RsAQDbckqv1JDXswMlQEPidwiX8n2
GDLLUE2sDxMEfHP1Rng5HoGMuXMTd/4tXB/jM1g8Dn8GKQuW8YmYWL8uhxb83CKp3QqivGoVRI3m
MLc8xanUe2P8+nGydMUQ/8R3XZzLhjfUMhe0AB9vUetxaE0LZ5TUVRB5LCYZ3qxpHxs439AxG68+
TAnHM24rcnIJVLQuprt+I+CXUwQUkk9SrnJRLbRqARsZYX3LtT3fkrDSzOjNl2HXjwxRJH361b/L
pb9VLjmWTfXwzye5d/BDfymUfvuC3wulYB3TUo4IqiHmtcxp/7M7DJxPTHbBkiFG+KNx/GOCa34K
fca0sHlo5Nbx7j8muMGn1UHMqJJ2ny8P/iWwvUmr+wtB0IdqTz3m+iawJWudB/9iSo61kYCRd92T
IhONwUK+FDDD2/iMgVlt7dnlxaQqgWQOYB4WenxGQNS+hng5vrh10L46Xt4/C7vun1ksWr8NJX4L
HfgbcEU+nSX48fmAlu15H6zAP8EVQw7h2NShc0I90ry5UO/vO5HWaz4lV3tHk3BAC0HoRNtQSf3p
r/jffG9M33/53QSUtgRreK4HCM5zVnTcnw3bdCKkVo0ZWtIkfqk6JGOjHrPwpgh5VyOvdf1rSwTQ
IOwZMMTkhATN5jL7Oi318u5/ECTaZbbPSUlzXXhjSaLfypqQXeM9+B8Eimn0XbQzYCnM1m73jmgJ
TEM3TI9aoet1VF/dpcDB8G2aCNVE0HWwXKixo3FckP8GIxyDjT14yKtzz3pNApq8pmfVvfRBc+Wv
EA3ZlOOFExg3wAdjwxhW3kbSkSqzDVcMB1AP8WxIaezQC30eWQ6hp146EBa+19a3QGSSncGWEgrc
CviYjYrJMP7dTf7B/1h8rUjXjcnoZKOPvHslhdQf0BCDieC1q/M48lamCPPs1dgtOP034gM7wh/A
O3K/zXvC1bzDFFLQGA6d4EZ4VncJRyN/ED3JRhGML0HQkYCuVPtCEjM6hTs9YkjeK3sKUELzKl2A
daC2gQoLLmVx0uGzOTYpyRe+Hk8rnp8lOYrwy8T1nm4Rz/QxCmpWEZVZxAETuKFY55deyzLBSZY1
UEoKcpqSzNIkGoBeAlED6aUloefoKssC/wymd6Nd98XHK7ZLXa++L2o57fuksyTzfsxezgdNJhGT
ucdWJmH1cZfPpYWeEunle5daal+IDH++UhFvanhiqlNdFgvGFtmOYGyWFWgTQER7S1EZH8l7XRD7
tYBvMtkse9KdEnagOY7WLT39BCtnxeZQIZtXsRGAOQ7M+IndLqmlOl2xu76b/nC0UHfmB4QHDnv1
g0ZqDbBaOmguboYAPiQVAZfGB8cHQpWXR7x7j+nH0JQcn3WCioTZ04/QfLKp3XR+3agthivq/nyK
a1w/GNFR0KVxhq9d5gdLgM0oClWtSZxpxdXX1q0SN30XyuxNZbjnjmGtHOuu70FpLjhmTqWwcxyP
SF7C69m1mrcFR8YIK2qcEAGYnTF8r+MxR58dDh3sLIq/bDcQx2TsmjiYb9Rs1jNxzv7A3loZS/Y4
Y/aaj1SEiPOMuK4ITKplhT1qTJN2TfxELkg65Qranl20LokuxJFmJuUqGOprmWqccJ2wm7e+8dck
zBlyogHa7DQXfXGBhrIehgQ0MOTK6rt8GQGojw2GPcMK+W5y/dmYrruPMl5MvevoQ9HOQSB7HjIv
xymeKT79lDBA6Rp6pYwl/yuc2+ZVK4ACJN8qlsqp5kXesVvCVYewf/wmcjkKog+lS/JCrIkFaa22
eZN9GbrI4kqqmfUoD/nJyXPOR2s35B8tkjGo2ymzlqeytw3WKYW2iduGEkbu0oLywzHnNxdnmWjP
Ablq/FeRhHByGLiZCWKKxkSa+FJDY8t6mlS3fhvngfUHAWH9VSMX77brTT4xIMLGgKc1oE10DEm6
cGCVd3OdKqQQTUZaXW/m0wOjduvOaQAtbrI4KO+kW5LvXLNlcSOyqNUJPjl9kmAdXl1XiA8ISeAT
8OyCOzjVphkoAp2x6W8WG35MVPfS/wpkHcsLv5wi3AJXXIFngTcj+0nnQG5wO2osK0Zzm3pzSIiA
B6UqDoRzSizYs4Xum2+9OXyhhfZOKgxzd21F9AN+GbuMDMxV6hCkq8vfRHUNhKPBu+6g8N+bNBU3
qa1gFhkGmI+UDMDPVjFOHuuo0f0OopKQB0UW0b5Bu59bINbQ6rnTtVMycIQXkkI+W4BSEBlRnqYO
w/kumKR5ZRslkRVMy6AG9DFVK/fMwo8couMMiSvcmF3lW1vP7VeJeWPB8JgHv54P8JpmTj/l5XKV
nzHoW0lF08os6lno/lsC8LcSkGyCjNjJ//PC8emHZKM5/Ll2/P1r/hiymZ8cf53ho/P4KAL/UTv6
9ieCP31Bd0kH+Vsw0h+1I9sEVvzwZ3yTes5e4TZ/EGwsYLg44QPkJoHJis3/VxYNa2nYlEzJ6tP7
//0PJjUuBW3IHI9pMDIA8ZfSkVXcuGTQ7Y8BkRubKiVpawVx/n/KsLXI+tN3IdzQBL3sOSGyFfzx
KxT4lyIMrrJlNwnU+bzmRAXohoZ9ihty0tV0X3kcwCW1ioxoftrXP/09/psScP17/ZdvTvUXQBBA
VM4v+9dvnnrETBNaFB4TJ2wKhvC9jtRk8n1dUVzQmDVvSVi1IQYTLJb9Mmc/JoOsHYSOnh2V0lw2
85hnhwFl79bujO48Fk161wf5KnMsIZcPs4QYiiroZux90ne8Ukf/ix8Crnxouv+PvTPbkhNJt/Sr
9AuQCzCM4dZnD/eYJ4VuWMqQxDyYMRk8fX+oTp6uzOrOPnVfd6HMFeEOjsM/7P1tpqJcSH85g7YG
aMYADp/jwq3MsIY4EKznndGAzq+K5SeZSUWADKti4EO6Q/uBdjUkZSCZeX9ZZB4IJDAPDUYN7rlL
dqRwXA5jSFaOicbiEI6T81JlQw+IbOlBBlR1dvz7Y/hrl7JeBHgbaFUwsNMR/WWc23mCkVtANEMm
2glSMDEkBq3YcWWO/f0rsaz7l08cy5kA8CBDyfj4z584YuBu9TZGp1EQuwOGhw/PD9WN7oV6tGVS
bf/+9f7yJfp1eUe0Fx6O8tWTul6B/9ThuE5X1xX+wBP7dP3IHaXbLAOVzt+/yv/l/Hk27Im11Qyh
YP/l/EWApsKS/JeTdqfsCNDgZyui7FR04cvfv9DKzPjr+ZMu7BamodwX/uWmkCcMhyeuwZPLpOO8
BJ1LyiXXzDzzwc2VWJ0YKYOwpumLJ9gJ4bUFALzzcjCYKaOLSyWletSzT3/nj7LDBpLZaNSZJp6S
tS9tSp5gGdfm65jwMNsKMiwspJnTwkQ74UVM65FYGbrkXrp+9z75S3b6+4MUv9YHf7opsat1HE6n
S2MYwYf/86e21kVwVbU5TblAjJQ0mMuTuIPTqAuCzDp046L5ySDKAqlMwCYXb34qq3w4jE7bH3Bp
6LuWJMxsw+p/p/waFY1bZHcymr2vwVRV7zh40WZM7rMTVWu61lRiU0J/+eLaBeFf1JU7lNDmlVgG
F+FvNh9ZEjr5mHzldlac/F5K8MyuPGFqaS48XdJT1cZM6EimOFk1CsGGvON9CpXk2IkmfNGxzM+5
hXWgBs/UrwvTz5QHz7ZiWnn2WhgNLfnoajMugXdFhVIex9iX+3Z0Ua967bD1Bx8jbu8k5GXppniD
arotFWZjtP3WvYxa0oDmmaTmMu2xYfXiKGMP8W7uQ70myRNZS7B4j0Sa2y/t0FXvARkjP+GTNcBG
7GjGkKrTOoawaQsq9tR8Ceh2d0Hl6l+xeOd8Bsy0qMi/92Hi7qCdMaUVVTbd49pRv+Pkkd9s1e0t
EyE7i4sfFsbBW9An1g4YCT1uoG+qCsFX6TtqX7jR2YxWfQe9iHgwg3gDYS8GEaI6jsxGr+v53DUl
MTEiClGtNXStTiU+ZIpOzDOpveaWVVcvbudXqyyoWKFHLXfOYMXEBI3Qn2yeLyxSJkE2cRSeh8UT
33Tsdw+gIDuc6/aAMC7oxEvhHeq05YoYy2IzKCG+NUrjJUhdayfw/bGSRtz5ihYdWmJBhNcYU/1i
qkpO0zwc0pRtdQwLknvbeO5LfMyzZfpwAyPsu2DxvsNf0z7OurzNYpJaafULdijlgEkDWmRa0W9p
G3W4C8nTTjyMWJFJnsFr3BIk/jU1s31K+95+ip1l3ufaf8fABbmgrncTWTckx/jRG3FhIWBVjeXc
DBMriCLakK0Ms8wGoTvkytr0I2SXAOEyt6hh2jprWi6uF3OxwiQ64rCqkRGFMY6vdObNmBjpEyTn
tFhXKdpWIxcXRIsdj6HikCWhXyNCygCSJL57ZNFsXeRCsHZvNfZWM8r+BhPVpt3oAnr/WYb0FG7e
3oPy5hNyOkdd5tnxzvj1y5MjMvsUNHxdfGtGJbaJFNadAZo4HogUQvcGy0W8JVCr/tSjl3zJY2f4
7gfd/EWMerqpcBqcizHqUU613lXbFu1PX+DFiO3xPICeubdmTHtDOeOPZl4ddM65zqJgUTtHkW1T
2Um1MdZiXr3Rrg9iFfgCom730COgWc8MjSIxZEfHV/U1Yw2IVQAJFUCx+prXQ9HuMt+oX96hnU86
FqlLIX6Kzi4OcT7OIC311NzZc1Lu4nWmtox0R7oBbtG6zKuzhCeHszAlgRPd7jGFuXuOWN+w+3D3
k4Z3j/BwvrCx6d6hHnj3Ll/UuzljUr+DPs9CzIan8IMJ2bSLShvlNrOQzzQwCdugLHj71VvXjD9e
LJv6Av9kes8CjepkpORrGmZGfhLR5yM1UwppGNNGAwj4qUw89SXPRbEjsmraZRZ1oSXb+VgWjjgj
FAQum0TDW9N35VlhHvi+kCZ5KnOPe4/mIFVL+eWTfXyzsMM5zbNo70S6xDdBp3lyTQI0NcN76GRN
3e4jPXLkRZbeA3mZdnIQ7l71kBQ96SX3S9DSy7Or43fcqGQQgIMIXYvgnRQDW8px7Dkki1zKTY+C
A9orjrC9iAgrdLgxYDntUHr37oID3C+3UTDEN9QqctuSGATNpdQ3I3Rs1muYFaiBx7ds1NzXG1fd
5AiOoZ5Jj2gBu1LHuLbkBS+v9TTzAunOwk+/WWLsxZBZU/l1iuFAAlZP+yc7aPkJ4e2Ttl21bn+d
L+CNLh2L52MAoOrY5e4ybagXxUUa+9grbgqOHgSbIIX9CPzOuSpQqI1lTisr4nTfkBGOWcqFqdSD
Pi8msMuZ/aDjOhqZpiUEALbjnB45/UHxqb1QpVfdVYq144yxDngHdGEAt/ZOs7pEr4kJvOXOCscW
sIXrpXdgXEy1nH893v+DWvv/oNZcegRG4P/vhvW+KL+hg/6zFu4fv/RfHWvk0ZaiE2Fa/w/hOeXu
fyNXV7Kq7wcUTba7dqb/LY0Twfp/aGeZtK8hLH9oQsRvviPpVFHMoQ2hdv13ulWa0z+Xpo4N6JUS
mz4ocB2xLk7+VGrrsQgxtDjqxustmIJeeehZpR7ojUKKjjptzhI3B3FjQCflvtD+YL2mvcy/l3Qk
3E4NE6uFUPIqyuKjRUSufhnI+rjwbMryB2BL+iurxuBDYm6/SR3k3UC/XJTgNKfKzrLqhidWcYDZ
PlK75dyVW2WhjEvbhiHl0C5HZO7kpaM1SJbUbQ/VOOnoY8xmEZ5CGxSY7tUMCnrCKvwwuzLYgcRK
r4yMem8vfGgw2wjoJYPU3kq/DLrsKlIzGwrDtiOL6tpLO+2TgwXW2Ft33VlqNhWcJDHdQQHCgnCg
qlvaOxaXHG5qGJux+ZxzLz71GPC02VeNsq2KZ7cnw3KjgLqRL1IMQRXfQWiJCeGKS84nXI65Gia1
jWlJyUEbR+6GDrJ8+3Oayo6wtCLNJDf0ou4kdXudNwiMq0Ev1oyig9SR9fsN78MQM8ijOA0X5eEr
yIlC2xaQLGpyBUA+ppi+QwybS/59iSmZJLhUQgkltUuTYYR1wb8e3cLE+g4JinW2p1o/2HkYb0i0
I4l4BN+SY4I7p1j5jwnqv2fw8djECVhf6DngPDjlJA8+teu3oCXFYiqH1To+Y0Jb+RBwcjFeoTA6
Np1XnWlqhmPxCymhftElxnI4h5h5yDouDtXKnxB+mtwzWwFUk5Zm53sJzU8v2aX41M3dQhawXkkW
3Lrx9BRxGW4w1rX3Ze6/Fk2VPIpEdQ9TOgaPJXmvH0gNDZGsDqFjbWoeuR6awzw2GaNcEz+UbjO/
F+iauAcPA8+dAPEw6fbBXRQV8VvaGnEyqW/dWyYGx9FpgoXHQItrTKtxtPIV2uEEupjfWhVCOFmB
Hsp36uduhvq/IWk+MVuCkYXZZpUOzLaZl+VcaxesWtR31R5MR3+e2Cgdp7JI3tBsi0u0BGizHYjs
L8StI9uEKwhgdQC1+tNBhM8TLFjQQzOIqqnCG2YoMBRJyV6Cs57kC4bjXZcPnth4wgTXVfEPpCjD
QI3GYhjvhyRxgSmZ5uR5bGz6fOazRh+qH1kx1dhBTE19HLS/U7m9OysmpS/D8IZPutqjhvG2c9eG
t8tcmkdq8fSm9oyGdyKWL4NYqmqVBLifeaPti7XUzJ4V8IGbqTTRwcvbH2Ok4pMjERWkBipaEQf5
c1SEwxeyfMv3mY3Au5j6TG6lCot3RSu2mxgfn3yr10c7wLkSrbCYDLze1OS0XytEJtcCnExUy5vJ
dBFiqbnIMb0AMrqH/gAmUa7uViZZ2UMd53DwrJblSJMU8N8g5yBnDw1hJb3V7TwLkEUzDe12ilHE
cF5wxwM23yaWvQVzPKGIi+odm1/3zQsscd9b+jVb9HPeWsF3Ixss2na0snolhZFEE7zkL2hjvUsF
GfmKmwL+U97FoAKTc7RCeFZfLF+NATDPiuiR2m4+/QH6K5785kGAXPtd/YL5OKhVyVOY2gtuVu81
ST259eGkeZupUvCOlii59Vxn+OglKGPgSdu4qGxaR9z6LJzQimQrQgJ73Y9yYrfTjeoKWGBasfhm
R0KK+II3KCOcJHDDjZmmGb7WGjRd+LRufe9afOO8FG2qMtZBsw7AAk1+6mORd9jY296J9iUepLux
y+hDy3idTKTVlJuTC7H3qZm8jgiRZBLPOJfC34uJyc5myAZXbBm/kLEbp/OTZ8XhtRlr+W2QurlE
PsIgBvNQD9nioHBOnDqmDQhT0iImskoDTGAvM+aWu4Aqdt4kg5h2zCYYK3RZekYEOGagvJzwurqd
7rqMINCI0GpofeZT8cx7ciZ/1TLH3ZY/ioAxZ1JBmH1EDeeZq9WvIjJ0v59eo+XPxvK+Z61yr04w
dv12XiFTZZTvlc4tvuRWcTuZNLyNRFFcUxuqBVvgz5SaETI2OwfPmNfG1s9mjYUNiTshPpWVV4Yg
7pChhTjaBPY+Kkc3BAq4qdh6SO5OiZXelcWYHLwhi3e61s57pqR3zIFQH/i+f+ZLHT4pFwlyymbj
JQmQFjmpbm+mvAA4wvCivJUNUGjZ1eNtU9vJyZpW37Nfke/sOU7zyJXLbMOOpodsbkhoMZ1lr6Ss
krLHC98Sn6wz3uG8c6e2ZjrSUmuWhaweqtiSh3JFiDkrTMxG+rAjPCW7WmR6b/y6bo79YIadN5j+
w9U63ZUhxMERUlnfOb/nqi2QDq0As6lKIDWvaDNqXbArXUO8aMX0Yxam++lAHd8PZEg95zaDldGb
9L5JWNXjlgt3UN3j52zlrKFWwGIeCcW7yODGJMygyD5fUW0endrW0ql1noaLXqFusp5+12SLfVUo
zw5I6Irv1cqEI1mXzzUMv6Zh+UMTuHsWLNK2NjkbOyX5iYDOaDOvvLkxgzxn56W3GzPHPbh95mBu
t/LPKA8ZEJepdUQkaSFri0soJCWpzl2eHbABqPNAQbIfFPNN+JjdITBUXtZE5C/Eg/GS/YLplaZV
u34l7Nkzmjxk/+NeBF392UuwDbz3l2xInO0wp/5potnYZvJ28ab2VK8EPwx57qFx5Key28dhwDFf
g2xnbLAcuUVbmxkfrQNZf5OmfnbIioUKoyRZorCbu6DVj4HdHaNOHZepGjZ2VUzrkvsptHo0lgj2
DxgpwpVlwUgvw4DuAQXvlnLlFpa3orKsp6hj3lL6Q3QiYB0mhqgekco9zKjODsg1yXVprHrrlzOa
YfCHMP3LYwcjfdeDbmLw1ITA1gbnWI9i4SYciHurNzBOIit46T3GmEseN9tIOj/IjEWM+Qu4WBFx
62ZkYYxxAY6xFsPj5DrRZ1bNCocjlx9J0CcfH8ijb40hD2P816MckJBE7XA2lY5OYNEZnGZLeFP1
82OZya9eHLz+p5f6n6jGoFY7f6sae26GPv1f22+Ib7L6Tx3Vf/3qHzvA8DfJnwp8/x9rPtqjP+Ir
xW9C+vKfG6c/6NXyN5dND/MqIXyPPoBO54+eyv3NJgpOogamt2IT8G/5fxHn/7mn8lCp2dL2Av6m
Lxxh/2WxMKDOrkFwNCdDiT/tI0ZxgKYYWx1T0O8HFkfewOY+Dx+jTBBEBjsku8MR2OxGoiJQmYvB
ecnjTLxTac0PqILrZ4Ks4q94ewyh24KveTAt8tRqCEQ8jdE1MuBpdkjvG7OdTOFXO9o5xsgp3Z+4
YnlBaIwTsECZIwWoelWqvQLfAI9snidni5kuNfj88vpnV1ExMHCcvUNhdd59ivrgoSDSdw0Hg3Bo
K0vc6HhegZS+hExliZSpG3A/hK3N7N+6lgZt37uxOA+VELhrQ3GOTGbXewMg48OueFNIruP+B6/i
IKDyamRd8VB3grKXHB/+cDnv0ZmIM4oZX9Pe9MBJyVCSp8wGG75nwVH9zPjATzKW6y6OdLq9s2Tx
98WXDMIKZ+re28WixcLU0717FHHv9cR+kogC8wCcOL2fhrh+aVGE3fc4B+aLUSaRPLBcUFyw/pkD
lrC6463tKESpS9qGj0DA5r3yW04kuxkwd7YgMmrj5SZ4XLKl/eokYfgQl6hgAThr29nFEYHRjPam
5hAQeo/bLDibtmrvC0dFD5LYZnpVcoZPYLnbw4gehuzHjDtvmk7XdOA2btKxqri9182z46jw0fK4
WnKEQoRVsmeuHNZvVaydlxi53zmjrr8h2do7o6Jr7oGujdbzgh+V9LjcuaGwgE9VFoMHMMSV3Qnn
Vs8xO+IgarBXmI7Uh0YX8Y5/3RPbaFFsO5BCdN8dqwr3GsyzD0hmjh5Ni7mTWOLo2dVZ8mjEgiIu
MnRLWzmKr1jdu3WtYUkXtLg1fQuXgjqwc0D7tiJIDjCakxsy0evsxPCtX6AXkj5wzOLBurqxRRbU
hOBrL2wT1iR8I/ruz6nEKQt7rR2eUIRJii1hooc2tByxcbTvv9a4329TihjCCkXpUcyERKstlMyO
XsQxYShPTquV51M7b8D9Fvo0S/b1HwoZzsZCvaK27BREzOezavsIpx3UipgLw0PC5hqxWNxoC8qx
3w72uVRqzt7dtov6G4Y2kq6dy+dLECfWMxU+WKUivg2qiqf62Hfvqaru4kgk13Kosugzl1YOm8MV
VeNZN0llB/UuwHP3KgXCN2BCTIeXftnHzJEPts8/e2EzrV2S6S2jQN1ZUdrcomtU+67tn/LBoQMn
aAMRTe46IdPEdHrDL574J77e1kudiJjnv2a4MEhRtSgniZglDpXIw4KJM0Xvis2peQ+nmUDdYTMO
7rCbof6xbLDzczPYwFSj+qlZwmtPP4MEFXZUFDbmZspy2E5Y1PZen0JLbsxxsjzru1y405QxCSfx
cjQhg9M5c50NTILgjob5uV9gZgXJtArz5JujV5PJMAybhdTCe7gxT3CTseDrhY+ti/BOeCpBQE83
ELY+FUfdER8m64tdt92PfA7u7MWNP1g5TiczqRJQKvGf+Uio6bziF72yGx+cIRYH1dCHTFk6Hz1/
uctUyGzcw9Ofpl15mB06eWwUgL5JuSN8TTftDiDKRxPT3pGHer+0GrQtqwomLuOWZYs+qpjQ9xwN
+y2193Tvd8wpMjRS6I7Usc6ccJ/Fc3xoUD7SAICrb3BLnFi+ZCjYR4uo+cy5gK4eN0OQfF2lX7vE
SbNtEcz1jqwi4Gt9o9+nXE0nu0r6V4Jjei6MyTom2vwctF8egdvMe5YWzsvouPFXUUismSZOyQvP
vQodQujaZ3aSU3ESlScvtcqIgIsY1+CTbBiyD4V3E5JFvDWWFTwOwDiP2cKjiSR3tv7SoyAc/SUg
N00Rd4LwPsv3ocp6Sj4Vv0VK8pWVVbzn2ZvegTtixUieMN04/tIvbVBWiL9GDVrNDQ9V10fHZhnb
D7Bk9jvFurXvRxiLzVQvd0y7mgspbPpUiSp8hEle33a+sVCKJG9Bouhy8epSv3do6TCAO2ZDs1E4
N9LkyTUqqjCCRCUhR/fZEGwLFDPIo32mN95E/yb7FU7PUPRO0IJuFsxQegPDMkNAAeEuaIPihmYG
CWVLg6KYbb71LWscrrha7bKBjtwW+smP8+bRsOC5Ezn+1bBfk9lLLgMPX5RxO+Js0xU4Qazh2HnW
WTP7+CEYjP0YKl3t/JTgqy2d8SR5DvrzTR3wxGbWr6CAysx5bdJhfCKPNPwO5CbZQ48Oryp2v1oR
Yb9ZnXxBKm82iOjsbefJ19qTFiTRDrOHgN7HZn3mq6Ti10R7RyPyr7E/fIauksel8Xr2HgxWRTZ/
mcc52rEEdXdBoL+pipXqKKDaMa9h5e62P5KYKIsit5qdG4r8NLqE3m7dZfb2ix87D2VHSmDRTcVj
7fh3dYIkFFPdsK96l57KTeiXtlOqJ3Q9hI4S4tnH+7bqvg95+jIDi0JVuGWwhnBgEmN5CpwcjSW8
HqKV15srFqu1mFEhsReo/gxPOYjhcfbNLYoXy/WZIU7K/pq6QXYC0h/80I5+GkbnZ0w4c6gztaVz
+CDPw6aR67OjKezgJprj5draA0NRoT6aZGkPGLFuyG8iSiNt2/1Yq2IXJqM45WauYCq2hAzR9OS+
85oRZn0tueZprXzn4IByPrp5j9zbzo+spNubpjfP3pJ2B2dJ6005svFK8+V7T/257cXQPEMwHbcZ
jVNBiDVxvbh7R8YymIXmuqsOZmjggFnhZ4zrzUF68GErKe4xQpAZGUrmBT3XlfysXACM2TJ0+zbN
2gsU1oaEUPdHUE24zpzvULhVyrwZpJxD0vgpbOGvdF7rwbQC4TKGfnqkYgmeHGsmy7ec8oNN9XgP
qDFmL9XckFzBSl8fM6ZA6dyR/BC0XKJOmOCbN+6O3DXnTrT5K95J/yk26XBsYcThWSfu42lI17Do
DtDISHQhA13geIa5jOp8LELLW48UbC02lVPfI2FNiLmILkh0f5ITdVJuxaTbsu/jqbtfSoAXKaRW
3QEQbKuvuiS+aunMy9QND63TM5arb6nWMpLEyHQAIG8AUhNiFo8DcMecrzkj+hQ9uchkvDGBJ69o
8sOrXykijJDWElaJvMYqquWBBN7iP3ah/6Hqk5br75Zob5lOaHL+3PLJX7/0R8tH++b5/CcXEdrK
fKLp+j89HylGtFv0Xas8bbWk/NH0Rb+h6qRVtG2cMkiw/okv4f/GX0PFhCgrdF2G7//OIi1w/sUX
w8sDsuBP8i5WaMWfF2nh6DdNA/UF4SdZAniKmxB5SCTZXc/qmk1ib+r461yHkpEmKeqvCAa41hHM
X7I0Ge5EgxWPNbo4yCB24r3Gyf2Qzkl7IVKwfGnqmekqG8SzivuXGClLuJ0H9c0GgKezHVTp5JVN
Rf3mYnt5aKuJyelIJ/ZdxnVzAR0fXb3ZyG+1zTYL5iFwXtGyz9isEry33m+sH4UJzCuFTGV+RHiQ
gvwm67zpDhDkXleMSROTXwgtb3EFj3ROk/AShI2JNXh3Q+86DlKHxnqxPAluijveuG8hkW8CSjEU
1JnyqG2FuXO0KXeTGqzf/RLE+KVDBsppQYl9csyUsP9zoAMXPhhJmyf2Pg4nlk2E9ZGq1BW/e9VS
X1BdYEgJF4+5uVd80XlX76UTe2il0BWU5Di8Ieyen6pGOsi0OgQgDT3XA1N1O0DBTzVk08p+oH1A
BwNn6DW1u5QpFPO8jSKvPXgjyZWg14ByI9ovmuYPa29MCmQcJSXu9wVP8r2ie1cHi6HCi1ah921o
SVthkIYvwUs87irrkNpMYj3LKAYSmJqR8xIVaKQ3s0uJlmQ9O8WyXWHyvSgZnGvCYu86Kt41B6AD
7SnwPQKNl1Rz8OYj8M6WVnVxmAjpuBAgzRT9148lUCAwWbCE/Y0akE9uQZrwO1LMRXBtawSsuMxp
JGUPtDj3QgCEcvAp40eP2q9Mk8XZJUZGb8SAYJKo+zh6Q5UFh0mHa28Uac95cR3JYVTDmB2noBko
6PtInAUL4W8tvX139IiFzzbadMslglXPcVYOSrsEozesj4UD+jW5B0VAnGxfLIQ7k9LBG5hYLySw
YXPObjXG7QeLJ2YbSTwyoJYzEIBdaALGrWHAPOQuHsspPnR9bCfnvh0zGIKw+b/T6zGPpyal0KdG
yDjjSpfHEpC/2jJxHDvC7uF8QzkLV4uL8deDDxHo4hFwC86gnlYT3aJQUHs+emCDZG3kGYOMGnqY
tfWsloOI6fIewmz0r79e0Q8GkrBHy0fPUjpcm4qAvGybT0n8NumiD7fCk4RveZM7LkfUXt43m81s
uPUS01x8W7cfClMsgdPSaLKic+k9JvkQ7Quh2MBnItPdnsJNiK1yM/5+IkoOa0Y+dU1ZP77Dn5yt
t1/vMiyRyp7K2SODSTiSNytbn6vMQp1wF+kSK1xZdCyTO381w5BIpZZnGhmU3E25fqSuvZ6fMF+D
HPo5WpcxHXU4tITuLpozFmewM0HwWw0K1qKBZsZ6CkVwMJXcoYJc6ZNX2c58yFRb/lwWyRVJU7Re
U86axpBIK6yODWkdWPGcypBU2RZma4Kin3Z9hMaHen56sqfQPIw48T8EVxpgeiLEQ67TGptU5EWE
zIfI+lqJyU26loKX7pKPOFQ0uduZAmHdCMSXPJqjNz5MCP0rse8pT+d+2ZS6az96b+gAbuauYTEV
kUZGwsGBAnSNcE8kAri++8wt5ntsBPhalFFpnkOf/XvgUhBvXD1pDoYTcPUR23J0ZMwI5tqSjrTH
LSV2MqrZkHHKIJQb9LKkCUXBp4KHA82sbkKx97CacnPoGNwkSe6dmcFwfmeTxm8aZMjVHxTmscCt
pvvJkd6e1b2LJLMX08ZVsRNtKnTsZ2HWXXsZpumWDMuECrytn8oR6zT9GX6ZTYAm8hWUZ3Cw0KT9
8IJK3MS6z075GDrfSxksb2EymOCA/CG/KnDSPwSrkZdByhnbOfldM7r8bZNZryy89BsC2W5HbQxT
uoxC1GAOMRyuscqrgyKU/2bqgx0yc6qxnv9YM3L5BqBxuIBwYzc85sHswcKNxQcr2w5FCAMgglUC
B7WnLm4rJlM7OU2rDMv0qKeyeAmuMlF32tfVD0ArKV1HSJFNI6BomXoT3qHkfnIqyzV7psCCkWE4
ds61hG6qHpGQMqC02e2NvjksI9ED5Oi1txM9DKa2IX6oR83dZA4o5i2GS3BpYZtOrM76qCPdaxwy
cW0LyKGvcSuaN3yZ+rmcvIdUjuppdjEJTUnnIPV0gueaZG4YZkhJ7xV9DTzEEmlgktpfEncy0JLC
lyVx/fcBwNKxYXmsj3Kqm4jvR4vVjwyQ9YvP+KKNgD+17kPXUTT75GLIPTEB9hWLPXqLWPX2I5lW
zd6Q5rgvc+1sMMNrs0HAk7Z7/KSkgYCNm77GranKLYkQktK+ImTphESnxOfneOWe5VGzDY3dv7jE
Dn5kLohyHoUCll/ugSxGk3kefbzM24n20fB4vyD4GO5o7L6uLOnbFosHDOfJtD7KmLi/UnwTroyy
/3mOLO8ym9x5LBy//4kLU3+do6RR30xvl+NjRkJrghhvKc5JWQDfVvoLifDxY5o6hOH5NGKUgoBY
e0iOJajIMfDZaHfCute69/edKwj+mfFplv1krmodRsRyhvuf9eNHmPnxLqlS/yFqI3mPwJbVZFGD
+tqwDGjvAisubu2YUMIdeELrEaen3AXeMO05XcFm9Hxz03ZV/RUbB01P077GQJpuClu/9TwS92D8
JaIL+8Nxk3M+5d3VmqX3ZZqg4vKdmzVU9M7Zx1aaXroEHaRAwXs7BPoUDuimi8DtgdkxjNoETWu8
65T2HkcYIpJMPRx0iHkGwNOzded7XCowea7VFDYnt3Te45xIzKT06RBdlK7osFdWO5BfpyUxo3Pp
7lKDNjIREdlBDM38DYN0zzlEHhPVjeu24jFMPP8hJMDmudEeESuazpHjSeE5LuZgBT1LY036AAk+
r76tnEvNmIgtu2m3EL4l1tyqeib4bqyZhuflwa2dbGfcMqcTXVMNh55Z/IakgvShMjBeYArOLzYQ
ocvcidVczS+ONIS33IFGIGBs6Xd9FT2K3h6PbT2k/NP12gsTEvWUSkLrtzTG0x5mIDuCdGpgjuDY
fCTiCjVk7J8ZIaIiKJL51e7KmHDBanhLhxTVMeZstHFonBIzJq8jUxTg34ZIJ9WJG7+tzMnYxDR5
URoekOzzOeDMnfxNVdkElIXB4OvDXKQQAYj8A/topDqAXuXpWKakmxGCVNLzsjEnh8TajAhNnpkL
BYfOqDhHpezQduddtmPpy+ogsbaGpI6nNPbhXwNlhdhKtOel8Zi5b+x0Hi5GexC1XdcwqOR+yhAZ
gcE24H7zPVeD/5M2dtpnhS+XUxr15WcbBOoUgZLbl2tpxWhFM3KYEWCDKG+22Cx89ieqJXNkhGgz
hMPt1DruLp5L9AyjGndFELgXIrzHu6ULW/HK86247etSMN6Eq1o95D3QqK6QtPSVSfwn0lpYzkor
WuO+csqCevJ+L8D/JQfA/6Q8jDa1YOE7xT1+0WeAT+ZK9EG3pyOPDCOBEKQ0ZcAtRIGWO+8sEqBI
I3qwRbC6ir3oI4Gd+7TEE7oeskEPimDzq+ykvFN1qjRqc2XtCOIDr96U/cU4Cu5OnZkHR/bdSzpV
8OXVpQ0Xs1ORq+4rJHyf2MgRHPdK3zijjI86Cd8o1KYDuuYdMi/vEd03mXNyLAo4s6ZKSnjey+Qc
smhhTz55mlwXDDfQ4SvXX54GYbe/m6IqURpEbkneKxGvG1ETfFELBkwFyZ/E5rGFerCiebm30kVn
5OcwIPkdRDWujrkuAuzNgxe7Rxi+wjrHxj8qdndPjVO+t6I06aUuVRBfRW1/66eovTUA8AjA5lo4
FxNU+s2SzwWogjwNniLXA/GTVfykJ5i0dfzQtAjzVkSMZrIr2+l9SZl+ekKHSfCQuK164Ol37v83
e2fSXDfOneG/ksqeKYIEQXKRRe6kq9G2LKttb1iyZXOeR/DX54HkJNZ1R6rOOouvv1LbLZIgCBy8
5x1KdtD5DWHQqXgstPErwDXcRa8oJIzJlwfjOJzp68TUtX7XyfPZ5STqpYlzt2q/fww78aYs7lTX
FdrQbQPPQYBpS0qFE/UY+I6mQ9zXx4qG/hUNK2TiLMwPuTWUyc6px++4K0t5E0/B6J53iBIjpPDw
mspr4scKVj4+7D2CAdm9K7tJ3JSWWpuLDirB/ZQMIVZJAPcbuVYRZVupiO6IbTfkQC+H9aOjrKjb
twudpRRPvy8DKVAPtTfNw0d6X6ToroOgObmtFOTfryvnCeCpYOHAFkf0O1M35iwCgwv1oO+iOix0
/8iUqX4G5It/dKGOGNGzyflBEdjQTIVchLkWlrdm7bQ5YMGY/7Ba/djjMMXB4SyIa7pc/MUO/Xgj
1FmXCLWAwwb1l6ezcKlacfMbfPM3IlGDdvyuBUO95ykJUkMurA04c/LScypkaIKkjHhIJzhppkQQ
o04oOK69fiHzi/64EJ7dlAHkPTinsyvoOMG1BRciaIlX3ARErKFr4v3w7cmHPg04W8f1wiFkZZd9
Qwv759VRRQYhtuISIjU+3C/ndmNp4RPKQpBf1jh3ap6RhLSppn4sumMNN1pt1OBzCLDmkmPb648u
TrjbGOiAijt2EDoCo+w/nn2mfxjVUQdDVpDxtZnmeJTXft46d1XWc2xGQczDT1LXl0PcUKPaXTWa
3LfYLxDvLuLu6Yb+XyPwhkYAaNHAff+7RuCvtP9eI1GpXsjan/+rX/hmoP4NtogDQcUh5OMpQf2/
8M3Q+TfiiBUkfUlgpNED/De+KREJMOtlgBJYPrlH/jepBb97mtM+CCMfB3OEO/wH/rkvF3HJFIcd
g3oKi1NJypJ7MtFBVpMc2xZ1SfHeHbsSHoonqu64asi726EDTvxtgP5mAfm7C/qOwj4PWnCgxAmc
mvPU+HSU3qXrOfjOT+is6M3A9CiC9hjr/q0F6+Wm8fyAvsRsMyRdGID5hLMTZmrtOYHKS79O1EMW
cgE3y8Rd74F1vf5oLxeNp0vxqnnXHtxjtqiTR8MpBbw3F/IyL2fvgcR2lJrDygeswMluBhi99z5+
mzfwN5fb1y/9N0/JTPKYDYEN1oCh6Au1x9zm6NesTl72DmgDTlWskziTEOiCfOAtFffJ+vT0oMxA
whhAQAOFSP3l1ZYarQWMAAlnW3EhiIVAaXNmsyFMgw9uVLlZk1yUywIUprtk6j9jV16Q5FSk1tZ2
qn+m+DY3pEDmIY0F2B757BkvbyhDbTEWOJVeBrPkcZ9gK9vCd/L/eC0j+nHJIBRMnJMJBf/UJjlH
y0sXE+CbUVr9oz+Uy+2YOW/tQmYc/2cPfH4sdj86Hb7twWM7KXjSoeksxIvycooSfE0NDOaU1hua
/D+nDlw7WihmDKEkOycvEzd4ib9MIS8xwakvs2BiawlgQm3FSozpW1ubGZ3TR3IBfByKIIbwVJYU
RK7AsFG4l5mTspO5E9dENQfs+ITdBW3uPdAt5yPFioFEn8HFvxXC2eufy9/MYLA7lj3bfKoSP4CX
EyZyKGMilcvLJRicCzevhIU7d4g+3+qZoW1ItZHnDtu8XkeiWZ8+XjDX9IwVpDu+fjd/9waMozoR
NLxp/5RWmBehwkKx4eOl+3NLy2vePEH/sunC/T+/FPUnruugDe4fJTT8/67u/Na9TD2GN3zqeaBD
YKkPDBj8+sVeLvUs3zgiUC/imkwd8+f0bZKhhkfVWBdEJFH7WijKvlRu0XxZnyBg9NvBG3NZvFyC
zSXxfPBNT5DZjAPEyTrY5CviOtIjLuwIMSu9AFDYHg3MLVya5TbtI96r663L+yTIiHeM+aTKZQCv
tirMFMCVoO20bH9PK8hArGjPBHDoOkSJRR8lJcnujUGiN/nik8CWRkH8MBRVDlS0QZ9SZ34zxcCx
NZNL6cqLvrBLApCQA9epsg6x6PNxU9sYssfbAhiwBqnNGq326AjVB8T5NJDAb7lHYBDW3ohEkkcY
2cPj4iDoIwaPlDPwZIuV1+4yQc61mKkWRRzKhzYJlttCAerbGf9ZB+P13Afw7ACKHNodTtZ+GSa/
RvAnoYVmDOAGUFe/j9PC6vbKdeguromFt0AYteIo0KPhqORDBdmVYUIGZtERxoqAI3XVGZbwXCNg
pJ+Yr22L5cRGThI1OaRUOmNJzQxppGi+aLgCZNlEBPFdzGCyNBLjstvpTlTJRQ5N4JHg9/aL31RO
c0FEBUU5SOJ7yxks+jlUw+lXoUNemb+6injwGR++e2QUzL0hVw85JN4VwrzjPWgR9o/PJbaaJu8B
t3zne7NGzpFGYXvbKfJTwLVJAE1jCZu3DwlGnUMS27dC0wG0AFgv5UKvhsQQa+sukhGN0uheQ2Q/
i1y3f+x6QtWs2hF3aKYZnxBE/BbYd713sPt4bELJe8JUjpbc0vWPeRk7xk2Ds+jaR0Cjge7C+7HR
/C3S42DbRtjjb8pMizsMgMSNHG0OIU+7HMmfAdJHLLrozSVdZg4CWOdq32dmywSkETNZvfoXiSlM
rMxHfNOW4RVescsthqqcHMkmstTOg01z06YtswZgz3vwCUJElZZlDU57NU3wLcYFvrpozHppTT7d
wV5OOGTgHcbN4CNiRCqorx5VTSI5MzjWWAevgbhJrJLgUu0hQt1GdYAym4aB6ZHmEb1UUbnM5Skj
568HvTWWfjjzLBYyoUYY67Zh8GnH6YJ9GSsRjxZp4yJmX/0CZblIS+8Bnq33oAy9ltNQh0+yp0X3
MXZX57iSDe3vnFjJr9U0VXcBEY3X0JaLXYt1hNhkViGCg0jt7iIt6gnc2rQ5+2KBeF2txMrafaTu
imJNyUVSxnnS9zJ9E3CWI6IxqUGy8jCEz9uTbe9ZCOuqVd/luBSBa0I6Al5GoVMxJ+Gk2X31YYCi
DMAajeWP2uuGn4FcEeU6/ngTKg+uHPA6NBeyE5p5uxKBtJ/tBtxtsHTzGcuPrj/0nlbfF8T3ux4b
pqu6t7v4wLnWnzfh2IDoIuE/m+qxvgmzSUBVX/vka+xaaBtrshi0SkCjKh1dCqzS2rOgn9WXJi2N
tVGzflXxXF+4Eokp6jG5fgWoyvdYl65gKhOvMSBMlICgufqa0fkaSMIF1wVD989MMQpesbSYpHdd
aSGnSqCsUbwcygBsnIUJdhW+E7dj3lvnFRmA51kHoUp7o/5BiOa8T6zU+kCTsvyc5pPcwqAie7ZC
/Je1PfmOeffgD9CYg3S1dpFD8t44deJQNjW/KLBujCEJy78bYZWRdwTn7pRfkJW6zVvYHjDy4I7E
tXnzzXxFpRsc6aIipcWlGjcTQp9zCKVhtAM9T87JCe3hHEEkWGtt7Z2yHj8RHUnY5lT1h9HDdblK
7O8FMfKfwyJ1NmkosMS0iKIeC+4jjIbyA7vSClmS5f1KyZbwjNjmjfqxk10RyFm9t4exgWw3MKkt
RUX2oCMYA5aT8Un0uCEu+7oZnOxSLREFNoQLGt+stsNj3NksSPUKA0HbK1PWHqaQLuNI2z0YF8/e
G+kzQm/UzNOmRNW6bh0PKXYkMJjFXcLa+hpUY+hD9uNg9AitR4UIt6QrzG8TS9Of5enAEsRqbPhg
Navtwjmq75Gj7dS0wkltJJ/+mHjtUS6w5o+eyCF/Nkzbbe1D0t3kRVV8ceo2pp5LkE4LPBxqY4/U
w/fysiRofupmkpuesA2wbkgS+yqT848ymDHY9HLL+wvxYHjeJWF/xNMFjnq1xClm9yJLvvXT8JA1
nrv3JMlFW9i4bf+ZkM7R+gh7v3aPgZMENxPiDbRJBNgn89weM+C/gw6q5hNaS6JrYfTPnyavK29V
3Px0ivXzgmHQO7xshiPrKuw8J4T5KGndPcZDEj+uaTp/jEefN8cXj2pwwikSXyY0HJspSXO9aYve
v4Du2de7ZS6aEv4a6/g2H/t4Pg7hYl/KttbX5MG5twomrbXpynwkBpm3gKwLPOEecsOCwEIMxJQD
tL6DA1G8a+n53ZZp0G4RbvbfST0s9vWwut/qUE2XcNhXGCKRkypyVV2IxgmZovO4zjSW24LlgpAu
iL+BvNDz9C1qrPnjjCH9BzFiqQnp3/uazwrbdrznQ/ZK2j+bFhT/JiQX+hovGZQI4RyqTTLF/YOT
wpgF0wz3FdD3pVC2FW0keugOXw6d0pquRiI5heOgjER0tRySonLvVN7QE63c9WOTJkhp9bh+GNBY
EiMWz1/GYmjHvd33Mr1Y0mXxtkFtWygUIkR9N2qx5+YsTMb+yCnXusr8tf5kp52D6WgOVWDjWL6d
H0cmz83MDv9TTC3+8k0zncEM0ZfAaCWp7mES4c0lOF4kLG5nCJNFum2oLCxSLPzpQ+xMs4teP0Ic
2bPkfcmXAetyDFCvMBBlGaXvFQ7btsFtc+eUOBmTclE714OvV2+jwxZmeFD4kgVRzD9qB9/0Q2i1
xHQ3sTyXssXJpFDwIkY/ve1L0X5CENnfB5A89tOyIqQkvId2opJQK+mcIj3JfCyQZp945WhNHrG8
YR8abKzsEFYQVC8ZqvfTyjmlKla/o7cZpe8cG/6X3c3WtZcOuA+lbuseAhwd6M00lXdoe9+bt7WT
hv3ZyNz9GRXJ8lcTuMP32Yv8x1kNiAlt3KGh5GPWiYtTXfhQvQNsv9AxtNDUEmj9R39ofnrJEr/v
s9Jll0v7gciwhYzfuoZanSwpfs6SdgFykap7Z8FI3Tu2ioZdGFOzx6teFrpktQ+dE8w9uMxHOMaW
9KfPGJXWUKfiNXsH/cO3NxH8qXcV6afDBr8+60Niubw1QHUh8f5CoD7eL7i0RL+Msv8fC30DCxW2
QTr+dyj0P4qHPn/B83z+L37BoBjhYfLu4B8X+K5Ns4iT2zPNU/gAmvj14TqJE4QTKqicv1iePhE6
bNJPijvPBULl6PRL2ufxRyaDA9dy7DghDP4jFNT40v8OS3A7AoobuDnhORLk9eTcGPiTLsvRlj8S
e22yn4XhsNgk3UJAGnbDgNf0fVbA6jv02i1YxXu0wt+XqGiqK1FjOuUcGkvCO8vbgHgT5KyRSS8M
Cmj2nzq7tDK9hdCjVoXH7xJP1haqSmss54tRry5SnbF33uHJ2fBZxTbrMV4sI+2mIhtjThCSAw2M
+RWZTnDm9jFy8c0CmyzstgW8tiA6VFPWNylmDgleGm+dqk9AGw6moQs4HPA/DyP+09GpeyWwk1q9
H00/T2FBy9ZP4LZ3pCXl12EMHYq+t0ir8merCJe4kz6YdwfZYex4nkrM8fLpt7n1/hkw+pdqLN/X
aTX0//6vzh+3hFpCePC4Aw84IzwFPA27q6z7Ln6k9eTl1w3bvkmVGakOzxJLpSRwlX6KxNEQ/gMC
2LKloRmb2XjnP9RLr9ES+iOb9gXszN5O9msUE6+2FguvYj9wsl3vEywIrWWv1rxVNyvGC/y1EpMH
uA/EX48oxl9/qBO4D9jCzMEwBCoRIW2BE7gvSnIKAOqkH/ZMBMhHD8pSfUvmSb2+f/1CfFG/z3Yu
5GKLJTlGiIDBezJ8/A1x0EXZhiuF5CNet+hk9k0R5RJ7AJsvfHH9TL7DAdpjBaffWljDthGxP93m
SBXfMiA9gb7MnRjhro1818Xx9NRyVsDyscMlU49TT8fvxiNQaSBSpbRcnyQB+EaeemOQT68oXEUp
wqxh0tBfOe0rem2WOpWlmgcYIe6oj5EOsvlerBScuEdH8Uw49j8bbQFUjmcSbQFF8/oPrLGDiRLE
jOYDLOKR3z4sSEPeY5ShptvYoe+iEZOqmOceNT//KOAxdO8W7L69N2DP0wnGAut5yKvNikoq46m7
8AyfbprD2P2a2IPQlzpJUv09qICnkjee+XSUHXpKPK1LG8Rnsp1+nrnE78VFPfIVIp4P26QpzHtN
M+nKI16QQFJvrFHGg/Q3XNknZE09t4o9FgMWcf78tykNP2itUa92X7uKKZXsO7rEfOICw3Pea9S1
BWnKSRprClo/95JY719/y0/dnRd3oGBvG04E/E2fRz/5erWMk0I0fvW1xRgwrvZM+zXfI6ZLwuxs
TZNufT91Scf6RH8946Wv6GT1dGbRI+IbxLkD8tP5/Dw4JcpHxmj1LC3VtqYhSBY8hjJV4xIYPddB
v6M8s4KZIIh8gNXgz2TncOpAXAnXK4lwpkk2rsN2m+0Gf4z1dzF3Cxas0K4rhH0LONgAKWFqyZyv
cwtOHA4yHOg0PHTHj0iLAgHinakmldMdtpwdv75pOpz1t35vEj4B+wprIukwJ0UhO2TBQBuaa2IV
TypWVmaswTbnHMY/iLPOnS6caeGEdJlUeZJfvD78f0w4uj6EkXqciDip/zG1R1xkUBOt+kudtG7Z
HeMG5V29C9cBLjlBU4PZEV6/5EusmT3MB7MHvmHeUTZAi3g55Qi/xDC5D+YvYaywz90TlqLya5rA
Tm7d4JvCHRgQYcQZYOGMwYsAsDV38/ptnH7UNogyeL7HKsO3Bivj5W1YAhcNynH3ezHikqp3rSbY
D5EfOV96fuNaL6FqHNiptQKJ2R1PD/XHP5nj+BkUOfwm53ERcZ/KHw6C2SQ5j5qRjRT2p9kzCtKr
mJD/9CHZFIlJVrbDGvrHqo2Rct+FWd5/X2zcutcNgx9Mt+Sap0zR1y91EhJkHhJOE511RS+MavS0
HZPVtcCI0ykf51klvs0Okfs/C4xgWvxfMD6Om3dLuEZ2eVWnXaXsvTcl+Xqf9T769w35otHCjIOa
GH7IMjYjLFunyimucPzpAn0k8VAyQV+/6T9eDA73XggewNuhm3daoQlkpKCvdvW90kPHXSDWz7Of
E2Gm3ue6LhWrR1RO9ZuT76ld//uqR4Sl+QJYcdlN0QKdfASRJbBQ7zzrG0uVABpEypVyTPSDJumQ
8bqF0xdH9v3cf9BJgSpi13ZdxwJRWosz3aXlOrNo0ItYh29xJbIQuwLl6EtS5GQf7N4YpeB0meAG
fe/pMwmN1uz03Xo4DHQ479XfkiClu73JCDNc3yM+NqvbrwU5RJ6jbiw3Svma+kpKqttKabOrhLlk
JWUCltlP9bwIppHMV1RhQuIz/lxR4oFMueQtGPF+7okOYTGdSlQQmOGCIvJ2KijOnCsqeqG8kaSM
TM1pQaflgo5eiuBDlDTD8mXV5ky0aZc1YiwcXF/Z0uyVLlV2cGTr8X23xLMAjyuZlT/UTAy62LhD
RH3B5x96n3EHYmp2K90VILcmC2EvimoUn+n1kge/H6EWr/cr3qzT3dS1VCR9xr+ZN0mVmf0EG6Ga
d+YkSO7bDYd6QK1t5jYWH3oU8DvwpiblJ4kPOqkw69j0M64D7UYJej8JaUN+X6ozb1qS4cMw+0Zq
rtslo6bsYbOyCWdxyKWtdDY1CAYo5mpWrBt144Z52n5pg9SbjhH9hfS6kBVa/llgaXeZtJYeLzCi
WphLSwBZSu9SHJv0ZTD1idl5npf8NgAd7o5N0Jr6rpaEkObHXw/goerlUQlYMrukbUcWA+rZFdOv
X2KziBWljwPkvgX55/9SvyHGd9s3OQ2UX7+jbVq6YZiFQH3cMuXqedm4OGoyBiPyay69sDFlF6Tw
8Ezx86hKUHNGzgsapOLHeR7YDiGWjWytIgnNFTFt4xiqccFlWBrtAxLuWOjNdKnDgTLczfGb7fdZ
pLLytho88ocPGYUY06XxModvaqpCAF0iKbuCd+YumHj/pDUgIv8wxAM8nAtLLtR/bblMjCEWMHRA
iCyFYxF9DDCNYkxWf8TK7Rw284TsiRwZcxjNxGI2M43I0DxEFjZquW7daKriPanz5r37zsQqsMeZ
Y+Jhanrt3EnntpKf4gD4aboIe0qObFfrWvIpjJlLCA1vfvDZu2C+mxpC8/T8y3nMzL1A4XYpUlCM
8glqiALMFHdVBFJOikwtVFngoeYgGmHXl9700Cu8z3Bv+WEbutrntjIcEnnGdqIE+jliEcZwrujO
+E0FZ1p5zIYFgPIQ417IFDVYwXTXBBX/BMoz1ZCfDawNnIVNySbnlO9cd5qoRISRKK0estbtzCdN
gAa/FCsywZvADIaAJqJthUslleZ4fe4BuZpeH6fFBiu7nmhp8QvbDqUnVR+HSzOr3TTthl2Th6vw
jktQoCHbZfZdmHgppqpk5vlmZUoKxOcHQNcDHuNx4x6GXMfSxpsFEd4unuxmfe9pvZgyrA8cJfeY
DtJPoVCAvnOjPAjRuJ7bQ9HaHIAyN31XY04BMgr4YN4wPRFtiwOmtT3Z22kPzYeOUNcicdwuBT7j
82VO9Dr3CI+Dd9PKIK0RpPbClLA4NBKy8pGGeiRxl+/rEIEr1o1yLvYsxCw3ezBJbBG2cTPWYQiZ
VCGf30SOGkiSdbPRw/AyyFlm1fd1prGGtZfAfIxoJ9LSKaw3XbIkSXxF1sgo/JthCXszedLMLCn+
MGsKsJyYYn4iPapnDkVuSt7bZb3WK3/WOtPYiZvVc1kqqdcZpV2Z8z6qzWJbYmxv6Is5psKtWvx0
9pWAl4ffsy5nflfY2mYVpAtEOsjGTptomJDZNzN/E0ym5c8GYv1Yl3J7KpcPIYx6JlJCZ4lVqpGL
Yvzw0WF1mBhFvgXhDD0Tamo7Fxc+3n5LXm2gaVweg6JfTQG9oM1VWyno3jQHlku2o0k3Prt8CVbN
lxfIwmyypI+3TMeFDgT6ST/oNOuDDhJLvltssljAgnXpyWPTDhWPFNSwQzDMcEyJZVtzrr8TfQC8
8gtYYdU3gzPXrVvjUI9XXBvu4ySbYbaP2bp2MIcCN9610VxFe2mPUfsxahcePq3Z/PV+0rTTG7R5
MyFch7pMfD5sYmrBB44B5GxG8Ne0JsfA/JmWtcvEXdPFIAGImc1y31toIe8xNbAZY9fvDBmeSjS2
+T6tOOXLlfQmfRwnEoEayElZdml55PSkIQUIrb5a1YzOyy6X4o5IqRA30a6j432hyGfDs7iexuZ7
U7LHXHZxacnriDt1t/ihp+3XlDV3PeSkvxWPEm1uhxpZld3DvOKp+g6r3YL8aMKq6svG9ebGhFtX
oddsW86+/XhA9ExgV9cm0WK0X3YprtyCbRU99EDmYcs7wlGkXoJ2xckU+ZpctvGST6akX7tZFwDo
pOkRYd9ZevgChXiUH1Fcc/7cZq3MUamE2DdG9aYJef6IeRrFw/lAJcvX6K/FvK67MC1WuztEeJzX
lwsfB0aNA16Xti3wqgr9GI0jBdp6F2dov9n4IDtf9DguBBtXDo7YEhQQkqsAatGHht/gZ5gp+g7p
cV4RH33HHXZ4a83rZRRWtn0mZpE4B9RqeEpuBtr1KYkUrme9b3D5lZ8Ij+yy+sxufN20+7C2l+Vu
GRZ3uLZobFu30pI9fhIVs3qD6lR1n1YfXqOxzVE+wWrB4sUrnYPJJ1YjXPDdOIvSIUMRWMuAcOYQ
AaeTbP1u7dvgmyizoHrEcrqelh0GZLr9QcIZmTvb0W9qn95q7w1YvkdV6wUY9doeWY0RXqDqhtgk
K8/PJtVQ1iY/EoQgAw5ndZCPTr1DnKJXtVfu4FoxxjU8TPb+V/Vta3RL4naOy5pm6FynZkNt8L9p
vE+z9ppG7ppo7qKJesqOqVH05HtUY5E988F02Fsx/ysLRXx61rnLZLYVjLPMx91iCs1eywbO54Cz
tVnhSGwyFWZqaSwHDpku5hg5qts3c3C5trFFSeol7cTW4yVlxi4DnSJ21jPYIvxOetq1qf5Un5uT
A/5iJABstZzKIjwb2zJVnxHDGut+gU1uHp7F1gB42owt8NrB63sq+wBv6cY5w7CPKni2qd0sfM3m
hrUsC1KzaUQWnrzs4WVPjxr7abW6x1A6BSVR5QAcWuf4PhpIgboE1TI6r7IzC2JZOOzRc4Cn+XyO
YdnAADWVb3ZOGCUAG7hlJz7XHn2UAevHCTCKP6sjPMwqDmY10vNNjzqT++/DzKyTuQTKoL2biZA7
AkvoRfcQdqGpV0Mk6dB1yFhU3+gaV/VBOZlfXaFLn9gWh6YxtVTV+KZkQbJlxmioKzWIn6PV6xzH
40JMIzw0+C22gC2LxcOKuV/nMfys4dqUSE/4tepLs0v92sGgzDKOeW0bCFbhw8zdCzeyGEjah1lY
Y7hVcugoRuRHs/FDM3cw9lbC9PmvkVhbPqHN2GBoAOBdJfzGuhwQwO9yUWlszSmIzFRMYUpyZimX
yPtMkhdg+vNrZMMU4p7j3zjcBW208MQu/WDe0UinXnQ4AuUTFq8r9N8I+/YcUkx+THDwKudzKOBq
uluhg/NUYm0Mmt51mAwk541dmaLCxiSGEnx2tDnIB6plspQ0IAQW2zNUEizs8MSmcHYiA+BMddN1
3tFu4n4K3hPI4dTplaIdyP3oFckgwdsu0Sjk9uQUmXdFL80nQgq8QfArRFXI7QnXpVATGNh9Tlvx
hFlF5N46Z63jQyzALOFpd00mfNWt7VjPBhtz3YYqULmdqTcHZeZjhPsAlbXNCGQ/ETJX/MC/N3/7
Ge6bi8BnuxQJ9+VgP+ab0pBkXIP4Cmx1uJnnzyMfPN5LMc41LxW2ojuUV+7iEm80BTNJWbApfLrA
2xLTYaZpqqkJsoPspJm7RYW/+nWJpnkadnHRBwLVHAJOl6J2rjXvdrSmkmtVa8cj2MZUAbACnDzb
hWjJAaH9MO0epg6mXgm6ODYDi4uepXslZzHkGI17DvOstB1zCIRmwYkNWoh5Ib0MKS85ePKeB+2t
+tJF26gvoTzqhWa747b5w5SIhUGJniufPrYnao2+DjqeNl1CZJ37XyfiYK1CCoMljgkDQmTeuvyE
/TGdMG1Z1vIdr7B2fW9bk21v3QSGabCbki7G/RXKsjveqbVwMXOwZlwB31u4a5manUQzqrBuEeaQ
72OVwL+MIYVMd1Efxby1oaRDBUMjsFYIXN3kVdQooVev94y6WXFX0XLmPW+hBqDw4vzAdFIel6dX
gdEWv7ZhTVbHxvfA7feVvzD1j/ASE44qeUAd9fzpVVNhSqvCKjH82OgWIj1mwNNkUMG8mg1+BGtI
86FDcg3m6p2NCKxqGZDVnLi90BoYSBKRzSfOaTlurhUsZopXPWfxWUR2z/hBLf7an0P9EcUx6B3O
FGxslqQ+gDSEFfwB8ljNrwnl0LFWZW1lKlGncljFobo9nRqXPIY1dN5CG2ORouAfgYdBrpxiH8aT
OQU+HyyKaDU3Xa/LrOMtX5lG7jAEKydeOQUG5eaQZDP756SqeKUpgDy3PlY4wpR7DKWiYSChqpL5
td8AjvAXV82MgohqFqyB12gl2yUnFLnC4IPGCa3OxK3yB7dezAkdZ0mzcoRLbwpdgo3fxnn/BjNC
DIZ6hA41bZNTgDVYaCxEGH1+W6LBnDMnSI2Jt7MkWnuyEMeO530DgzzFdIGpAo6nyOygMgYUTi8x
Xd1UVWAPavjmqdm0o5+nRhEQ3PAWiv3npXzi4chCMR1weu0G5f6tceIQArxOoBPfoOaY9alW0sVn
bGGxZu16HX97QgN/RwsF0LGPW7uBzhFrnMKUvS36gmgE99viliMHmTEpMYfCukYmfIYJ8iP2wlXV
LBojhnc9IMpUtKRJQn3j3A0KYVq1IUdes/Y8r8y/mrlVF5sjQoXNF3uCr9qZn16//T+GigYPuYKh
sMnoRO5s/vy3oVq6qBzi2fce8ARfuA82KHMsZHPlCPX6pU7nHERwuPOCNHjBP4Kn9vdvl6oQqc40
aJIveQ1acEHcxFB+cvLZ6a6cfvhHmk6JuxUiMJeDlUJshtrkZLYpYcdp0vT91wkLk/Xey3yzUML3
NQvR68/lnPTp+O0BdCVkUj5AtevaJ92KeF7soqgm51PVD3awizjtE9KCqCalMEwzkhrcDQ3vkv/z
Od+w28E2C++pbbyODAVQEE4sVAimf9/MCKgpu1dp9rU0ZkMnmgwEAjJ5Yk6Bi2Wq5gATLNYy7PAM
qpKXgIl3ExIUHs7KPV5dHMPkplc4Yb1JESLw/GnPLYvmaHGApRrL69cH4WQeMQZoOl3SLQHs3T8b
DB40/bBU4/JpLDMzkaMaZC/f4BRPofn6pYxF2u99UfNO6UgqCBcqAAY7bVLNdQMEIWR0F8j66Voj
rkE3+YTHC2Uh/Vvq++feewFJh1GolsqACr9+6qbRFNTWbDO4nsQ72eB/RcPC7pQ44M/nVp6N1nrV
038j9Cxt8JQ/0+5IfbFHn041meISzS7+CycHXDWYq1VkDvXHGtgrfzbVpXnhq5dxFWxa2D3850oe
3pyBRCwvMW8yE3zkM36DdHNxlO/wiaaQeEacabMxdzMgQjbKKOJQAA9elDMnhteHNHj5+nzf+NE5
hDqhwPTgv9snU7jlCabAbqLvxeT6n7MOIvrBoZtwVHnQSCCxZDjAvQ8vNWEm0a6RUXUs8aC6J/QU
Bm4VjBUe/KTehZbGi1olQ/spotzrIeP2U7JNgsk5pmH2oQSZ/m6YtSgIOyvRW6BP9Q5vg/oysdP+
mjZzslLcJuQXWjjE/LXSdpkwAEJAvGmK0JY7Dtn5vbVahBQNmA3M2z7s3ktazeQsFJZ77euOeKYG
G31aSMU9DrnyoigcQLWsGTj91qR6ZNtBFF9pMno4vsTQ8Me1xQDbbTr/zmFvfGgSEglIo1EJFX/c
92cO4cV3s++O96nr4hkc2Hhb75DqN1/yEc1FYTXdRyX7Hq5DNOLBOWYHUDXd4E5GL2a7zCFM2FGW
0wV8yv0wh7CygyTL/hoRAQIyRWO+w4qpvlvJQ9qxWpNdUlmW3NrK/iAHbX9z9NB/hXItPyWjhxPV
osrL3O/TvUx1+paE58U3xoSgC8Ni5rE9GK3uKZ2GII7cb724euR9Le9DB43GnoA9PPRUZ6tPb0y/
v7mYD1HO9O4hZrgnizXad/gaXVg9IkEt4Qgt9p2ogCNwNMmvJ+mOlEtxXX4AUffzN0gWf8z8p8eE
qwPCySJ+un2PXk8utOzKRxyCqfOQciHHKF0B8e31h3z6Tf9TKDwNKao82tkEmBll3Mk3tjiE6020
lh8FsYoTpAK2i01NfYAPTVL4t5VTRkbORYaNXXhhg5CwITloSj2FyHSA9gVZT73rVBdeVFbrf2K/
RTfAMXy4L0vKTGeoymbjDEJ+QAFZ/SxHN7iqQDM+TI52/gqNA/NG1MLGEieP37lImhKyUEvFYScH
uhbogI52F+rHrI4HkLexO4jYsx9sKMLblff3BsHBBCr8tpIzJKYMgNvAuCCddE5LAmHhayMDvT7K
0Qx+krrJmVtnxXFZl4dKhMUX1wqX3ejEYIQtwtGjxMun2r3+Zrw/bsM3ZE0Cyh1UEWzjJw1fkUcl
aFviP8YjOBunT1wgl8DD+L8HVBx2k8Rzh/wxTMZx3CoBR2ty2TjmXU+NmoZN4cfWu1XE8uiumnNm
F4VfyxT4advl1nWqK/9Ku/qsckv3DsigeFdbvLSNAkfW23VYQCmzuo+2fhMaQxRq1cMs059aZemN
6zc41wGsHNP4P9k7s922lWwNv0pw7ilwHg5w+kKDp22748TJdveNINsyRZEiJU6i9PTnK5LKFmXH
SafSANFoBgiQSCqSVatWreFf/0rWf19ZeZSPk2lWPO6iRfGFAtvwToldDgi70rZnhp5vi6EB3v1+
G3kLKtk2Ki+wqOBfK3OfiJmz3CyJG3ImfoZ+2b2GVNz8UyMIBN9QGNK16/3J7WbxWWLm1sQYp14d
iJpzWopbEEFh3Z3p8yYwrVtlYyy/rgNjtxuHm1i91baCHen9O2pd4Gt9S2wD3SN9bwDBO+XzoK1o
lK44OufU8JhXeJmwik+LnfIHfv3yjLhdjqa3/PR5Tdnz18Cv8usg8NQ7pfSMs/efpS507Gx6B1MT
9am7FAjb2ikYMN2urMz143juV8TjyEUl038mUHSW9JTYWcONqoc4BKuEUrHcwrUeLxe2dUGTp2CM
W+F5I/IDEMGkie08BDnNQYmUEHGKlWxxE9pBdkEr4erWLhbUoFiObw4pvNG3w4w6rwUBAQjUhinc
KSN3tbfW5wrTcrYMc+XGs7WSL2wdGAFF344d5VD02rUgWPeh9oKAUgvCa7oFkjFSDCruh9EmEhzq
WyjbS3IEX62SGAe2SPY5p7Xy5WIVGekwdcguI4lEV0c2TvJHmpTTWMgBgFKRACAMm9Mx2R9lpApv
tmuPrgtJAA/oiPlLtEtR5kUPNdvX/6TpafBQQBX2YgaUVVOrsJz+yE98rX9g4vXAmID0gEnplRts
6CQOaLYczl0b0B+VjN7ykaTojiA7SwZQynneZ8X00o6Vx1253MagR8v16hcEFooIzGYD5Cq8Qyf+
KsCCbJVR8TefruxdMa4XxN4Xi+g6iGxI8/eld7+BDuWM6jaYyL1p9Y8FjIJr5IQ6pfcl9sSfrXeP
K9iIACdRt/sKsbun7WOZVOFy7juq/Xlja9knPaK1k0Mc5A/OxeK2iDb51RpSgsuoMrSbPHZEB7oo
rz4GzsIFkBxvy+tAKYwXkPMbawjjfvj5B0/Z9QHEU9rAwyy2OJhpnMqTKStX093K25jFnCDRxv+C
ZWFlIxzv3bDI1PJWt8uQEGy2t92xm1rJywIyXUrVpvp6ew5HZ/bV8iL/WnW24RcdPjkCipwCZ+ky
jZhuf+mMzA3ZkWah/1tncb9bz//vf2bPK5rWUwCTBk/5MXsMuHbW5/t1FmQZ4/lTHjwVb/zswKmt
DcBBsk9JtNkGOCf9UGxBQ60BWFk4BgyH2JJzXG0BsYxKyAl0HSINkYggRWirLUx14LnAxXEgyZvq
QKf/Fc4ZDrWOLcNNAAV7WDPw2wDHgoaBz4/CG5a+AwtODuwiiX1BL01zEZiw6C+T5w87O3x0scmG
62SfT2IAPqNwadMaoNqFVy5lhSM1d+/d0qWLQ0TSsiqi69Klu7Wj2Lc6SfMhZcwxarT0INI2qyH+
1v7MNFZ0CAAeAdZs452tPQVUCAGBEUfA3RrICI3QpqSa4E+eaBuHfpwa91SIVcOHTwNWVd2oYwCI
D2Xk3Rek0+mjnQAYt5aPtrJWwY/w9VCj6UJSOunlukwfNBiqQPCWdDsFHDdZTZ2v+NGflob2WMK3
yG/XD1ESvGA/GsMqoaYLFPmdRoqdYCzvY6+rfKKmmwcbWBwgAicmr8zrxT72a7WCA7RU6BGaupd+
TBQVEm0KUuEJ9PMVvvQyfAGHWg1tm6kk1p6N1Q2DRiVTYIb+F16BaVDdy1WQZeNpyrdKlWfA31Qm
iykORUF25WIJKx78wXTLsOmwMSpD827rFvlE/JJWufRB8YolFMtQ0vo7pmAdGfnEyrX9nZ9Edx4t
uieRgLxFROf+sMwNj7+lhXgB1AUP0g7HaJAvYeZVwylYo7GXxC+7eJNwVKc6zeLpsw4KQadwPvKf
ppGiMQ/ePZjNfGLE9D3IAJ+NyGCywLlL33S11EcpFB33U3caXm+oGB0BWN6frSm8vdi6zJ6RcdOt
5Vy6mnJfCwlFaS5Ag002BranjrWdcbcqXbKIqne/dbWSXj/8tVKtu5IKQxpKQuprKKl3ppHBGSf+
qrpyPLrCl2shRTnfVT3nNsg0egsmmT5xSkxLe0ozj72OYBURDXpWUB0izy9kP4whJQMQIG+DR2C3
rP2ef1FyWAFzUeLxNneBU5L4GtGKuSKJSAtP3Vnvb9RN5o0I7j/U673yqSUvI8Qq3/K+gDI8kepg
6TcQrhe2G12pmv/CJkeqqV7HnUY6XQiDAZTxK3+T775EC/5JbuvR0HgQdp47LNdgqQqmC+vgHi6U
fLKlG87QcbbTK3iV9zcLh93hOdkDXMRr0FmssFsgTC67sZ4MSsnL0Vbhq+tw9bhKtvpkqjqbK5Ch
1gTiBDJYYTa92tEq7NMqW65HHDvL4TalptEguXoGHEWfpKRBx3AiM6VqyTP4CziHM6U692G2uTY2
02BUd6UPHTblbmvAy7+kN2KRIGV0EyGiEIc3rs5GNVQUASQ30QSYVDSB9/4FwtrgrlxYt/X2MgCy
XKhaoU8qMyL/n7hYYwVky9iHNJQlp3QF5W98XqlGKNLWbMMQo7FeW2xGkcGJryHSFyoEEYjXGw+O
ZOamlvK9E0LvsU69c4hjw8mObPEZESuY8xXEuRYAIeFs8bsAIsJzY4ca80r2t7n39hf1MucFVal5
ihhVoZ5PSjqWzUBlKxcW/V5HJEyIoxSackFHKrSXFTzSU5sl0MIXn6zokEQHeoUaqdEK9MIIctfp
lZoW8TXt6qtbq7LO3e3yESANpZfONr6ehnpIQTY7AqCOcuFb7FM6b2nXO2fhnTk2QhavjPiaLk7c
HfgUuncF/AvloO3jYVCZVOpGGYCiisG0bTkyMwNG4Vw1YAegK8dGz9LLrU1o0YlLCB+ClXqhUn80
USi5o+ZTQ7ltWboaagBD+90C74mcXLw7X+coEzKz5cja8NrTkkcABcsuAspxAdkAf1H43+gm3av0
Sb1py8AuR4qv0Og4X3yk4huaWcu803fL3Tk1X/SozKFtDpdbhGlTrc8yO2D9kgja5Y0aX1e2Wd0W
TvjimRZTA1vCqJ5rm85l43DFkDAi0iA5tsMJJBzZWKFeZEiHPlLwkTL9qGt76uYTKDPc6eYFrpGh
syqWgDmpM/YD9IlJo7czLU2fiJxZODDwVSf0LqCdWDIJlcVHZVvcQuGwHBpb17/aBRXk4go0ytAc
0H1tQqKAxnZxpdiiom3/z9CKVvDjYxHYE8/VaNkCVmv5qC+TaqwBCrZI/+v3lh9GY+oZ1ssbOGuL
KxLwLKGhTv3pcOpTcD5ZqhswSUmQf1z4JrVSwHwj3zkjY10uR7swVyfVzoPRfg+nhzayIXGFJKSY
KXmSPEOe8mQGkL3DXFyFL+7GUKiGJOO6p6jYq6iGj9PkzFuFILyAr2/g9lim7Pklte1jn6NoTPpq
egM+Y6+cRQZ52NuQmn7nMqYib3UB8iZXHgA+lqNFASPt9XThGWRn4TCwR5tduAlurRJg+cTX46ny
KS4wH0Cf/cAh6FratV0jkijQD2Hvu8TounYNxLn6nr7CVEIHu905rusLeGm62cbuPVhHwLIUUo/M
4IeJtW7goL2vCR5VAPGdV1kVuuzo4GDWxYW2rZUde9AIwud4i1lO3ePLkcH5sfHIj4svu8mp9m74
FDbsB5SGnsY74VFRzGAfFzQjQECEJUB7dWXiK5k6ru/0H+MEtC8ynuWzSd0o9a6Yp7tP84yQVHZg
ZRSf1nWs98mvfen9gT4cd+p5Soo4F0/gB0mHlFIXNnjHq6gfqX7e90aISGbmxTMei+ENLILcMNEh
fRGGefv/iucNVDLHBu2t4Cbj4nPudDQ333v791+smcb3v9N59O/6VDD1IcM/8/YnQxy9vTmoY+6E
viGS5CKxeTwJmqYNwJpThWhBRchFoK1nk4DPJzsJ+sDhJQl1YGGLiwGPJ0FwnZpkdfHsmkmi8Lhf
k0CpsSEtCp5oRWyaJP+at+QUOJ4FwBsDUPPE3yDjFFf/RIH+2bKiYA5g3QQXQ9lZfZ1MAty25G0g
ooO3sr6aWe+RUqCbSCOeT9X/+vPkm5Z+rRK/rxScgW6ZNiCNdj8wq11J8AbwOoloKfSa4vq37od/
4clNbWCJtCXggGZ5Tp4cTg7HEBVyeu/WjdCvQJVIaXNCXSwGZYvfkV7SEAMq5dnjarvH/60L1zEM
fu5Ic2yRM5WaBMNlElx62lGuUl8nMqCpFt3Y4dO0m3OjR3uXNKgtq8GEDBCEhKOkff2Tw8yxBjaf
QHHcnvi9M2uopZGdBIw6VQWRpYtMe311NRiTAFcPAWENbS+u3qkDBEGXngV3AO6NPKgg3xXXyU7w
3IFB2ovTrp2lRv/0aENQsU4MXVodqGx3DSqlzinmwEWPr+fh2DYy0HgSPXp7aJxNWdsWdcBJTQZc
uM9vyABcVPAPYNy6vVt8IKIi0iC1+ro7sMCzgQLARjm2YVwMOdI1cKq389K/wwByaVlLTvRbwBaC
Or/1YU8OA8B+A7w7TdCW980UAIksoMhSy2/ovB72ngA3vyX9rgFHG2lBuNGaz3snBQKS9BvMQhXs
DbRib0uBZxACIb6hwRFXX70zCTQTeL2kLJgmpx1wDRHdq68T107TTPxb0YLEbLROj04C8CAC3iC1
F0h2w2WimVjGb76/6w24jQ1x2V82Ezfs1yy4sgcCliFuLRDTdhKE79o5F+wB7iEIQK/1IPunF9Fo
0kYRfiAwVIpQTjaBS9tyCnNo8mL31CiiPYsrqwoMgfvgRLDtVhWcCIGnEQUS5UNuKyW9EwI8RWnb
yDAHpi5Y/MwmtHsa9qRCZwCqyqBtV+OJ9EkV0B9KdhOYFjSsIrh95P4cqwLbG8AMCiKQyoj66p0U
gJrWZGfBMAaw+1GAjrldXycmoquyF7CPyAQ0s9A744CKNWkTSQSNhEa0TjSBYw8cAIZEVFoZ6J2B
yLp5siEzTCNXwGDxkps1fn0q4D5yaIqjU1y9kwEazEgbSMgASSCoFlnv+sLuPtYH7AQbdYk+/Gun
9MtA0tEHsgaSaaMV6+qU1iU6DRqZAyokyDfpvbOSoRlWZV8fj5EqOMF02sjAK/sQhxliQHyENrza
u63ALEgLAVsBPmFyXJwv9cW0Hm8FkQZzKPLEWWimqX+zAN5XOnpCNokklwHQ/O1Z8AZYkcRXSRjW
V++iyMJAkPYbMRNhJjEhAH5TLSIhA/LP6AxR2dIzhShOLVm/2RhARIuncMgpnhhIRFCZGgLJB/RA
//QizMHSs0D0gJPPs4y3NYJD8ASlCZFAqzd7JwuwRMrDZTTyRoJN4GAsnx6OYChIvJFwaU2IZvP1
yHESJEONNyeBDyCBaojefgekyImh5BBJAvlJzXKrN3t3OsDQ0CIApGaBHsY0OQYRWV+nRrMwpOhF
CeHFt9Ojb9oRqKOsdnSIoMP6QH6t3fhdS0GcDsSSsBYPiqF3Z4TJ6SU7C7wkoCAM5zbTenJGkG2C
bRdrqc+z4DW+rdSOoJQKcWhDp6/yzUQdiSepUCZ+k5V+7QiO+Nat+fVZwJlWYTLgz4kQAD6ywebA
WNJuld6Zi7qJnSO7FYgnofpJJLQR5JOICmk9MEgcoC3Io09nI46d7B4gy0KxEUWtjc5/hbkAdUBv
GldAMr6dGv3aA7rAwsoKAagCyrW9g3soaj+P/UdhM9MkWxXI4vpqpr1HskBkWG/Mll/XBOSaKOkW
vkGrEE+86Bpc7ZBm0O3+WUi035CVAgN9TyxNFfHj+jpViATc2Aj0025jKb1TiJzYprRCxEJC2xFX
/I7/XCtEkdRrgy3NDfu0F2xbsEWhpn59L3AqQv6B+wjIvrm6GoHsM/lIoDqU6R1k5Wf14k9M1beq
lRFF1891vUowz94qa/neFw4v//rzFtl6+Uw/N8pROl8UVfHNvf8qZ/lbB3hdJ9iPPjwk3Ov7tD9v
X/D1rTv3OrzV4T8vgnk6S58W0IxS7LJrH/N2tqLqhbaGj7PV7LhCH0ud/fnXk7wq5v+2/j8Y+O1+
ifUzvEkS8HPjpgGEG90HrstfpB84DSnanGWHVxfLqNWFBLIjj2YRVe5pHHSeusHnS4+dREk6e06O
n7rBTsuP/B4Rg+QqjufRbDtL58eP3cB9ZR/7wDnxIXn5MEqiYvXYnfYGSSp7lzNmPXjurGeLUpQd
+XyepH73kVsAnOzIF8x4EBzPOBzIothNduDL59miI4AtSkt63CgK4iTo7sgGACU9dPwczE60CGy0
2GXSIyfbrlg0uD3ZYf94rZsaYLj0wAxQPIW7w5vXaq9BFskOfZ0UQfZqmhvYjuzYN7Mg7mgPcpEC
CCI/Lu2tZ/HzYaT6MG9wBfJDZ9nsiZ7d8zzvyHQL75YeP3iiweOsWxbbgALkh+YsyJK8I9ltkll+
7CyDgiVYrzu6qc3h/o7RkyI9HVokRqWHTuL8RIfoDVRbduTb+WN62m0aDJrIY8oPXc6651ZbMio/
8PbDxWy1zhZB91hnfJF6+x3jX83TbN7RVMDfREbrdwx+M6+Cp84x1mLrfsfg/0jS8PCYtUppCryk
h07SfPFhNEsTTsru5mzSO7/nBuNZeLr3wdngCcoO//dF0J3xJgQvPWwYYZF0vRqoa0VcW3rodO6f
Mg/UsVLZgT/O4ziDLmp24ibQpVHEImWH/7RInucfLrNXZ1sT5JMd/nNSfEcQW2ji77nBa0FsgQ2y
w98z+3P4mDsmRZsclB+76nqVbQJadtwv+WxxEAyhU9pIpeywX+fpipOtM3KTDZEeOcCzORFvWKVF
eFF26D9nnDt0Z+xuzTZqJz34PMs/fH3r4RuwofT4QfaU0E2qY7nBsSNibdJj7xKIGP3DQLWcNAXm
74/8VqTpWw3I6/jTgcvkrZ91g2viG0/RfJb+7f8BAAD//w==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B08D37A4-3CB4-42D4-AB8D-951402189F31}">
          <cx:tx>
            <cx:txData>
              <cx:f>_xlchart.v5.9</cx:f>
              <cx:v>Sales</cx:v>
            </cx:txData>
          </cx:tx>
          <cx:dataId val="0"/>
          <cx:layoutPr>
            <cx:geography cultureLanguage="en-US" cultureRegion="VN" attribution="Powered by Bing">
              <cx:geoCache provider="{E9337A44-BEBE-4D9F-B70C-5C5E7DAFC167}">
                <cx:binary>1H1Zc9s4t+1fSeX50k0MJICvTp+qJiXb8mzHcZJ+YSm2w3kCZ/76u2jZic1WEp/TvnVL7q5OxxLE
DSzsvdceAP3Xbf+f2+R+rd/1aZJV/7nt/3wf1HXxnz/+qG6D+3Rd7aXhrc6r/Fu9d5unf+TfvoW3
93/c6XUXZv4f1CT8j9tgrev7/v1//xc+zb/PT/LbdR3m2WVzr4er+6pJ6uoXr2196d36Lg2zRVjV
OrytyZ/vT8Oqmv4tivD9u/usDuvheiju/3z/4o3v3/0x/7h/PPpdAunq5g5jGd0T1JRCWurx5/27
JM/8x5cNqfZsy6Ymp9R8+LGfnn22TjH+lUI9iLS+u9P3VYWJPfw5G/xiFnjtw/t3t3mT1dMC+ljL
P99/zML6/u7dh3pd31fv34VV7m7e4ObTVD5iBOb+x0sI/vELrMbsLc9Qmi/d7176B0iL+2TdrfX9
0yq9AUJqzwRANmVPEL1ESFh73JY2Z0RuELSenr1B6DUSbYfnx8gZNovlTmLzaV0FUNk6z55W6N+j
w8UeJ4RZQorN6ouX6BBq7lmWzaXJyYP+kKdnb9B5nUzb8Xk+dobQp792EqHr+yyDhbh/S/Wx9iSn
SkFHNgDJlwBJe49xRi1uqo2Boy8BepVI2/F5NnQGz/XZTsLzV7L+uk7XTwv077Vn8j62zan9tPjs
H+BIbjJGTSD48PP07I32vEKg7dB8HzgD5q+TnQTmQ97UwTt3rfMkzN4SH7anTKY4JRvjZc7xMfek
4qYkhGzgmbGD18u1Hab5+BlaH9ydROs0vA1Cf/2WXojvScGFEvIRh7mRs/YEMxVc1HacXiPRdoR+
jJxhc7raSWz+0uGYv6kK8T2qGKWS8I2KzAkCIXswgZYCzd5GEF4h0HZkvg+cAfPX3zsJjJuDGtzW
4W1TP/mAf+9/ONmzhEUsxqyN8wc7ex79CPgnJoEdnZHqV0qzHZkXg2fouNc7ic5fOl5n1bp6O2gY
TJpS0mTkMeyZmTRF9zhTxLIsuYFuhtBrJNoOz4+RM2z+utpJbDZOdLGO8/oNqQHnWH+bcEv8JPAx
zT3KTK6IzZ92xYa0vVae7ei8HD1D6MNiJxE6zbN6/ZZOB1EpWLNFlOAb5ZjxNmIircMtQm02A+cV
omzH5fvAGSSnu2nQTvImrMI3BYWZe0qCR9v2IwlTL52NIrB4RIIqmBumMIPmVSJtB+fZ0Bk8J3/t
pMa4eZLr9V3+ZFn+PRVgcg/uxrKQ6dxKBYhp7VlcSGZDlzbZ1405e40o21H5MXIGinu+m6Csk/Bb
rrPwDd0ME3vIzdg2ApftsBBYMiKoIPxRq2bovEqmn+DzbOwcod1Um6dqwrv82zvsvib9+qZYQYVM
qAiZnMoLGg13RGyqbPaYg5tZtv+pWNvh2v4pM+AWu5kyOI+TdZC/aeoN5kwyzu3HyMckLzFTYs8y
JTPNJ34Hb/Xc7L1Gou04/Rg5w+b8eCfN3j5cUXj3hjaPyj1LWWBnbMYQJGIeKRinEy7Tz8wVvUKS
7ZB8HzhDZH8306GrBGnQPKyeduy/Zwfc3COUI9qxHrnZLBpFmZRwaTPrex316dkbkvAaibZD82Pk
DJvVbmJzcJ9r/029DkUogxwNIs2NUswMmWR7nHOGSOgxUTBTmlcItB2Z7wNnwBzsBje4/WVx/Xl/
wYt3/k/7CxTcCMqjpoXSwHNOoFDWJpIxuKANbLPSwazY/3N5toMzG/5iCrvRSXCMKTe38fBkSP69
EQOXtqhgFKXQl1hIa49KIUywga2R52tE2Q7Dj5EzJTn+spO+fnUHGvZ2iCCJBkpsCriWzcLPgCGE
o/1GMUAzK0v/VpDteDwOm4GxWuwmGNndG2do1N5UIBPq0cmrOf+yoSdEmrZ6JM2zOGb1e4F+AsvT
wDkwu9kn8CmsbvOsCt+2wmkzpSyGVoHNz8yEKVRqKFiz2k6NXyXSdnCeDZ3B82m1m3qTd28YrXC6
ZwqEkeLJkYNfvXD0DAwAWU9ibnf0q99Isx2UzagZHqvdYF4vpEZj5/Fbl84kwkQuqIJLf/iZMWIl
4XVAvsDLNqqEkvTz0P738mzH5Gnci/lheh92UkvO7rt3p/d9ePuG/h5FTfTSMCQrN7X+eT8NMe09
gqyLQkvNS0xeJ812XJ6PnWFzdrqT2Jyuw+wNewS5hR7AqQnjmUI8N2G22qMEtU7YuY3CzPz+b8XZ
jsvjsBkkp8sdhUQPyTq7e9q2bxCuIJ08xSvWjIUJe0+YBE016hGNWUB/uv69JD8D5GnkHJPdJMg3
9zpFafntIEG8YgqL4p+Zk0ejjG1TW9mwXQ8/s26MV0iyHZLvA2eI3FzvqJZU1fo2aKr7uq7eEBe6
hxoYclzo8tvm8QV6zEzkYZicufrT9Svl2Y7ObPgMo9PdpGOn4dSE/rbNMlOTuSJoWHrMQc4ZGd8j
Ckl99Ak+bYpN3vhVsvwEmx/TmOOym1HlBQ4HVEPSrt+0wIzMvlSoLz8CY87rYELsSSblxKU3lg0p
mudk+bVSbQfp5egZThe7qj9VlTc6fFqnN2ECzBZo9Hs8Q2NCS57zs6kXUAh0ZliP9eVZLnk6pPY7
ibbj82PkDJvT3WzROA/CNwxnoDscHZgwbY+B5owVoF4JrQEq9EfH03Pd+Z002zHZjJrhcX64k3zg
7P6rXlfx+u10ZWppRjcME+IxxJzritpDExqSA08Wb8bUXiPRdlx+jJxhc7abEc0UNh/d6+p+eEN0
UEdGdI885mOxcoaOQL4fZ3FxqHjjbBR/evaGD7xOpp/h82M+c4SOdlR72vVbNl4wtcdwVhN5gB++
/rmfIcRGOcYCi5YbugAa99yend3/Tp6fIbMZN0flZkdR6d4drtMCh23f8hw0Z3u2tNA7+3RWY+Zs
EOOgFx1dZk9nCWdUelKdV4n1M4xeDJ9DtZvu51zf+296GhrnBZnEaXT2WEiepW42p6FxXJDNNOf3
gmxH5WncDI7zq53VnC+5jp+syr9nzijOIE9G+XSE9uFnrjTWHi53QHPG0+m0GXOelOZ3Em1H5sfI
GTZnX3YTm1z/vzliiz5Mhgr/d58zOx8o0Fkm4XJs+5HPzRF6tVw/wWk2fo6Wu8NovfmZJ1z2wG2G
4sxjlnNu3nDmCS00yOI80bcnTX5kbw9r/XupfoXU0+g5TruZob4KcHXLu1X1tpUDxEA2legGeEwH
qFlbzUQVCCjcdOz24QdW8TmPe61U23F6OXqG09VqJ/Xp+r5/08OdBHrCJAcT2JqvRnMgOgOnAvbj
vQ+zpNtvxdmOzOOwGSTXn3cSko/1Onjatv+eKEyhDwoI4M+PrU2zwBQ3PEyRKaXUnjmg38mxHYrN
qBkSH3ezqHMToqP5TZPSU6cmKpzmdLnGVtom92woh+RPh9VmSZzXSLQdlx8jZ9jc7GYy+tN9Vb/7
MamNlX8DdQEAnOLWJ6D08DNjbdLEqTQmkOp5NHAzD/NqsbajNBs+g+rTbuYNPg05Lrzz386mTcGP
UihL/+QKAaRBcTcXQb7HfMz3PD17Q9deIdBP4HmayRyY/0+hz8/vu/t+NeBiXa+XD3cKPrvy7tev
Pswdlx3Ohj4yqa06tlG/1R3uHbQkRw7g+12F04e84GDPLzf7x7D7dVX/+d6Y8nEKl6/ZNpges3A8
9/27Dgo/vUQ5GkJt9nh3RzYx7z/f8+kuPco5LjXa5PkgAipDDy9Nx3stEHtGKFoZcZz0+22OF3ky
IE3yfTUe//4ua9KLPMzq6s/3sL/F5l3T5DhOAdm4igcdQ2h7tCmOBuH12/UVtjfeTP7PmI9lY1SN
fZm2STq6Wdg3lzqpatvpu7LCDS3fF2bLw6YPmz1sutgHNRjccoarSuC6nz/Mt3qeiKDml4ExFF8y
ntProW7VTRzW2nYQ/xdffLQ2rVUb6cP/xaOnngMpbYH6G7jB80eHRkz6Oif8clQ9Hq20oZbt0Il+
KRqbXDPZE+pUpqbMrbzRCJ1fP376+JczR+s8RcecAtPHTSGzx1MW+pmKEnaZpEYcutJo69I162Ys
jsJ8elyfSolzVL9abYo98s+HYqtwItAUhq7jl3POisxr/ELRS4tm9Dpjkq1oao/l/kRmb4rakic8
ZHh4QxpdHQR1U9/ZRRUeJAYueXRLOw8PCuFH/WFlaN9bjuPI17akVel6VmuS47bwBrLAPUVG4lQF
SYNFn2SMIVL/1TygG/+Yho28A273tIjJuPlyGrKTrOlFQC9JY2CvNAlf9UkT9/uy6sl1Eg75cR9b
1d2vn4oI+Z9PVVAPgfCL4s+XT7UNU0S9pcllRFpynRljeFCKLPhmRn15OZCxv7J4Qc4soYLRGYIm
PPj18/+pmAIXZSKDjz5y7Ju5rrRKZXEZ9+TSNuz+KpwUZlBNf+G3JUHbxK8WmGzZKAzH1gUuf8QD
LTkzAt4g6sw0G3LJQ9VfGUWQxfttSLzE8Rir7vqY83Vr2pN2mmnqFqKDshiR6C+iODB+A/e2ieM6
FlhLglzTP3Yt5UauStMzL5u6hJJw4SX5Ca1Ts3XCLFb/CyVBl+ukl/gHLWOoYz03DKSIzNBgLb3U
VS0X2RAko8v9Pj9uhJkfpzriK9ZW+XFZhtjlKhnJWdqq3neHiBidQ6IxPzbstr/yS6v3l7FJ5Ukd
t2pJaru/CIK27PCpEbTMklnfHanAbJL93wC4xbzgclycHMTBT4bL1WYqEiW+18hBkUvPi8xyfxRa
Hz7sm75Oiy9ap4abyA52b8ACprJTSz8ck9CtBlUeFkMa+04Y8zI5GLsx0QvimdWd1GZ/9Ws5t4mJ
Y3S4KXHqUAWZebnWRk+b1vY4ubRGgQV5WGZS6OILMT1yXSb6dzt7uv3qhRajmQy7Gj7XJDgkDor7
8olp7dPIjIfqsitYfmzVqbX2VD/9h0W+05isv9DMrmzHCz1PL802CjKn6wb1IWzisHBYNtR3LG+x
001YANOAEoSMw3BOe+JhiSp4DdshYaBOqlbkxwNh8sQwQr6iAhMahybHcfJf6StmMJ8WZgKcp/5s
yoUtZ5t2lLESZTj4lzmckKuKYdSLSBjRecmSoT7M2qDt3Ei0Ub2glpHYbtimXrCvAj+MnASfbbpD
XyiXRrRdmmkt9tvRN+rDwK4a4mbEH5hjeJY3Lkw2Kt8xg874WBipXy9Mkefa6fwhsFy0WwTVwqQm
NCOqumYJF2AXThwlucNlgVunszo4llUandBU5mdt5IlyIXNtNk5BE+MzGUR8TvIhuTXjiiwS8IDA
ocM4FpCvDe4GKx/so3oIcP10Df99hIJ1ypySRcVFaeIeArcPlO05PK/MhSUCWTqtEEZx02RJ1C2Y
J8QHpcrAdMrIj21H07ZsndTy9egoWw3atWsqv5ZGoqWbpVUdH479WFOnbBquV7QcQmPl4ca8E+o3
QeEUrXeEQ1fqw9C1pHEFb319aXSMcCey6sxyy4rGgZsGflFcCD9NtNsrHngLGXXqxg8auN0Ye0QM
DVTOzge1LNOg85egBmopSD1Cutyy1pXioAmZhLUBBYQhbgt4gSocMGwQVRIsPJYZrqy8hDs9iRJx
ImMRN/DMJCCycMesMUVxxHwzGk5tlpcnRo9Lf/Z9RARB7BRhL1fcD4OzNlb1rcxiO3d8GpgHZhjp
hWKpf6Yp1/tahU5e5sWXzjTHz6SS4RFtZb9AbY1+Heo8d62wrA6Eot4+HVn+d6oq63PODMsp7SK4
w0bp7/3Gi2pnDPxsYTaAxw28OjvQfmEtUiJaFxsrNZnveFnfS2cwjMGReX3HS9N2eyv0i2vDkmF8
3GayivlRliUqvRatl5sKGyAZcrFIRSqN2KkHXPthxw7yqR7Fn4R21CrcmIcGCZxwMAY7XciYqOKz
EbQ2g7hxlOnFUA6p3DfMifyMVn+VxzFWOjPa/Nj0JcgQLDhfl7ITbFklXTE4qe8lH3ujAmKDV8Mp
DANr3FYo2BWVw1aEA3alE0gCZ8qzEp+hiCi+KF0BWZuMADWMcsM1TS0XneqwvUDKAX3cwmSH3L9s
hBxrdxxsvvasrnP80ARfrRMJa5R21rr3RnXTUVrdVWPAV3Zjw/Bw2CHBU7VMdVBWTgkNlW6aMnz8
UFoQDhFHfgxa5900disX8ZDmx3EW0+vStKY35Yk6qesW9hnmzPOchKvUXxBS4zf+2GNObQjig2Id
fjGKOI/3pYXF0RSe2qkThnfogERnTVbCxCgLUvllqk6UyPsratlw6qEBi/pgI8Hh5IlnwYmKqNSH
Xi6ru1JNS6k0J9dV1eB/H6RNm8aPHFby/iIH7aROY4XDRfnAReLE5vo8S2N96PstOWtGINJyMMOB
duS6JaNaUhoNV02IcIMlEb2OPAr3XPdFtxgm9jhQrD1JB0wKKoknxUFb3YU5NkM0/V+rh6Jy/Ajs
04xbay0TeFE10aMigbctlV9+ieIU7LcPq+HqgSiMcZkNR32U2Gvag99HVQJoSwjTUxndcZYIrIVg
bJWXhnlmBlBpO/fMs0oncX6CbQTs6CRtlpdwPFWuDysPEpmRCRKe56VaWiQuvngNLppwh5gaeulR
BZZejanntLk95Kuy0pC8xZjWyfNu6E9KQ2ep+0BwmomqxGNU322CHzZRnyFSUbpIrIEnLjfiMnJE
YTf8tLMGeRKkFl8HgunkAG4HAha0j0ZHGlkXLYuUeF8TI8DDswcVIp4V9fttrycaBM9TL3R3KXlX
3SWqAkaFJ0Hu8FflEzjgjFuwbfkUqsRBGh6QgYAYmDZb2UD6LKuYWGE6+TFrDfsqHJphcIwggbRt
E+rDroPHraftaWUJOTP9CJ4p5g0+OWpBV7mMhua06HwjOEwDDzEgsTPs2iYYJVtK/JxQz8IGrnmM
Natxk/1N34biOoplmSzr0gwPUA3AHkmCxFoHaYc17YsU838wAnHC+qshzLAqSRyqE3uw2KpU0LDC
nh6fdrV0o0nrk5oUXyKS58fKB6qg++Vh6TGgGtJKLhI4cqxDBwqqstC7MYKhv+gH315rWUNfzSRN
lzQcDXvhW9B4rStI8rATeR+R6rgLYQIsAo6+JDqB8eF+6VcXqvdot5L5BFBUcpgmmnvlYaqJugnr
sVdOjXC0Wo52DVJEZQMORDs//TCYkbVmUUSuqSERA6gIYQjvJbnumMYiMzqQ1oGdV4kzhKr4YvsF
FL0kXX/xMEN4InDkyoYF0rim5uAh4B07o/gyognjuvURooYw3abTIaS9bkr8MhfoRV/WE0sbZQec
Hhjjg9scRhM7qkgMtmIywNxHq1AnGZWGEzU0XeimQSQzrZou2l4too4k40JP4gQ2ZhGHHl8XTQ19
zQJfnSRxBrUaB+YtBBvZflMlRDpW5cMchTGUi3IJ6xhU2mJOgC3fYIN7/VUQejZbdq0oD4fQStKl
pZrEuup1l2k363g8uoY2rTXvJ8uCd6ubrDcRtiYNX8VlbuRLNEB2yVHa2hidNAEtPxCTdtgiXoyF
HifnEkYPtq+nkXGQ+wRGHlTEn0JyXiNeCVLsiYcF2NiiKXBvIwq7MBlW7Qt4nIe96/k93FpfF/qw
F+HwVcMNXT7sT04b7yBCIuCgzUoen4pGYotIs9GH3Irbo8AftHzcEGmXym+FaOPWTXWrD40oU8tk
KKy1jysFrx92hd3HUIqYeuTM5hkUuczIWWRN2Ya4MsLctbOMZE5tZbBEwxgbrigpkhDaisLRCacJ
GV2K3RdqK3E17/DaACKkF4g9yRnhmAK2HLm2AjvvFiTxoVnCK+FhcP6E7ecFNk0T5bD2LCTnlqDj
JSJ1bGoTKbnGrTsY7QcLyOM6The5J7DYtWdM7ruOsEpMdFCbyQFlzuCzoXOLtoZRyH3devslvpAE
5qqZpI2aGmrGygHP9Yuhv0oHrm2nQKh2o/oBxM/yMe9maCV2N+W1sYi47omjwYXGDy2RYX9YN20W
nJMqMvNVBjN6ps0WUliyxhPwtSPY7SbxRn1dWw1IiG/E6sbsivAgK/ppvkJ1F7yh4kMj+/Qc39Fx
Gxie4cYqqg6tpDQdoWHZu9iPvvmsyh1BS89hNkJqt80ZFLiHe4zCAh5pCLvRrfH9FAoMZbBv4mjA
OocFAM2tbuwPjCZi+2Ymh9bxy7x2grZPV/g6mOiU8YoQF14zXSGy7w8zUmSDmxRFdurlLP+m+gR8
waY9jCFIpufoitZy2fdVbR6Vk/E/ijwfiUgVBOBUDc8RwSRZsjJyiiyMEoCuTLzO+OBHFPDotMB/
S0WwSMwa+wtkADtHsk4fMj0Z/7IFx0knSlcGsr+K/RoMry8Ntyk76MwUKMcJrGzHFFRVBWXmOaaG
eN4okGyiOfgB9zpI2j84Ey+A3R6tMI/vc3BMeBdVqGU0+XBiRN6NJz3soIfA0Df9rDhKkqiAyath
03K7F94x8mn6UAS5OgmVz1ddociZ31vqhhh1dUfHQS5sFvMVYjDgmtkU/lNHcG5N6sNajXZIr1s8
2X2wmyqKYRzR68aWQ5lBJ5KJbxaekieplmG68Aqkr7qeF1/ipO+cvIbd0yVUqE6weULPiI+M3Nq3
/ckyj2MOD4TYLjikVhDe89Y2q2OraKBxtWFSx4pLdWJsGEaJHIkBz5zGmeQrIUZTrBCw9fVhhfjG
kU2jD/K6avYTfGePRKxSW2szHsm1lAQpO0vBKiHPgyURkQG34XkUkURqw7HY7WBfB8hYL8ZSsFVh
9dCH0Z/MwQNltsz0m+3T3kGWLDX3/TgVcmkPNd3Hk4PrQDf9xz6wx5OAD+HHovHjRQUNgXVGtDPu
wyE2whF2alJ34IVxoQ07713Q6UwumWb9IfUt47YpmHUXqWa8T8Aqv+VJX4Fud4nvgFfRY1JU5gkB
KTtIkFz5jCMhtl40npcETllmUbks8748slgfnoWikAs/ssNPaVH7H2xw/N5t0mRYxJVlHgzSGs4U
K7yPgSHi27wc8ElWZoYVmHKm/IsxMxCxJqbfEVfUpo4crVobRRykFR5rKhebdPSmNnCbF4MO/eDx
y56+//W/r/MU/z6M+fHL6buifvwNF+lvvmTql+/CnVNTbaqav2mS5vtnQZhH6aaqyou/LOclnp8U
cTbfWfWTF19X4aEEJexnGZh/VHh+nK35Ud95HPRY38Gtasg8KFxlMH0HFZJQj8Udha8zQOiLGovA
L59qO1PJFRUhk+KSVop7w/Hwx9oOs1H2Qalc4A3T6Xokdp6m9gI/FLMe//6itsNe5olwBRz6UlDb
wdXjEplUZMBepr80saOyKf3gaLTMvnSSxLfb2uGIfQansHn7xfRTcWZYVn4VFkN2NnbKcEqZmkgC
qSZaEhGaH6I6Hoelpn18Hki4Rsc2sshRQh/0KmRHddYQJ0VMWC4s2Uvm5B5SHo4Xd2IfSaLguE26
/MT0Ef06OU1OikDHFwIU/yA1VXDgCU8c8Djhteunhreomtg+GMNAr2Jc633aVIO3GMcKaWbWDLV2
0k7S4yGh9qewoTlyMCmNXNhV32VB0x5EBq0P2yz3rvKS884Jja5fNebXOB7ztYgTeTrGzGOO7mW9
xBt8cDe73weVs887r5c+IgKVmMhQ5OaKDB4/jDU1brtcl99EEapzFmVylXspGpZ76pXgXgW5CIOi
OQCX1Fe84t1RFAuTOQP8ZuqyiN7Dp5tuZMF/FknBSscAkT/zzcw/rorRuM1sX9cOKXJ6ZoxlthrC
8jNSzOVV1FH7IA5k+zEo6hqZrLpPncQY9VfuCf+zNuJYuY3FB8e2/ahxxkyNTiOzVWLGInSoGepV
ADsrXDQC6nU59F0DItt9QimaYqWz5CtSbvWhGsN6n/AwvB2RnD4JTX1ujL51FOu6ONLeOB4XXtK6
mSWqfdHLii60HQ6BYw4N1QDVjz+rEGk2B6vU4NNSo9qnFUuQCxWeq/PUxkR7FTkV8RqYTMs4jCwz
OOhLL7nOMx58iuswiN0uKxh1hj7Pl6ltRWSBHKQJ0k1ZXDkhNuCq1Lw5bbgaK7fJTRY7iDq8/WCq
oCX+YFZuV2XBIhkZAXVSffctjGijXVCkLHSypBoPCmR4L0Lb6h1eDuLE1/m4sJCkdaiW6WlRG8hV
GowMbpx23HByPojBsfLCv/HESG1HNT7/WvYdR56zsOwDkWi8qzDTw7EYfbFoBfcXuQTbHVNLXfre
ELidNJZFkLZuMLQLW1tnYaLa20yweGVqONwuMoxg0VbNcMCzoD8ex9qu9iNVZx9VHnmfjdT2jSOv
pGW0VJkgd2VnVo0TmF1z1Y5d7qGUGZMvtUq8zPWzskGpLCv/1gP8myo6so41063bDvVwVXUikYec
xR3SNFLlhyEdKkelrOeOVwcBeKpH2A1rzeAYKVb+tbFLM3MIx6Z1hR6Tw8LP5N+RMMVpbPWDuepV
rK7HNs4NZMmElzo8SNpkUfhVvi+DLF1bfqA+IqP11QBhXdiFZqeksYd7q9BDiT1B8mwJ3pR9jvym
Im6io1oArEx/qQXXYN8iKlbSAxVMjbZJETRY6iSgfb0oan2JnKTiThlCnxFogb1KzZcyKUY3pcJ2
xrapFqA/4QKZsWY5dnV5FOdEHFlmJdyRBZHEOvDoIG8amDXNBuEaqjAP2oSHV7Q1rIM8NON+YShQ
pyUX2vyCHK9C6AWL2qJmjQR8lobRgaiLZGJt5VnMkZBBFpDVV+BgHAsr0uhTHEbl4JSkZh0smtes
EI1l4EVGV/zdigEBDTdkdViayvccyxyqc15p4za3RKqxSlF7gSwltoGvfOVESENoR3He7hsyKP+2
u6G7L5Og+zLwjJyyKvTSJfIqcgAvHrTnKo+V58GgvHghaZEuiFG1R42olekSs/jgx1WBxKjqjrWt
QzdN4nJhZ+KIF0O9aJFxRfRUJYvWD71VFMNsopZeHvRmeu1nVnNQ6c5zUBhBDqDSoRaOEQ+Zq+rW
XpZmP96NDCHCsiV2ieROky7NPGgpCI2MzhENJ21zzJPSzmqXa8Q0n0bDT7LDQSBBYX6WQ2zH1Ak0
I3X9uWmGKjr3es9wqIrscxJ13v5IEn1lp4l5hTq4fwGz2B8IGY+r1u9uLJ5lV6WS8qohlUcdZLi9
m07b2WdmaIk4XmTdUTD48Y2c2LZTdVArGRbZhdn06QXaGcr9yk8tt0aN7Ez5aeXm7UiXkaV9mG24
PLdPh/CsoarZL6UoowWr0vQsUibEtWNjnyBhj4VJkPnuIhyCcIiu7JOSQPyxr+mpZWXe6Oix9j5w
qe1VFMbdtd8YKGcErRfcs9EYzjPDb9KD2ijzk8EcvDOVF8WHEXt8hTqDeVuE5bjqBm0d9HXZ7Pde
Of4d86jP3bE0xkOfJMN+xAeKakHdLMvaa5ZxbcEeNSEZj2k9ilUQBrmbdtFFmTTasZCyPvfypOIw
srF31Y3eKrcjeoo40s/dbOQCutbkF/4owoNpPa913pMTFY36EOZCHCCha5zHcdsyJF876zJRY3Dn
1Tw8DHujMxxd9gWeY9bD0TCK4ZLGujtQg1IrFFeqG+3l6UVLrPYQ+mQPTtag8MQK0HhA5LdIPg+D
uaijLOjchqnysmNmiqx1xJSLY/JkGViheRiVCT9v4tQ7RUDXryo4xhDFJ+QSlbw181DdkorRHKme
/8vemS3ZqWNb+1X+F+CEBEiCW2C1mSt7N+kbRWbaRvRIgAQ8/Rl47zrbTYX9133dOKqiKhdrCSFp
jvGNCdMfi6lWn4iT1WnovP7QBsqLksJiqcH0U9ikwzpgKTATsS9sWd3JuHOfeiFcVo2UP/tdEd36
S4snT22Lpotrv4Cn6ti6M8b3u8d2iT8WfgvlxiroSVd60DDcUEr7KrWNi58LT1aPeF/GoO+4wVtW
j4GItZesnFcsbUqqybXPIQkcUDa2RCfLqIrN7Ykx8h2Kx0ej82xGPbjsA8XFvgfgkKq25TItc3e/
Ur8rr0YQPs1xGj31kaHGKV58jkc8XfyKsJ1xq8l5UvFZr/xC6TzbEaJTVZDpjCnrm+osbMu94UXL
9Rln3/lDVXntW2ln/308TuKJ6rw/wy9/0q1Ydk2gIQbooU/FZJt0MwF4vT5jAfwaFuqlHPmzmNz0
Ct8AJ4jQsDwZ2PQsYq88As6o7zStdy5svGvcHB+ldV+d2mrUX4OVWShIva6qxOkgKpJiKuqj6Zbx
PmCuWlKYeEonvYnz/Cnik9k1q7/eqxXnHeicjjVe8t8S6lsh9gdIjsbo9P27Euq793r8U0P9/Vf/
qqEi5L2RioxD8PZiq6P+KaPQzQe+Hbz8CLDqRsr9XzEVBP9DkKAgKLG4v5VaoIf+LqbQnRw7P95R
InwQyvDL/yNQbns1wHcoAUPFhn7m2MG293CFv4IixWLc1BXUnLBYiygrS48+EKXXS4TaZ9/pMhoT
1gvyOnhCPgkVm9PStPLsmUKeBzjPqagFHlLC20MVrjb1La2bJIoq7ynqmyETqmfFriNjnFJVzre0
9aYvpfHp9azy+n3o6xH+SlSkOdT7S0dCNWetL2xmdGBSmhOsnmODtb7TDX+c2mn+Ayf0I76xjQBC
RX7IMAwY018YuhInK9vZvj/Nhs53XA7xIV8mUATjuP0ufO/vpsi/q19/GXEAkOg1g36NKKBREP9Y
vfoeJXNeVf3JeSaA/la/5quzaSExBr+/0o+I2bdfBjmSgpIGEIl29tsv/56CBAKIEpPXJyf1kPll
uSTxwrxDFMji0fp1eFhUKR9+f9Ef2ZS/Lro1pKCcwTxAtvHHi5bEH1zTDvVp4mqpEm+CrDNANGDZ
BPBs+Wtp+usd0v9/gylYSMGK0CjEuvnTYOYwGYq2KesTJY5Vl9Y0637mMERupzp++v0voxtW8w/u
+O2nxQJPK94BANTzF6oUJkOtmooUJ63mOkBlLnF21LrpsgiWQ6IWNd9OZqLXDkrYca1xdN4VAx/+
498Mxgj9okEbQQnBovLjCNcUQmQzBeVJ4wAAOHFYhoznUj7FvO/IHy726xxihFIGKRNqy5Z3+PFi
Rsd1AIy1PPV0Xe+7yAzZ6OEJ7lVfqdMyFKzMRBtX0R+u++s0Yt/0Iry/DFELTn5igSDouyLnfXlq
nbZ9YnE3XTABF2iLqfzPrhXCrMeL0mLQR7i96JP607VAUThqVVycCuzxmZ6B7yQ9MctVvrjg3e8n
0U/r7bdrQZjDUEboKs3oTzevbEbuGQ9zaF1WR78ZNOe6CCzNfn+dH0FP9td1Arx0mWORwXT1f7xv
E68HA/W3OEnCbJnNrsSPCpfWT6QN2KMqYEYlsxk7HDhNX0rwUrlCt8rfEl0/Pi/bd9jaagHl4ZAQ
AUz9+B0sDtiFZiO+gx3yrKdW+2AtvPwig6U5d3nEsoEHyx/W829D+N1jul0WCDl+OOwB7KE/Y2QW
amC3SlGcVCSDD6bkzRnvYVtuepypDyboW1jgXjfjILvMuUilg4V1crydP1Nea/PW27g5V7KVx5x4
zRkMHf5ZS+/+96Pz774ntEwcDfAGPyDx/KfhqVggHYhB70gCwV+XZQpNanUd4xbV3PFj65W9SIDo
CLHzOlddiPUXWFqtlKep6sKreIzlaS6i4Cb2+CD23KquzDoVC/sHbPfXWbsxtFvyFlwLRxT6xztJ
4nbsAAgVpyYmS5VWeTRXaTsM4+73Y/LTU49bhyZTuGUQeCP8+/PeWHjofCi9oUD74Q7OJkgA6FtV
x65Qr7HH31/r5+X828UQ4vKxO7INk/3pRy3RwAZgBVjO0RMgyyNpM1L3U1rjUdlLv88hsLnligLT
fvaaNj/MHRv/MLB4jdn2JP44XfEaBoJGTYigB/g6P21htek98Hu+PKJeMMtJ1D4W0zGeg/6UT/16
76En9ytTskiLYoJmsvSqzPGfKzjX8HrY1ZCD34uhINwhdeBPyaDL3sBPHCf4+1WzXmo1yLMqtP+w
1oH8auepfh8t9XoBFQvzLNaGPwo9V2fgjOzKwqLtk6Fx/gODav3IVU+OYEbotWrDZcpIX3hPnnDr
/ZLLYErqVtnbxpDxpZYLeV09HOMGD/BmEs+t/AqAjfXnttHNmrQAY47rQEPIgEJNCm602c4IXRWS
BDAZCJxY0jcEP4J3Lgh6nczSgvIdZhl+re0YuqwZ50DthqhUlzzAkx0CZsioscXrpLB4d0POvuad
F/kAH3FsTFtJojx1MCWnPVE8PLiQ4DDUihkssJj8HSwt8RxpZ6KHjm5AM57+vNpXXYzL973x7iN/
wNoJaVI8r6Fk2VzF+UVsfzuwDl8DNEy404UbXCKK2nuCQrZcsM/U77Ve3O234ZXcjTu/VeS+D7Sq
zt0qanWSNOfB2SeNulR53EDAWFXZ7/AKIqxWE12uzAjxNY3o7H1quwozsiMzJWld0/UIiAVjtwAh
HFJDiAKhUIQfJkNqL/Uhw98FlS9aePL4HAcR5MLHPs8GLYpXQ2LXJtKYJT/EK6AukIXYFEo4se+i
1hpg8D7Gtgn84rXOG39PTRe+lAxEKarYoTYAi5v1njlvHtOxMjCorZ5vwQZalYmQFp9qPmJpgoD1
ni4krHfBNg8baLrnaCodMHN4LkW2zlu6gjbdum9tjbkkmnG95G6pZSLxgsglGQe73jfMIyRdG5xz
JjVAmSzxA4akKSHepAMm2I4Mqn8BcUqO3Rxh9rIKPJ2Rau6Ok0LFwFnnPXFVYcBIHi6X3KvLcxXV
u3j1qmw24XyLtIfej6Wgx9yt3U6DSEsXrzP3ObSIE4lMe+VyF6ZFUxcZ9wdyoUG7nidNONQMJp/y
Uey6cKpeoPhVlwVXS6Vk4rZZxaEqwP7ChJ83EDV4jiI8dn3YHAiqeoiKU5ARb15TQB5+CnbL7OMZ
FDBU4rpKMapQIAp7i7DNci5pvFdKB3s3qe4c4yFJlDdBtYfMAsQPP6uuIpOqqqqzxY4wAIZQQlsO
n40YgkveFLdmHqME8tWc2SUKU2w4wZ7p4h2XvNktQ+9f1YBTyARpph9bd6jihqRwuFWiVnjXcR8C
ZYnVw6CW17j3wRsBrSq9JsjAdLaJv1r/5JHoo+aDbBMb9DWw5wi72tT7n5ogPK9BRKExFzeKF9CY
Qv5krbzqWpg/Y++vO9jb81nVDRbgcDsjNf5yw4sguIzroO9pUQ9nz7IKcjO/roReoj4Jm1IMcbUt
IvnwRZOqPy60g3nUSiuhJ+VBeaZd2NFEerm4nliNL9TVYUASu/jrO7aGwX52NfTD0frx1UipvsVB
KVSZ41gvYH3V70y/5O8mn7jHBQBlm3RDH+VAltblUok12MkG0hTAm+hz2cCjmms+nxQ4JFwUp+iL
yclDxJx7EG5ZdsE6Tbtt/2HJ3PVWpbAam7thFGsq8KTVp9ALcRTwqw5e04KzSBXN2AtbPqSciAJL
UQt2NoRll4g8Fse+ROkzYf5lDY55+3gl4WFyNuxT0/vN7UDG96JedUZdYW9CvUZlmtddVGYjh6C6
Z6XfXHn9UO3bsmKbRjzsuZjyDyMEtitElbKxkPAA3URGAFMu/hSU8wBFv/WHIrVYJ0+In6lzoHFu
B1wHyX+1DSZmibMDSoTau68XI3bNYj62XcT24PPt8xS20dcxnCt4fS31n/yGiQ+zg5R1IKyA8zK5
OZHdhPNYO+tjv67xzexpvoX5ljTouj71Ri2OqKDjI8RCf0x6pL6+9H4U7XpXLmc9BhfRhOQSS+PA
fcb0GhR1iyNMKw6TqOP7WmoJYxf2KYr/UoWQKQx98goP6sNYx2fc1PhxZhMMNSXrccOnw7d5JcO9
GD2oBrodAP9rH/A4pgAvW9DGMmcHJ7x6z6PR7hzckneIa0BUHocgaSQtT7LU/gUjWGQBHDRtJT1Y
xjCx4/aCFicklU3s3+W6ZkcGWOQaYh+crX5lj5JpmiHtAkCDrP2+Bk37Mo34SVhodGoHVwQpaEoD
JE2y6KBs69dJ6ygw30Hm71syBzcTibpbskoc++OgA9Q1gHbbLZXXhWBRbH0AOCieWcUh4nQ6v5pB
qneZlGF9Wrx4+TKiHL+G4zPdj6EHuD3oYzukXtViTw9jB0aws+wGFXt/AMQiUADQ7lzTZcTTNfYX
Vzb1Xc/ZeAtQej4GelBxWsTRsZlXc3JR6yWWyuiq07O8lFMbHcLcNq9VqwXfVX2sP4Q503vOy+or
ohOFBEvddycPwYxdX9bmvRj6Tw0+emd0B9o3ZqtfbwlI+0L6sHRYBAbvlPcTzrKI14ypVi3LwnKd
rqhcwO905Q53vNhVjf/m4JtlxdTLCt5rMOzaPF8uIp66V0Fbe17n0stAzc13WgXrYWFw9sOoGu8o
scNraSqs2brGroFFwADUSm0odMXejWRqxfCGmHsUJiRsZ/UV+VENOwa2Ch7sEWxZMHpfNVftZWa9
f1M4Nr3zcmlfQ1NEz/kUw0Vs29irs5msEcO2tzS1aFIoIu3R4+FyBh0e53Cd7YdlpMUNqRqdeZGt
KTDZsksKV9EUp6j8ZvEXkY3gc9MABN2JgQoK8K3G+Ri2JbmErqizunLYMzp/gf9fTxPnOF12akJY
TM9HKt14pgDXpmwM/Q7L2bLmjxE4gSWdmT+d4FtjG6FQhzAv6xirz7B6T7CMyT7Gq9N3PTaFQ0D6
8dyvxfTWozZChaHqrPUajAIcx08Sgc96U5TIRYneb0H7mfnISSDfL8wPXjy/9776fHLXMlryJ9au
ZUo7fOwczvE72hY28SdmPsk+LHCcRMxCD8U7HIzlbpScJKrSDzx4n+cr3NkVy6usJSZV856AWkpI
5D0IO1dJKdo1JSLahwCVE9OOSxpWpElmHE4yIZRKaGtAy6HGTtog7NJ4Ll6r2ldt6qFOBpY9dtgq
86M/e/5+4u7LuAbxAbV8mGrjx/uKRgJGPT/7A/w5WliQKGzaR7BIUzR79TIhMZ0R2aRXC2sO00pf
1h4frLopOviLrpKmWepDOBbzo+bwYPwpyi9la796PQgOvTZtwq31z+AiyQ7+xHwu0Jn/GBPIA/5s
Ya72Zjr0agRhMtIY5GGIXQcHoXM4deFuiAu9B/Q9XJNxLq+RQT5UPMdpHgeuFEU1z0Y33zpOaKLC
mR+Z0SoljY1QmvRZPUVIQ+EoeDfTgSBaUfb7aETHdgNquPe69UB50SWNjmH1e80eCQV+BT/ET9ac
nEo33E+B91LwcN9JteCcEt8g43RuPP3smhWmmDyPHX/XG3nBkgvBCDDIFTfr11Ln79E46kH47aHH
aTpty/olJoU7rBVESpjGr4jbDSmMoimLPcredXWB9Fznv84xxcHKy7HIK/9UczNmsU/25dRfzUq4
ZMr5G/KToMobqNoJ81AR5G6aPqzB+jbb4sSBb++1qAuXLvGSfyD9kMMbNVF1Dk2PsA2I/6IrggNd
d1YXH2c7D7Cy1DXT70hkpycdIRWhhuJRBLk6ChdXqdF2+uj5BqCps8CDUMNcg070jmYut8d8IcD0
CvGRD2F7KBrNo2xQzpwKzSGPOgCcKehBNR86R3GELkwVJisFXjha5pm9ahAGxjsHPhMuYNB7fQ1B
B2DoEJGDb30XXI1RMwxlogHK3tW+2T7P11X5skB0dhAuqBzh4o6Y0cJV8EShaoZITJGypjCPc9Ul
Fc5DRxEgPXWDmLYossHrSpBEMURTPjiUnFVcpGby5XOUV/LrIEFgJ7gqLAYmIxQieLEeIgV+1KEs
yjHtp6zD8gKdafM0lm6Sz1OOAkF6GjVG57MroM3zjcYe9z7Scrl4IUOVXAhvNy6ak5vSY4XdjfGC
sgMcAQ4RcF6RHdyqE1rM9ku5+u625Au9JrRa9zSHc6gqJ5/BeUHkzkNBH+jAxh1nBpVIvlryinwK
Z5dR2a3kjcduSRXrhw+6tTg6IJZODj0NzAlne3y0x1tvpzoU6Blb8nUvKDIWxPHxE1B6PysMjn+A
Ufo7Zta0orYFWJ2X6Yot/+RXAzbSIZDnQDGIAgOK/GgS0Ag2p+bb9Wwferul4+YExB+eTVXbA2Kt
zcdv/5c4avwHwlH2d6KMD4ivr0dwSv3L0IyowWbjQyUAiHzrVhx7kAHYvJ615Y9xhcEsjGJIVY56
/00o7usZNsrcRdlUQTeuAb6TpECk9ODF+IqICFZnviIzxxs2fOgQkzz5RYlPxDqy3g8QXu5YUdOP
zURw1wFN4Du72ZwMa+e7asZ5d/UUOa7VtF7mflnGdCb4XWEDLbxnKPu0VT2ifEupQRj0qO2nqRYm
s5V0VVKsUEUgXmIxmJC7ksTEWRdapk+VRB4c85+sHtJKef8C8Q8p2aqEohitV7EB3p3QOh4hyWjQ
RUi4rd1+rJwLr2s9khtGHbvqyhUO2cogXsm1On+bd17Rrntb4g4E61i/r00N4xaZFJRJM4Jj2Bp6
+dVroa4lHsqs+3raxqSe4LJR/Ffcq/mmQ0ThzCFSpiHt14uPwMGh26Q4kG/rRSzS3a61i7KuK9Y9
DzEDxnALtcV2+8C65I85sj67WAEh7+sOev6G8c6tIB8bgj+pWmRERbv9r92I0aJ8xoRFt53lYvFB
O8SjYpZp55GPirKwBCRQxYdiwLxXHo7XVEBnzb4JT9Tz5dcV6e4rW2I2BSs+tJy97gVSYhtk2M7t
u9Hf6Arq5NmCTnyRisx3i1R4dDyFRzgMJniTbpRn2dPupRLDeIr17AFEHGxNbGJqSR9QHOAXtj6H
/CXzvMIJWLr2gJCRf426xXwY4214G1JX56nDMCHn7D+4aixx0sIX94dKfW7WpkcYssCl5wkYUT0u
8jRCcm1AHwIMWIGK5QSKHBL8IEUNoptYfF8nNgCBowVKj7F/a0mEdCDMvMNgDWK1I+7OOEo87DOe
QDktMRSLNj6Mxo67HMT1JYAEfukbK58NkmgMKPxKr+rcp7dtwOWZ1Vu6ZETlw7IWy+GB4I09A2h+
3GK2zQLXQ5pjPYOkwABOpVU0oiZ08YRZAnr9FVnZ/gVWpNel8GLxTHeGyaxDdbqfCNbHOMRI5UDx
noBvya9C9vjB8bjNQUMWzDzWy3OR+1twJljWo4cQTSYigbIv4sp+iTjqZISC6Pxx6Ir502wjuFAD
DuQGUmqf7xSOFdgZ+1Jf08G2N8qN01NBXPS5t6H8WnRzfLYMgdckd9iZwsLp/cLEgshKixlgYy2f
S/SFbgFhBQZJpg4CdwbOv1v+kp//y4r/CXTAG5yhfv+ft/MLK/7Pe2S/4xz++qN/cQ70f+BjoPsN
zDr4LxD2/4bFAZEzLE7QKuBWRuxbk5i/kXE0vUPSf/PdSIDXF1ECE+sfZDyEJh/EW58XHBTRWuY/
QMbpz/4FbCBAGHDBgyBGi56fnSg8YspEq8zPKCtHlQYBFfeOYnMNXDseCi0wA8lruVHV/TfAuuyi
+AFYwHg0orGHQFN9IGOBLfC7Yfx3/rX/s1EH/4FxhpdjY3FCmOJn+X8e8MxXfsRPwrK+u43jitxG
K4qYpAQnjKz31D0WAM/CXWEg5OVBjK0BxXYzx5P8HCFvhp2SRdrs+kU04sPaeyjnlHagDtVAnxul
Rm52te2xXVruIYUJrYfcNgOLBi8L+ehFR1ehKUJIKjQ2QOgM+T7UeaGozDugvTk0VQ9aK6roWj9E
8LyXLISW2EC4bONzBMN7h6IQFbOJcUydEFPZxehuc4ez5ATSt68TZ3Rj0WXER8gEB0/92iwNeQhl
0JWJxfm3TMHoEcTjgd7SvZW+qs9j0NUVeLSlRheGKQjv202GgwS7b418P8vcO5hiNWedl/QwTcHw
VhBlbuOGzRkvhyuad+e+48OTQPenO4rE2kEM03glsbecZ896WSFWbRKUovxGh8Fy3eZq7xVlBUV1
ot0D5LdnEpRD4iEM02VrVauPvpSw5MjE3MWDy3C/TmAysawuww6y2nydi/WRTHl9a5YJ3Y+QvBGg
+jjN9+BhwleDnhFJ3KshmdFNawXfRwr+QKKqf7DYENNGRs0ds6tQNg0MrS4B4O7gXZmjf8RMveJ2
XfUuXCRKibh2TwshkARV0J5m3jPkdZp234sRwjM1fEqHgPDdCrD6OAcSrsKKFESAgOluJhBLwnV0
Kfxufo9R11fIqBqYMjU552jSdYYtH50RVarzTLak/tiPdEBwtSu/aocGN2k1ef0jquf1Jmj9+Rpc
tficC8X3oRz1rtH49Thxjmm9WINEb4fOWxj3cL9qB764r3r1UmHaI2Br5nTETEvWIXcPRFh3A5TU
XjE3TDuwyvEh1AoZZQ81uQ9pCz9oDB4UtjjsXivO+aZQmNKmEXLvbAVVcNUh/8jwIak3114iI/DR
LAYu7uclmliUy/LF17m8IA8fZtGM2FrYh2gsMpYlfx7QpsOkUih68i1Hz4jOBUDd11G0y8F20FMS
wYYBmVHdCD9lsUZTEEBaS1bnNSo6SN7eE5uH7Yju1TiqACq6invWsd2McTxZgXB50tBaXaNzR4vq
0WH0EOVGex5b7srBqn29+KxM2kiGb4D1HU+K2pmn1fXtdVwjUZ30q65A15ZyH3SxTH0E4vB0oU1I
mOR1KO0BodugzvwxdvcCeSt2QD8DfqpG8y5Wbn0Vdp130g3hKeabCsSXuIE973U3WAnds1VAopI+
4gtBP4i1pVmF2jBOc9e6BaK3EZ/AisVTxjQqzaSjNLI3QdOjgRUFtp806EhUJtSOqrlGEwv0HYkX
a09dzjsY/lhEmrRE7XbLOlQhicXR4naoQ3fPjYVIucJOnJMFBNEtZLT+4PxIlYnrbOftzUB7m/Vm
5Tccy8FVo+J6I/vr5j1ab+iHYgrGbjcjGH6R2ulrT8O2RvJZk9siKrsn0fkQy+hUhBnp8L9zzNF4
Z+iiznZl5uJ8pe4K31XvEFVtnyI2UsQGpyZrelftsDxj8WVDVb2V+ei1SREiZ5p4geF3Q7Gg8Usf
QIhOZ63jBz+A6rsToCpwU3rQ5/uQNPEXswb6vDTUPeeRqpFdoPaBjlYf4QFkkJM8k+RTp47ELy20
Ea3CK4W+cSigrXlkQbeWiaRc3W/EzofONsWDWOaGHgcz5HdhGPZAZZaxqmElqeFTt5AWwQXaYnUw
S1lDnoY/BUtC04TR2V5QwVt0SEG5opIliCoEP4He3sLWgy3G7IDLIYKMkKC/xA+xpxw0DD584l6M
S+QxWa9DrM37cgGNZCp/3mnH9A5rw3yCiS4/IkxN8Q8mHdZ5PORVsIVbSNeiOcGK8FNMGr9FhkiL
a5oztOQRi682r5XqM3IuoPLRUW6C0MD5t9t2RCrgqiHGU8kU4EdaKnYQG97KgLjMRTA7Kj0H7ws6
9ifAE+IuDhQ0i6B5QwgTbkrMquB29vrrUmLpX1l9nS+RfJuH7hQLZDA48+Y0pw0UXdL2ux5i8Q3C
n4hyAZzGH6yzf9viQQ8TV0TuhsEMQghp8rNGLWjdYfBPERHvU+kqfW/8YL4KmYYAPaD52DN8B/tm
g3q4qgImMrw7cj5s5xJ0lqi6N8xShn4GiyiwdJTCRrtFSXU9dNaqBNupuQoiPQ8JC9ClIqXDKsLd
hM4vYeYaEwf7xSB/ns3rRN7zchzbnea6eg1HkVe7JW6DGZVO7susHDxY82M9NjMkSuHwcuSoBnhd
FRbxYUsMGnKo6j2OcLhd6sULS3vrkbB6WAh/rGbJDmWJxja7IDSwqqDQBpehgDqRUBy8biWqxxOO
WN2npZPjfpw8hNBHgvsl0bKnw8NStp8Cpht8ZmE/+4j17giaZ22bqGkukR7o9YDlDE/RsKwp1BPf
Jjh3oYCoo1Figgi/ekEzxufBoxwCCfDWLX3Qn8tIeiLBU+eFSbDMUqUTEtUtyBndPDhFxpsOAOR9
yGnxOEP8DTI+UHTnQWrWQ1+E4SGPHTZrFrGLgq2fAfbw/evC55Rl8TwMCGGhrWCbsCbMdzGSD5ks
F/Hm0DjvNYo1NDyzevFZhIPbDpjMB5eNoP4OTfXGMDHOrKeo5KJDgGbi12j8toboV1RPiC54MG4S
UZYW4Qn0O0jQ1QuCjmlDzuDOluaDX0KBu7dB2MDTw6aPtpbd6hKCOSB3cVfzM1pLYidA1q3Vx0pj
PEF8SSWxtYY4f3V1ED3OMw2zTgtvwPxaONp8VVhoVRz0h6jjdXkx4DVnABMCIQ9IEO8hResHGjjx
ScsISaJveb6qqLw39G7yzlEndHvQg5mb1Ns6HSWKrtgy0JtngtzY0zsfWd3mHG35wnwS/de4JWGR
1gQybh+ViCPCJfKSIZg4yeYJ9gl02mjxO/7XIfu/Zd1fZd1bB1/LLA9f0C+h/VcL3a0PKjqtfleN
/FLUvWuL8cvn//c4voxfhl/+7u+6jqPFqwgCvF8+wktlkLoFsPhXZYc3nv6rS/bW+5Vv7O3fhR0a
/MMa/67/699VHcUrhQMfOQ8UigIPqS/+k6ouCH4gp7Yr0g2RBzsvYIn+Sk7R0rTUVexLhKpuQi+k
Hql3GCO9Ldb3jE199RJ6hg37Vi8DFkpITQwOhYdeRK95a0L0JeoQvxToXsggHFexh6fHxU09XGrW
9OjX1VUz618ZdKK5yzyOpyRIczC59IuAKDY91GoW9UsUQSJ5CxAJQf6VF7qHx4sEPb5K2DPT3OIc
Pbo2y2tmUFxsCY0GKtmi8ZUhWQPP8ZugLb8iugYI5Q8F5o/8Lt6GAcIQpBvfeEiMOtkq4+8YcEGb
YlJcRV+k64A6HccmrMNjjUZ/RgDFQuMIl65FX8MQI7JAu7PvZtS/qW+3DMN3dBuujxdDAkJH+mGr
vH/hUNcyiAZOePG5pFWwNWzpAuxg6HDge7rcAz9DSDgzaswRrvZCb0U+zaEYG8DBhCt3CGLD/xwq
tHhCHIDeACBEM7o/jNHG3P5D4IVILQdobogptL2GZ5uWP47RrMAdIofnfcbxyxI/Q/QrF3pfR+EI
PqQ1I+efKkbgZvx+cH66N9t1wy1d7zPyv5Sd6XLVTLK1r0gRGqo0/N2jZ4yN3eA/Cgy0ZqlUKkkl
Xf33CNPfafyegDgdHa8DY7w11JCVudaTPjrZ959L+ZkTlRPE3zPqtjBcJlfVw+dcUOfMdnOJ7+dD
m+bGYNPKOXqEuz9//O+Zh+22QTCiYodrQdWQOfT7bWdyKhzX5sF3BwsHlV85u6H8ykRyzCWot6i+
Ay/X4bqs+mV8rAZQefmOrmM1D+X/eiW0dAvZzrC1cFh6z8LNI4QV5eLq7yKcmXKnhSqUV50k3pSB
vAcnofBFjzwCfLUhTRReSBZMGtRx0blq/stb+V2DymOhqAVBWsZbHsuX7/nCJiyIVKo2/ZYmayuB
ffSqSZejkzZDsgC10JYh8uf7996tZHxm4gpmCRM1IOv1XoqaJWspE2WcV3q6RY1zYU2+TYjGdvnQ
7UmZiHVTng0LcZBFr8WDwAWYj4+NCstl3zqebh+TJm90e+hlp/0H0AXt8Prny9yUqP89T/AKIY7f
VOvI5Jkt79aScU4hwPSrfUU3rhkESMRc3o9r50A6iMmhlz0qv+q3SWPmbvtSqGz8y/v5x8MCMhEJ
2gDRNFgEgqXt93Eb9/5gliHsXttaOqzhJasX0dC0uGaR10EqWfeHbNTV16aULSuqVpDA5EXslM5U
Ua5ktd1W/iXnX7UQY6drFEgKwd2fH5f3foJ520Oioo+olzeMEP/3C7UkF1XSrsEr/tzQaY6lGVQ9
3vcrLLd2P/cLekokAc3E33ULPpLlgLt3cR5npdLLIdE1Qt9mXd2Fk27fGuhzyMhTAxwBNulD2CTZ
2uyxNVmWRN+BZ9Reucg5+a2AwOa+/8s09d4RlbkV0HB0mXc9bFKSwfr7DTEy235CxPsSkdAokQdu
hOcexM2YJKilELOztMNd/rl6ggLj78afy4lCzcNf2dkEYX8a0ZH8dQ6J96u4D20+YSJ5OJ22uftu
WFS2GqDBdupFaWZRfwyGKha3vpcHy3UAhIDHkaRTvT43uV2WiFqbntElsODPIZjjNaVw3qABetbO
OIR3MQoDhokVU1Mn52qU2+vphiBhCC1TJKcHpctqfV7rsKKa6Nb1tmkVPH1eUNeSaKk4h5CifI4b
a3l3gSwXvgyrC9TroOQQ/FTYbe+usllBgNH//PgkzpwF2lNnOUXuOoIHrhxgzhYbGCWb6qulYNir
UzJpb3oUJAUMpLwqJZdZN9rfovG0sReZYHP90sZtKp4nd/IYZFGcEWdMfQtH7C9j4/2qydOP3CiC
7b25HIOfZof/ijOCdGkz+KP1y+o1A+oX6wNqHcjblF19GYClYqH48/R6vxrh8RAu4v0tKmXvfv+J
g0b0OzfB/AUl5TYY51Fsy98m1mbzDqdehi9pGawMwtkfzYBmm4WFcfrny9hKG7+tipgz8JtsNQ+f
3gZEyb9PijWYxh7BQvPcCCTnARbcUTo/uj7vWY3yami9o06jrrifhpj00E5xvMyOWWx8Ui84Ieaa
E66f9ZSJ4/DRQqCEboD2IZweTMwped9DAIPZba2b70pXpPCicI5722TPMfc8dHiXIEumZWW2mT+h
5f7gs9+Dcw1AZNi/mUHer2vYFahW+Ntdc7dQgN8ZJ6owzXFlDdHTNLbIb45Sa58gdsLPP+84YAtx
kXvkeZHvV0nAF1JI2+gFM70N6QAFuJ8+wqbZvun3xdroiwLi2bZE9uvgeqeecgXQ2lUuFbMOUNkW
U3tL3DA7Iw+b/19Gr/9uZYuJgODdgmmVvMGNUvT7S+yDtlm7svWfYpMHzC2k8tsFGCcYt6n7cx77
rrtwbYgTtinOWrktKVr1bDSUqgnjPSu3b3V9RctpDu6RuChmsGz9Dh9AF97B8eOnijzYbnHJGmgo
lRPp4KSwoAbDfmG/4Hb/Mj7fRZncWrJ5fD2miotV8n0vDGMrL6rHbnkKsmlbqYzuGVprvRbdN0Pt
AR0dxON+fUYXte2PjdN5vBALeCJbjmsTeiY7JYEzzk9EqZrHMUdlwOgLppXVpC2chCEm5lptq9vI
sgl8BdmMvzdEJHxgYQCv+0heFo9HQUKUR2FMlDtmL+uxZErkiV/yp7fnsy2FW8fu/1+tvH+LUX5j
Rv0+RxGaBkRXkS8x3CaYTd/NUW9eRbiEvfNpaiLSFqe38NaHnTdVe06WMJz/tiy82462jxSwqXyX
bckNiZp+H1Fu2RG1Kht9gj3OCDGLMQwo9n6ejyiVoCIA8K8jo0eyfuGB11PaErKw6PGUZm1rc0+u
FfDeCbhEzGLAhJweNA2T2QEah4lvbMtG9eu1Zf3c8ihtHYMbopqCkjLdZZXdXoRTFh5fEgi404Pb
NR1XIitMCc9VaLZz6p+fNnbmfzzvbRNgkcBcTRT0/mRDODg4kFGXT3m+hJg5zFgFCqedm5Z3ob8K
vRz7XIcq3iU+vJMcJVxf9FduPQZW7hTRjgPgs3HEbdps6U6ohjb75ha1ezGnowjR47dd/V2U9aof
mi5s9NcZswnigQl39QqYvE0AZFPWE5D65llSoUCEmNpuh2Wq8W4CV3vJoW114u1La0ZKqzhHevLd
Of4X0pEgRScmw7Rq3Cik6GSJSD7xvVE8hghDRLbHiQPg4axgXHsp8VuamUuTR0Rm+wgBzgqXNWco
ohCvlnTcgYoow9OURFlwANFg109z2PnF8yhoc3AIhPG9/cL5tEMKj0w8OSRbIWKfyTq7wLZuDn3n
zut1ShLNPXuzl/unzBmAxB5V1TXiaZFTVjnUW11rP1lcUubWGUzrPLBjRON3qcNQP60RRNpup7rO
y4ePiV3r6pwWZDdOayfihuRk1QUIRiEiDX386jVl3H7PfUWrgANDZel/JKOZZ+wg9Qy758KkbS83
eZcr6/Cc0gUmvIOIBsGLGpTyUTL/yOM2MDxlSwMBLW5X2g4wpFdPkxP/GISuCd1j21K4iC7HJC3y
+qaVtuqBx0+ZmaebWaZZUZxQpnfUSqXRukNNKfIsPjFWYEpuBgyXbb2G4o4HJnNE2JtDnuq1XC7n
bHByOC5Fw26zBwQkWGAnVYzQ3J0xlMMlg2N20v0cELaA2FZEXeCCKYaATqv9KOKLefumU1CIS3Yo
5gUft3aD6F/XsU/86aoMUT/6F/i0MGvCi5LVGJ1tW3rIvqWYtn3RlU7B7WSBZFMBcr6E6I9LKMcy
+7DMalbRfQmnda5PURWgZL6s0ArF04ewBGWCtSdJtqg60kaSnYdznjrrtRD1wJNCNs6Sfcuq3efy
2glSHdXwyPrCq+/LciYzfiRNPQ/gjQqKu7QHCPztkpbJqV3/6GY5bDZ8fVUJs70lWy/bz37mt3we
1vokeUJC2fd7zdGbJ7vhk9lB8CmhV8c9KDNClh01ry2mR3LA3e9V7iFeOpX5vD2xoEYbl1A5zI3z
2DbRtuSLyWSonJMZra5LUZd442wSvbmY1Nut5kauPL6+jPgfe8mQ8ml17nHIbL1iez2eErkv/+XV
2MiwOAhS5ebgjHT18S+ctopz8aPvOdD0J10URFr7OaY1AyzqOJejwxsUYz8+g9oZi5bn5eRrd87H
VXj2NqZ8xaUUvGlYtiEji08I+Kv+NXXsNsBC7WxvXi4O34Pcvz2aCRQURP+dwU/INUztwMfuf92P
1kHQv5Jwy/metGgTHispaNmxF3NCAminqDrzLH6NnnQdEn5lVDrbzaVm+fkwSJXz/n7FuNga5Pan
YAB9gJRAO4+/HrXz9uP/echvP0emwAeBDCaLCwDDkU+vVRGqQp/RHizcdO+vls/K/AAm/yMH8Kyj
3vn2orqVSlx25OQ96uyy9ZIllTsPmvwSorkYu4346zc1P+LD8OGqSHOkU7KrXDSsGJUaCdlrX0eZ
278mb0+wU8wg1rW3e8r9gjPaXnVtOHsXCyJx/pn79mrfhkeYAsR3j6Eo+BdHGdXbzdtwyRmnmae3
j8lFHvLNpevdKH/CPSxGc8WdBtvjfRtI67jAjjxyk9tv8Qo98O+ox4FC3g0m3y797YE6dI3hD9RO
kMIcHTwACEBXmhJadc62JJKL5mPsmNM0R9gyH8PM+y2myO9fvTBrGT5Uk5rt5vW0gRgHctnbL0RY
wBcxZbhG9nXrbtMBlu92/e2Ijn5+GjcxQXFqs5jfi9nPy4ILpA2RZ66Dt7FSlENiovOvR56UE6rg
oy2Cil/CDtDx4aUqKvb5yQN45D4RuZUxtfPeMS0GlyHDjbKXZd5xZIKZS26zJmFAyobXlI+XUZdt
03lkf+V71TKGZXyqCBbtchUgK8ZYaUS3tU2qE1EjP0gHOq1c0pMNTcsOBTDikx1Bo6zvEIPw36WZ
ydtJd/ZIFfXk8mt6dJiUpMCsSz7dy7NuegZbj9bomC7rNvZn+q2RJLZB77PCxDrHOnCsG7bY5mid
Nk0GXCVsVfaLG9qS9QZDGy0uLn6lk0tT57o8jXnNeffbIgYRBNjkch7HOfg5Z/qO0ievHTlwuj4H
edzN5qkP5hz3PQTy7dZtkg08okDZteKOqmwe5DFcXY9VzmixPT7Pqm3UkK/ahvhb/pSOHnC7EG+h
/nIoYBY+XzQDnJ8H6if5U1GDv3pJhI+KitYSxRI2t4HyND8RQk5gUE9yHBhXb0mW1ZO1Tk8QEHXq
X2aA0Pgd61vqLeVYTtawl6IiRZl6FUdftPBV1+5NTWJCXjdVuM0nHNQFSXi8hIalEnnpwp4HPyTh
MXPW2x7eWARbqgDLSEUuvqxb/M3XuEO4yy8z4RmVvzkdtC5A+5ZbkrIb2e5uqfYHofkoSGMt6dGm
pbPkp3BWssZs3VGrFbuIJFD4IrLA40jOZkhtfrc6YuWuwrbZto1Gptsz1772GHxvT7I0HZnooHCB
ZFzNq2zS6GO1jrCyaTlhyCqsqk/CF9ZbxhfQwZUnUNJSahtGqnVY/DleblmqmirylgugbwFoQtrk
5L33KpDB1ndh2KslPeFbGnBczYVX2vTIjhbUEr4d+W960tRepJ/JSCIa/uRmNN7J9qlcgtw+zBGx
Tf89mQps/F+GNCY1cdbVODXJ3vHXoXpeQZiLbjeyO1gO+6AhiSmjSCaQ6RnlDfS8PQ65xYmmXQRi
n/Ltrzt5e5c9kHIej5QBhpgjKG6WhbqetvUPM8m2mhD9b5O3GGj10Rzbn9n7tPS37+FEd/iJJVu2
H8SxL/kJTu5bbaOoU8VUzogW07vVLJ460oMl2mZl0mx/82vIElPykYmk2EMJ4GcKfltOnWyv7aKD
aOf52o3vxzzKEADNLqXrF7GsaeJfztie+UeZs27pwIE6EV8EYZm57DFROo9oynnB5C23K68KKo0v
vz5I6oQtDWU3L/vtxNYW5RrhwGrVKD5WbwtW9ZZo7DHyMRpwcW9JyAHFjRAHhAp9l+7yPhydx7GQ
ins2M1W86arwsy2Mw6DEZ0S4z7ms8eeEA0fAPrJL5bhNcuVvZcZDO9ttTEbp6lc0PcuHtmmOeQkv
JD29PRDywNuiV2ED5fdCjHfK69ynGUr8l8TXuwM9uRzWB0bwT60teJx3uQrknASnlfIfcwRUXHWU
ZZbZMHcss70jthlU0/+IpzAV/Xbtfznd/X622z4+3Go1ACvA1zBxfz/Y6tF2zjxEpKrelsaSHDBX
wTmAmfTnj3qXQGc2wcVw+SxSVvw33FJv/5VUnOOqj1NCyf+MEYCltGbqVSrEB9TG2+hOwFPwZaSX
BINEaMEr+7U4/vlafk/zSRf2Cf+X3DzlcMa5//u1QM3xSd+W2WNCVS18KaS3xeNIAWlbsHaEzn97
zv/8QNAwJA7w/SEN/kerxirXIEQbN33obctGAco0MZfRUrHM/ZrZf77B9zwU7pDcLTQ66ERoscX7
RKatS5G1puaQ9bZizFv7GHRh+BOkPFkxxNOpVDRr+DjOwVIeGoy5THMYvM4jHaME+9Ffruj3kc4z
5ygVJ2xeUYJ1gerg7898SVxnjkDPPtRvk2omrmOOWzx+rOsFiDpeQS7GhZmZBGwOhBZOvl1ICWZj
XPdTz8n+JJugk2zlLC3LnqW+58eZHzTxKJbADyAVv9WzaPWwLbN/von3r5EXJ9zAhZ9BShbj5rvU
E/tubzB6Tnf5UG0r0/ozEFKDbMePixOP4i+tH/+3z5NwBRHVu+4/UT2RJRoBrjMCav657dksp9OR
27GydjvYm9n/KbUGpAvyS0xmkYWbqfqP5SCYUzLRU1HevW1LBMnb24BJzrxooY1wy39+oNv68j9V
SPKzNPVmoG6iFCrF/Pn3QTEvqy30KquLiPYBMCqipomCl1AzYf42Bf/5Uby6mLJXLDjpR++Xuib1
MRRijbl4C0UmSXaEcYT2ly9/vqtfUoz/ujFyhXwUfXT9n4X5+P267rrUZaIip1vM6rv5cPSl3dQI
I8Sksfv3gJI7DvcAbsitJkAEVk6LgD0y4zXX7NZIcPBfVorMz40vyD24900qs6y7WIgNZHeX2qLy
7LKnQ9hAmAK3jmOQLn26uB2belx9g+/dDQc6yWlJqu0msF4XhPfJWz2vCjmMgM5tG6+34GryCQUw
QU5YYBB2S6QaFxw0Inpz1HCreBW/ApQIqT1jAD7JNhQ25ASbRfhzGXs7alSzy9I95xDv5Z6j4RYG
zJOP6/uiA+NQ37X+yA8QYoVjdBcM9RbMOW+xDUAI8io7FwsU8NNqMA0cvnbQGL8OoYpqACD/SXn0
bJuw3d8CmZ8RFJW1mee7Yq1lkYj6KegvOVtUoX9UccdHNhWniunKpVpRZPva4jv92WalLuungLA3
Ce7ozpEItKahC8TpCicY1kA6zfw8hyXzMgT9Ia/GhrQrGZiIKsOuzE0M0sMZu2zGNA7hlf3zPukT
Fc3HrA8RjH6SSzKt3SfqDVtFixgQ88gdTUcoInzCQxnCYkeEhJzglOve88p94xF0/nvh6DnEVzK0
s//iQTE38R3NuVL1sU3oqALbuR0cl5MwCwfgHlp2U0s/th0kanr1WX8FzwiHhmzfntAMUwltRLAT
3uD5NQNuZZpPFpymk1hTFy1ydzgLtzbza+g21ULvRkHA3e6aqG1gfJB5cWiX8lZy+7UW9dTDs/Am
bli3y1Ob1/j1iKJ/xlkkvrc4cWnNtum8DY36ZzTYRnXFkU0nKGKQN2s3hKiC3rmLuAy/wkUwV86U
fGIR7+JHtQERTk0hM7nLs2x+lHSwKg90/0nPhZiCi4Lmn5eNttMFmYzuIdKhv7eJzO+iwqBJ7MWk
P6UM6gsYE/RMY/blYBxU/TlzEdjSgBIEcpprceKwS0rJb+V1rNyXrmI6trMKb8K5UFCQ8py362Kk
pluZOJZdMX5Yy9q4R6Jyc8SdTXuiagibb3RZePQ9oa61cLLrZsLKKQHD7NG+ZBdTNyaHHD/Nx0jl
PXV9VXwvhj491DkNeKCitweZJv1VvPrNaQFap3eovQW/OgZVLso2Os38ysuY89irtt0IICBPv/cI
uM/0YQb9tCSlPOU0c3hUcFLpx0KKBtNL0GVPs13jr7XTSo7yY/OJHhXF0fXpaSTocUEHTccJbgRp
upM2Q/tjAJP/keQhTsjcBMl3j1IP5xlPeQ+TX+bFiV4cztHDSfwwTIKEA0vBYVjseBUMGwZM0gQD
60WS5vFn6NTJcokCYfw2+KLEYTQqwzGnQGgNUkjGP2Ijo4ZWCo6+ahLkCAfhmfKjnYKKcxKt6eRg
PPqGxnn31S0HdWMj4V4PobeN0JS2T5xBpvnKEs7eulE1XZL9dq6KKsjx+LP6fffmGbXvusZwjwy6
wi+z6mHROwjEfdjiX3G+dwjK8QNdJVsnjx09lpHaopjS40Gtc2WvwpHudDvXU8UdLSNYiDlS7ac5
qIMr/Hi1utK21ydfjf41PdYs9Hv5LOflG67M9E54TJ8JxxJNQGnQt8tsM0UInrvgKGhsfadyob8s
yhKTuZS3ocOMFRqIah8VGRpiZwzobj323S6g09S5I1GwAzRmPlok1x9BNxkwfsZkT32+9J+1VQ3t
Ye1IuyAPP9au5PqouMbk3Jh4NseeYuP5PvEhcgBJn8qvZaPWHUWeBql4sZHSJu9jQhHhUvl0nYXR
kV5hjxBfhzi0NyX5fhr5kXDlQ1MDCsqhpUE2ZjebL5UuF16VfNUOQc0hJj4rd7Ic+nsgiNWJhR7S
CCjA6MJ4XX6PTgdtx5zrJ79r1XkarXcu1UQLwSB9mgngnlZQc/G5VzQQKfsm+7HwQM65ieAtEQYu
jwb/Mi26RE/FFiALhnXcKWGC1wQfoPR2GSSpJ6hFyWtgVfCphNj+Oq3T+mNkgNMJo/NvBcKCs8tO
cehtbx6JL52dnNvpxtFD9bJicDgHNSiZfUs6+S4HgcZeZlmR3LKgl5+BrHMBHhRuzdCW50qO+glt
V8D1Q+Xw3BZLRRgMX8jL9fdJm+sLb6mTx6bR63U20IPJYizZjsFNcdcK11zpUcz37ZDqTxqK67eg
mlgc/H6B9ITZ5Ih2cv7gBWa8tjqaL4vZBh15m7g9g/wSB47HKCxJeySXq6PTGyxy+uOK7+YpJob8
AivKfGLDzy6YbNHt6jkGDVNYnOoklTdUuL1gb5qkPsTr0kKNQYt2ou9yR8OCOL+n86bq6ddRuyeN
9e+LMqOgJ65c1xudiPEaoVJFdqDpPmU0ZW5Ysxt7DKIqvvCo+UGWWsWHeMoCMvPa+e6kPhq0mwX3
XJHsl8YS6x6ikZR2fFPJYILY4EJzBNNUJyq9mR2V3ZNlqe8coFjPtdFf+TcZid7Cex4aIphyjMo7
mrggv5TKK67wK/ovo5OO8562E+4tUp/xqfCnqT/nfo3ZIMm96FqknY5PuFcwQDZ5rLBTD1DRJurd
sIDWJtqVq0noehyk7V3nUO+/XpweDtUhdGejb/pkotDjYQ6bL1uBGyKwwsGrlUC9D63Ou2OeKP1Q
ZnS4PlLyXXC9FFVXHBzdSkSIaeo552gahvVhiVs95uct9HAPOOM7WtHx1Lo5q64qzuS63nsRkcte
NmM63ZItKQeaDnnZpzlaMfZ3bh3eINdLvQMWbjzthoO4eZYFpz/NOqKVkSGBU0anhvRiMiE9Rnzr
tuWnNcCJCLrE9m4yXvksdu5lLKgInPt6ofsw/WXl+Jg4WYV/y89qOntoJ81A2mGttI9FgGpm5+ei
/tgtnrOe55BTJWCd3ndv5qS07d7X5PFvI7qezAcEcusB635xVfqAF0Ivqq6Ms1jaZtSLEyZrwOMH
bkUPENdvqk2lpXzZfDBGlLGBt1OGYEHaceiYDzHlzf3oLX5zFB4A/psqpzq7a+g6uGL2g+m1C5qF
wk80ltVFWwjZwXPB9VkVpEkPpaW1YZABwTqEsZtjG8Eq6F1WGRT/nRrxruNVpPodGt/QhyqxEb7D
VAy7SFRAzRdyds+ecvT3KSE0CeDK+eeuSz0aIE65P+IrDG2OX5/aPFI0sJJ5+LA4AvLDvh/jpaj3
rKQwbHl5TmGLbyxCfRwec/ow7WTWe5bmtw3ckPyowG9Iees5Uzg+Ucxt0ouyj8XXbJpeVlpXP2W5
eskwKJY7jgnN44y2Y+tao88um4fLIhFqyl/Reo0rsb7TQTGeplwne9WrVe0iZJoK2pBsHmEVhget
6WgxgjtjfZ1M881kKQCTDgtvn4HyosIYw4Cyw9zDfhytuE/wDz1GCIj0oZjI9TAeGDA79HDzd69T
1UcFXi0+DlGUYYVqu8exH0x2HC3M00uyxhk9WXBCXzZgY+BJ9PUJ94t8hBXiHRNsSNcw0Jxbv7Li
2lcULbtsoHgNTK07+H46fW3HaDzj6oIr5UZswgc3mfrhqLywu0M/OJtLtfWASYbZtfseKvVehAOA
iMRraEPZIYgcL4eQmwOp4niPa6qL7yl17/5cUl87aCblvFuXSsPz9Nn8ixAuY1ESX3AJ6QO7TnEa
oyTcj63Kn8si817IvNkTop3k3LlJc4pUVN47pQsbuAnzzxj6nuoSJVjGwe0U+Wn5pZt9Q6cPaHhf
AjfVV6MfpBa6py3jPQYjATkDm1qVuWS4IdjsOewGH0qOJVfT7BXfqjyIXqo08z5XmH1uJiq3B6n6
7jIgZfxM8t2nt06yWrULSre/DVP6jFVU9udtEIpvgu7QLmF7s+3a1h9euyl2imMdQqjdkUzGeNrK
ltaodNChtxFllY5kYTSXkMdq1hH6rhWlvK3V4L/meNWrnV9zDTuav+fxvuL37kl/MSbyRcnLJqQZ
6MHkCDk1sVaVXTVQSv6lOLXl+0oFgfvCxjvTQ8iJ5+nCMRUwKlU6F4Co/adNN3DyaOo07miarj5I
acvXcYoV2wMnzxO4INRQXSqDG0p3+hqIrVfv6Oju6xs7jOq18o0t9gNpxokGKrX9ZmCE6DOTknPa
qMhifp+oWuHGLacJtOwUXJGkpvHRXNiVYB7Z6A+BhDQ9NVFursXC+Q3akUzNAQyhI49O36D5dddJ
Ppuhrr9EipaK1RBAz3Gd3r0b58h7pLoWJ6iCiOF2oZnz+gwfxVyx+rXz0fY5ftneJoSeqDgw9Qb5
7GHto1MSIEyAweqo1YTDAEUKgwhKQJOXoppO2RRSSmmqfVkRpOnjdowFWbL0hU9MDXZ6/dzCmKk+
+J03DwdOFSkNzBi8HXBT7WF7X84OxtVWfAjHII13ldcXwdca2ajT7icntjiWKZhV1r2t8i7skj2n
bSvU5gVtBpreseHK5ZBTv4oxiKLmFsuhnZa0qa6xafpQEYcRFJe6ryeyQzRPQOZNdyI9KpBZYF9E
lx1mpgplFNw4QYu72PZdaE4ZsVp7CQrWaf499IOd5BFCatG0R9lTa3tMXZ/ay1khlDLtQS/Cccv7
clQV70E4yKVgztNIa6Z6AwKp8340TgI6TauhbBeIqLmVnyXptvzxLVnrqK3gAD1yS436XmrVdZJg
1aHkyjpO/oJ5uOKYF6lrabZGewvmW+8BVvsyqjnHLtnGJLocTrZpOYdsESzH5hnAXNADXiSgtHdu
CYtb7MdsGPuK3oKuz9tiyyu78jWIx3ZqDhIG9NJC7+T2YLZ2qCzguMmBFrWPgZGqCI8hQlXaHbrj
2OPYPASFIcbh7JD1J4VJj/XYgVZXoUK6xRwNrTZVCSvmktCSyMTiXJioWRZFFnYik1rskVSNACSO
WWtFUYPPQnFD+z4N8/NmJfSLQXHVYUoVbEoTBVNL9Ik4RssaiDN1v+ZZxWP95KCuATPaJW68EyNz
54japPnutrQYoUoD6KE6duGQ0F5Oo1Oxu5U2Ih8xDI3LT5X9VVJk071EHXtBHrigjUca7Cs/HG9L
D3zhUQUNYq0poRCsnPqxxGsc0VFerDhIW7WInW3nqj1rQ6s5Y2MFLRkJdfVdrS4YyFSDmNqF7KPA
DoN1eRjoIGAJEJz6SATKCTEtlcRyHQpDq9omtq/OmtpF7bxs7r2HGBOlPIBAar9pWhLQBq2cOBq0
q0MbS1eXXn4knNAA4HKaVH/PIGyScSGixiu9Vnl2wqc1pc6pGb0YcY7fA/9MXUF/QbG4w4U3dNEX
etUJb6B3tE9XKxKKxebwjpbhrolDdzz4rhzNZ6QPyCZ2WqGy26Pp6CcCJM9HV0Ry6y7j5I17vCcO
B681Crubgyo6RlVYXzkZzZYHhNeYK9DWqQbphr/Qky5uYSLsIsfkZ3wLvJjIZmAn0NZd9Kruyz2o
UvG6IlhgbKTJx9FxN0YzINPQU5CfeNkHkQBtOJZoK344iJdIHoIRunFYhocXDpdz/jEqG7qxDeiY
igsimPBK09umeGWJDJZzMInyAW5DeotMMvue4e9Xu3he6UaNU4HMyLoWFu+tOz/FUD7vZ42b905h
Y6M6HDUdq2nUYFaoZPLgkT6MDknZzZewi0RxmNHG/GsO6FKzl9UgLlpRlsgTtXzs0wwImN+6n0M4
BXQSRYeYA/hCoT+syw7L0XKHp9IvDv44TJi66haBPGDnZLrMQo06bWhX5KAZjDMuF4sx0ghOw3tF
vyn/RIWIOqsbYCw8ZFMA6oLIJyULY1SEvDDItj5TWbsMt8GoxpvM94BtuTJT0QkhhPo028igOjYt
d4kaIHoROode3BCAf+idLeIdYhHTecpZlmIXVmmCHKXqi/zAhl6ivCJdcr8CpQXRECoFh3VCYHcI
3KY4rvTMIEMhkdMhG2nUAejzv+chb49+OoCENHL5ErFaTNfWtBoEZD/FD4PU4KmNI+lu6KDpuQoa
v7sN6tS/Bo1QRciE0qXZaS9Nrmkk6b8udVFBblHDPVo9yJ5F7H/FFTO21BmiZNkXcij1PsKmvRzG
eYHcUms848cxL+Ka9VfTurP0/EWeTDjLZyfNlb0jc1XRN1V0zbKroT58KRIUDzvsy/qOlq+De4yg
cnEoSHxcDT3dNJpj45X5J1A1egb8yf48EZ8f8kD3APmpTH2Yg5k0NO3X0ru4boLPPSqLbDeN9Zdg
aLrP2nTdLi9aco8oKhFKZRNDvtZfMmd2M2Ir6+zx6Hu3esTeM5B3eWmz0bnU5daAEuxY9AFYYndl
sNHvOZFXN+QFogsndeNnMsbwA7I2C18haQdHK9zhYYJLcFkNnfH35RTPW7TmNkhnWlI80TDEF0OQ
tzSlThwCp6ZI7LmV/lQ/4JYtDprk1kEz1IGTBnI8Er541+3S5WgDZ+9zni72c5IaD4bw6GKdlNWx
iWtQjWgLD0IK8xQT7p89kXqvHQr0zy7/RO4cy4ND8v8Zz018aynynxXEkJ2Nx68IlM29Gt0F4tj/
Y+/MeuNGti39Vxr3nUYwODfQD53MWakpJUuWXwgNNud5CvLX90fZdY7tqlvuus+nUDAKZcuZyQwG
d+y91re6UujcB/ONRzY8FY0ONZ3nAeTb3m2NtesgTuGnT2Mtm0eSaXWQLhxU6hLS3kpFevmguZl5
l0SY532Trv6hqgqdURhKS2gUr1NP978BKkw/qHnhAZXmw5oZOC6mT5xoy7w6N2ZbmtZ1lwBVUpvW
xe2PZbXG/4xIQE0JTF2MDZVRXpsTUpoJZAleDbk2SqG66CD6KE8w/4ML6D4GsRqtV6swy3QPYyrv
TD8wG9EBnBgsc2zYvFLULMy00EckBMBjjUd4p8+Uja4ATdykdiPI/oX6gQCPyHlrC8JwdD/bRdGx
qdQVgegQlxwrEtaaOg+dwlqDNhsiaDHRWCFHpoxHVTXhheamQcZuWkhBo6r8ImptcggToq3voPWr
ximFZjvHYYpaqAqDRUTOGoT7swuTcBb17WC4HUeY2FB20zyU7hgQNsMg1uXch2UoVslVkpRtX67B
IBGDthGV0bf1S5/Ogw7wLQmrePLH0qQkW81VxM6wD7BJJoQdatPySUw7FF62i0I1OPVjr4WztFbw
9VJ+Dy28Y6sLrWs5MF8kU0twCgxI+DPD9jfjuZ8NIgz/MFB7eGUZciLTQ/jw89SxEJw5ElV5ryLB
RfJ96i2JL2T81Bh5iNpzdIci90VuNtJZORDKUapkzFFavzMK5XxM3gddf/++fp728rYc5vTYVQkP
YXjIrOjntxVbE9akMHbe0rJavE35N+FHnkIKohovGZf9ZlD580x+eUVs3FyNxTvMyPfXsCSahm4n
8Et8yb+94vBNVWNYRcNovnUik2TibhCwjf0oThhWfvsq/kNz+A2kT2JxY1X+y/byJ57D1Zfxfz3R
3PwJ5fDth77DHOAyQOBjzExcGucyNsc/YA6a431wbCGZ8Dj2Ii+y0eJ8pzmY1odl2Iccw3b0Rf8i
/4XpM8UHgrMATupkAy0FiPVPgA4/L2aLCojNxrGAo2DjRGT0i9xDH+x6ECIsD3QQUCmmRWhdG81Y
XWGncH+jYlru1x+G7e+vhbSEkCGw2ugyfrlxhlZw5nL14uDwsL6ah0m/gmTkPUxcgVNdz97mh6/i
LxxIy9/3y+vhAcJ1x70j/+zwbjQgFpUreL2crgUSOUzlq4SElKtOmcYBcy/pAZTJOraQWN7//Yv/
fM++X1iEGjAgXL69xfL/8y5Ra6JVcLuKw9x03Vue5XS7M+rDE3AadVbB7D0EUvzuI//FJba4Wii3
QD8gr2fZ/Kje6touaUbXyQ9NTrAi+LzujQ0yJhcohpYfiukfvyAsnkUuxit6UFB/tScny+xaMvzf
R1pQXjguWNsp6jzqEUP7jBrdfvr7y6r/6bo6ljBsl9IbkQ9hoYt+5Ad92tTqYg6DZZJcKqjrPeGR
cmH0iYECHjco+RWxTg0IEwnhln6uB6t4KLC6jH5kpxDtGDU5524CIUW/1OoZkQEHPNG/VZ8m6f5m
FaDG/HUROoQYQplkCQJaeMfD/Ph+C8hsYZJ3/d6CIm7ea7m0AuKjMqKgw7J21yhC9JGclGgC1Nh2
ln7PPTidNYrTPZIU2z7GLU7TnE7cc8jQFuQ8OXM2AmqJQZVR6RWygByYmpAZKlR4ble5pGNJ59Sa
9XUv2zBhohAzsSd0xd1WltKvqGC1ZtM7orwAuaLOemermyD2goxkuqG0XlxOExN+i1kNGxSBMrlo
DIukTnYJe40ILPX2iRi0xyQjPeoMQb9hyQUJnk6q2wlOI5E0ka5/YZUqskn0OE7UZWfCQ75VxTSe
ChFlDBQsDjkD0eNywU16D82Uc5+qoVU32tipGy8lg8AngLp66hNZPc2NMA42GvbaV8NQPbm5MdyI
tgUj4NUz25eiQbNJ9MZ6ZmKlzmWTQZkG81s9GVGnzlqt6fdWB0s3nmPrGbe9hOQ9eerJplDvfdvU
UR+0gaXOvdnwSavUxCeQtbwg8pbgQdKma9a9O1rPWc91dGcw7LQm9Pve40ub3dp7GFGJP9uarc5x
2HobxoAWpDBI2y6hBFpEzBfOhPO3tUqqmNH7kRGP/WWcEo+VJSXkYdPiw8oJP+6uHbHPc+KgKjx6
DhFQB5TRNTmCNngTgnNQSjxG9D8f3Ir9dN1hglIEvpisk6GwzeeydaunKOSYH9a5d/KmxnsANpyE
K7OIWRmIWjXfZGB40VD747epSnXT91M1rgcb2S3drbZ6UirBdhCW6YxCHsoDmOBIN2juJQz10V/w
WUeOUys3LJv9+/U3VUe8de+aNP0cTvOuFrXA0D1x9f5n6AoQnjKJhH1jjvYan/U2crphPYaet2Xg
wAKOltvDxsZU7Rn8B8EF3QBR+UM7IoKqFbBYIt70Bvc3NROn2swVyVXHXLWyVm6ObeKusgvBCTIo
iTTb0sGfiJzR+AHiCXRxGPXOgcaF5bGIji3jSW03CXzS6xoYQHDmzGJl5DtYTPaLCEvySaKXfsJx
ML4NTBYHf0zaOb4ZJ02Ojy2XP9q1RTHsWlInGECIFPQa+i0GRqiX8Y5aXOf2viKxAdfIxDmm8CZM
vhlJKLU6YGQxt3T/jCtiX3p/GMZ94E3qogtLdW/j9vHhlNMkwEV2ZTLL9in79E+tkPW6wvC56ial
X2t21AFeq9tw1QWD9bnDnGCyvtoRhpIXq4sBadjedMsQvraQJROYcr5ymz5844ChX9mcZI9FHNlX
lSi8gCaxOZ30Ysz5wpVG+2lmPLorqrl782KOZmuGZWG8ZnF7RyikqljTiEcppztO8GAUeCHXumZ+
hKyi+fAhngudyS8UMsvc13g1Bv6gwaKj08qSmlKrfYM/zv9mX1ZnHnOsZRkUUby3tYCn9NzEu6nt
qidL77yHfIpoETuhm1s4pgZ1nlUEpZbO+1Vl6tXT1C7nFfzXz+Dww4fEstkwS5neJ3SaH5MGOzZS
fgsXv+BwFSN+PLiVx5jH8wIa0qNb3tt0HuY4KdYoy81wqxuE9UEHx/v4OLeV/jlvNG0+zNTf7sGg
I2CAd61atTVoJYICl4bxMoeDZW/owB//PR1v2iQ6YEUi2zmq/ycTcgywzh0SytRhhDceLKPXhrVB
n/OnUXkhi2vFCKzf4gMAwfHzzNycZM0kLzOt7zPzwgGXi7CAP0+wVdd8xCgpg5cl7rfBa1gF5XZ2
yzhbyTDtTVpnqXYimA3wnJMH1WpGF/lpctxyH5Mwde1EhgB82MU71EhN6k+0pZ7w+1KLVJ3lnoyR
rCmiFPha8Vk2mzij3UEMWRY2V43bTgf4lu4V0kQeC0waOVBndvsmssQ7WQHOWmLlZxZN3bNS2lC4
awT5y1LqQ0j45FzoV6BL2EtrG4cJiVj8PQND7J3dRd6pHflqiPTDRbbKe2ICVo6LFy2GPcnQKy1Y
gsoIvZMN8TxfhzJlv2euuJ+igX1wsMK23SGUck9oLIDhIC4EmMzDJPdJm1Q39CW4l6yxznbOxHO8
bHhhI5jN53lK2PDft0An6hn44OdYlv4osugGYBnNQIYR5mnse7HDbTeDOOy09q0wmJavdKPhyS/n
2np2Mp6PJAGzT+cENjRr/KiEcmQotKgYJo4ou29vS4enlO3qKKGSCDSNx5eDJO2izppmP0zEPXQD
tS/ZVt5GnzPS7uQobeJa+yk31SWmOmn4ovHKp1HWVXQtrYF3HecVn3UcZl6yaOLJOZt0mqHTVzYW
tRzLaFgDNh1dMWABDZVpH/sUEQ3ZDdZ0F2il9WQTZEBqV6Mlp7FqFErSv1RJmATXteyLjOCyUhPH
qo+0r+AUPLQpo6dWvGeqnJiz1oNUI8uCgBKe5LXX6fd0B3k8hY0q0m2DDAC2pYqXK0qnCs2dNfFY
7yvX4oHZsFXdBcs3miSIuOY+Z8Vl6BausJpyaujkLNB6WC2JFpvMtQLxoMMBtUyuE6XlHW0Xrb8b
bKxNlR+PURi5Z0IBPZtHVYVOgmZ4WE/xdkpjLdRRBVAtE25KlxaxHuVGJmATxKiTCDAks4MwHxz8
o41GgakXNYgjI3FMaR8D/e0ILtci6FioyNYKFMUxS+bqkq+/PhMuFx3SIdI+Kc2LjxpiAARtEY8e
QB77UNo62hFH22b9aPE5antdCJr9wvEYjLaBj8r6NnTZ0g0Ceba6CHWakTodYaXqA2j2EK5IRvYD
wtGS6MOuWTFViDGlUpF0dp5+xf5pbd2hDPbeXOZ0yuuBsX/Zjj67wteiqb9q2XTtKXM8sK4pDFA8
XHtdJa6tfBrWg8h9u53yveqB2lIbB3eKAdM24SG6TuqIWSs+FORX5qWSfXHLt81zuVDZkSdfvjPz
VGMQYnS+m9ub0Msu+xQJiMGluhZTFX6sNLt/akppXAHyTUrfCAUFpKp3mZfhARxoc+tnKj+66DSG
v1p2YB0NhhsxQRZAExidFzS7A3evJfMXq7b5Qkz6Y3DTLPRx2DMEbGoqgmEJySOCeTX1w7KDRIId
gucVu2GXlBd9LbUD0pu6umzTjEWaR+w2sd2wIueBCCyanCTI3kwpSDp/oOz+zVF8OSX9dDR2aUQ4
+CMcib8Z3+zPpygQr4nHE6/aV9Z70T/QPF01S+H798e1P51+XICRNCp0i2M/wv5fWnjoSrs+Kbtq
nxVoDla94+j34Es1eowo3S/sZRB+fN8O//51/3T053VRLlqYMeilclL8+fNxJM+MpFTVXiWZ/dxp
sD7IpsvUdoR712zKvJjOth2xF9fDUuX+/av/7KHi7M8/ZFFBy4TbJf7UuJzahO4JcpY9IAUOIIi6
5D0Mu/IicVp2+y6s+FVUDceSpfKGcMTm/v4W/tOx+03HzgUl9MOX9aeG3fpL9jw+N19+bNh9+5k/
+nV03iBE0lsznUUovzTlvsdqONYHMlZsBHyejkdM0kv73q4jVQMNGj50zFMWkMcFyYn5o4v+z38Z
7geTZpeFL8gipUkK45+066DZ/XLngluz6Z3hRSQ+2xO/3rlpMkSJjlV7P+HC/9QlXVExCjHGnuiD
vPSV0+Tdtqqnm6yU8yKoHHzB9r6EMlfbBEJhsiIgTf8UEGyN5KHgJBF7YvyiOnsZiEQJMT4APkCQ
3xSuthios8+mBqTC6OMKe7zX7iZD4GJRHrozLmK8D3KLIGOql5NS3XyVJVYHS42ogL1DpC/TFibH
Rzrc6bovUUlhPUXevahw6A40F6omCM7OUeZrykp2I2+OjAJANQdnBkZeak13LrzQPGKk+pw4tfYp
znLtPqwLe2Ui/dj1ngw3sKOMVeW21TXzXLoqqr0d3PDN0lI+JKP2FfCWW1NO6Za0j2hN2Y9hDevd
ToTp1wqNHeADUsJ4HM5YASoymVA3VNua7t05GuStDT5vFTvdJdgmY9VLeRvr7n0w9JfMSotVpIo7
Dv76SY0ouUnyJPYQMRS/5Kdyyk+mW30KiGXzZ71Tx3QKP3s2Yrq6HFaZYdwSkvy5tgZOM2V5R7jl
/JQCKVhXRhStU7fqyV0gFQjStM8SvCdaYhM4aCcZfC5vAW+PxV+NENXYObMjro1U07bdkJZ3dCCy
B6i55oOuSB4j2wJCDxHiTP6XaNuuq1eRQJ8zVzdYXGbmQNqxw1D+XJp6c1953cDUNKAEJFF4gxcB
GdBo7QN3dleQ+utrZljNJzN17+02LlG8c0DT2wmJeYBqYSa8Zu/Vtouc1v2YkZKCC9kYPyLBCY8m
RCTHd8I2v5Ve0L9qAp++j+zeuO0Q/V7lcR0hj5URUadlVM+bLCruDE1HqNwUDWFXpXFus87bgmuC
FWBENq4WypskHuJ1lGkD2j1FmdjURpWSO6ojMo+hoSe03ekYDIgNpa76ixCGAriiRrM+Ojj1L8zc
Fp9NPvi6ndC85nGCesDiWpZb3W2wehhqEhfjVFsQWxPB0dNKuokAMWvWdm6DpPTr5DnjJeF8zCrD
wkw3mRMbDeFlZCvniX73n42+6OJu+s1GL3WmCH+301+WRfdc4Kz8d3zS95/5vtPjt/0gJL1kYpKE
0Bnn/WunB3e6PAUEBYtYJm+S/fyPyYz3YRlHCoqm95nNMsX4vtWb5gcAreAv2OXphNMt/Cdbvbk8
uH4s0tjoBaBt/jVgBSME+aWIqbA4E34zRddOBd/Fz7DnoeoGv+NTeabT3ilTo9j22ASSeBUb1WUo
OY1mEODfICLMJb2RXFY+amn6S9FcE0HKPWe/zo2kQV/EhOCaeTWdgOc12WM8m/WpBJX5llCV0MPp
U9WvqG6caZ1rw2DsYs0uPzpg5OShRU0/HJURN+NlQ5ttg4iUdG70yhPkEju9BM9BqnOP7wT13Ulw
SiKdhuhuX0+KGQvH1Hweenj9ktyhg0n5OYFwcvUvKHF7RuO0yrceMiQJsK2wIhTAUXyZDUiC+qxH
d9GQUDeUeVKtmrhQt0Ot7WRCJkQpvcexYB+MSILJ/ZzmGe9qmpNHxdmNhqRRrZnjnyLG/HQqZ73R
2WRSWOY8mzKyoVeO0VgEKxQSM0eZNUSTagFB7Cu+ea6ymHudtJLYOkItbW8Y1yf2xQi795UrMl3g
F08whCDWmQ+QSlrNvHAasGaLtmxFsLoNx6ZxGblvpJLjZZmYWWxmeyeb4CMWW3t280H3R3xsnbFP
YkULVPltWg29czH3CnTa7Ost8wa1GRETJxGqV863cjjoOerl4QL0UxITDKF0SL5sey5srGqNQtF8
wkyvn1u8XzdZjfD2zSucKvnqJXr7dUKLORpXsmitXL+jm6Nv7S526Jugc3I+VSOKZk57HmSwMKWv
VfSoqBzwp5E/cWo/gGwqDDb59BbMBumtMWF4AQGd1+0EaFPQ/GdZqpQEXgpf+By6fnSTFHl/KAjI
QrS8I9T4Wo8rde7sHsUXekVSN6HiFD7hjuHRdQlV8Hl2JAQgI0/bC1o03QaIH/JkJZot6eXtcymr
7FWi3DCIN25ti4M+9OzOJfiGY2uyNH5bTz+2BuWJaYTZkcj4RCdtuf+MGpfkpBnNyY3GFbRWpVmF
n8MG/1qYmPk2V5a2GwyzWDu83GVmk+Cgz7q6LcpO30FcdJNrEhqcVV67lGKpFAQV6hBCVqNsBxDD
SGEHlLZXgBkT4ie6zMSGlcxHFL6CrqqY8PVGz7xHoDDA8rbgiK7sqCVavjftE3JeIOUqDT5HTeRt
y3xGOEujYpPWaXHsdaf6SC/6yioc63ZZ2dfIRsSaQrXY2LV+OSe4I6K44lhsVBzPAX82XIFKfC31
SVyXVhp+QhQyX6CwGU/lkGb7lkbGaortcEdGxgKsI3eeOUz7BiCv3VV2492FpoYaBpLjiT7kA/5p
whNp8ThaYJ+QmlinKq61fZK046NVlyMgVciIJ4BJ8im3JqVoncwlY9lMGGdbmv1GL1rjq+a4Ue4z
x4i26Zx0h77LXvGKe34TBxR2GjwfCFeDbd5R9Cpylp2hfDXfs6dhKeCeSBvrpctL2tReC+yTquOQ
uZn0DWSntAuH7ABzvTymCiWXmyRYLwZYfAbgpz1sO7ouFTmczBVVsqWjSTqS03fxhe5F/T1Fa+pn
XJ97Wga3LOvy7MrpBI1QQ5kYeHvNieArukbtHJGPgpAD1OS+KbuIbrzMjfdDUBZvTiw8pOWAwVZV
jgAAG4OJPkzopMMm5y5vXHqfC/yP1X1HQlSVr3Rmd3sPgTe6vvkjcw59PSkLI4bj1DEN9YGdvRfG
5zILmVchuSaKRCcmVAnberLo7a0NckvPpD7Gvuk042MKTAX7QlJeyqxC1jg46lVTxbBBUdx9DdOR
3qxF0UVTqSXKWxqfZDHn17NOrsig3PlmKiwKouWUIJumugjoltwxjJlTvwXOCu0T0/ymhR3xTPna
rE3Vl+cEWXcHcTUy/Ah0CCFJXfgVjb7YF0PhPBmym7X1zNKCLzRmftRNA/28EH9XQZrvwaVIo087
2JeynkOfO9LYmqEuP4YYuS+YyUXHEnTcTa3jAukYCHNlvWj6Ek9NdwepESFsLYNo3Yopo+zFFOsH
qrZXuj5IpvTT1PvIxL/kOYlnugLDZliII1VCVJ5m1M1pLsrxNiO1mAh775K+gRWvnCmOgoNha+ll
JPR6rcs6+Zy1g7xP2qy6dCp3uoO/1XLqsSPvjAeL0Gi3UwdGUrGJ7cEc/SGKxTW5xelj7pX1Y4i5
7KYgSOehSoP4olc1iTGjO3/UG3Mi2LNMdlMzTAC7KN4FrdpobfJpOfp1UnSHIpvxyoQ46EwTMzs4
vbZYa7FVMG01y00Nv/gGjnBoQKYOymMxambn5+k4XcDKxogQN7rcuKVpcB278ZOpnGW6Etk71G9D
5Cd1MB/1WLdfGXULhltBEd+QUj76dsJUZJqtdi/MmQe9C6c4W7VhG2/tOLVPTlxV94EzMJDT6N9j
QAwwLa3dUZ2wzDbbtjL770TY/3RBflMc61Suf1cb/9/s+eU5/6k2/vYj30tj1/xAdwFw8dJq0NEe
0rf73gRx6WeAqzFgkNAt5lfq3z+6ILROcGw5niuQg9A7oRv4RxdEfJASmSpDEfogAr3qPyqNfy6M
l8iGhZujS8p3Giq/CokSvZJma5janoRhM1nFCRG5vWe29z9ck7/QD/2qjVpeho7OotqiHSR/jQmd
dSzymJC1PaAdZBnIlWmCCPc6H0kP+Nave1X/O/xS/sVr/Src4bWg6BNOIg3SXGEv8ZF/kLXwXUAX
HIxgP+mldy3sZrhEEYlpfRbMk5jL/g7pYuh//ngODRY6U4iTiJIWy/Hjh5dUaWvVANaCPRtkwJS8
LrsTRnq0GyXWYAuRNLICAQVIbsnXHHCokWQ97Wy8b2RQWWHvM3VlNkFdipA4oZ72SC2NgRs04qUA
GIPltvV2aPS93fvoNmeeQR9KFUfE2fltlgL5z2jvfER+UhxB61dbEj/iK3a2+MoMCZJYG0zzdlON
dBoxBQDjbmkXwK/7QpE2P0RMRB6cKrzkfBFvRicrmOfAK56JT79EVWK7PGiM/la2ff6Vrld5zYQ2
+ShFTNYjHfmtVVNh6mSf+SRUj3tRBiQCzLXcuYOA3ANCfKNHihy0zmgvHL0rrzjDgPRDxvxMTqe2
z+zFVtlo476e0O/S1fYCGxmtLF9bl8ghe84VFv054iRVj2j/G9fcilaS+JZq3piuVdQ4bc1zhJTV
9glBijW1p6ioiB8sHDwmY8A69wVRrdVKGHnx0jdO9ZRAh31MvFSePZS6kT+K1ntL6H6RAek1DrgF
OZXEJHKE2DaDi8IdEFX0kkaMrnwIAdm1yLDgIXgJy5MDUvliwmn14E4zMPsgbtaYM1l7yQziwMQq
eA2g8BypWPDETKZzBP1vgxCreQLtPWxLJTpmPjbloIIL/dbkebSLiuh1apJqHYJWuwgRqzC/nK0o
37RcnKgIsss6y+dHIlq0W4NIkJOYwfitWqWnuEwHoRGBmQRipZXw6uzYOgSI/fbDWLQbY4rTk0jC
/i1s7e4l1ZecxTmcOYdqXUySKtcUGrH9WneZP2JNvCqW2HJyo96EQWa3nZpULJ1apWn40WvRwdck
cO+0ykV5jbfVb9VYAA01hQ8e2V45VXeRaI2J+60LwVkJN3mGnBXwhx1Ebr2xjkgVhxBg1+dgzOSJ
yv2GcPBRXzGmMFna3D0KfT+5PiZIGH34onKmcFajdZfA4OeXbsl755u1Xip4EtcYIsBlzV13ps2k
+fBZzqAR401vzZ+0vuGoNnM0Jje1vdKced6Mnj3eFYXXE6ToDVtGt7eINh4RV5RyH+OpHUymDoSM
vhY8i+WKpiHycIIpGY+sJrciYnXGELVOwzwFtSmpcDjZ1fZ8csdsUofME+Ql+Ux1hVgxRQ6hmLcj
ONUVU7h2DLkQZc3BemiTe7NJXIaEK4CO7jDeO4RbbjydimNtYb3EiB6AxVpZtbCXxPOi2DFGth3m
lSZ4aSR7kiOdO3J8iTNtcrdt0sZLyGrewRpNxzk8D6m1gKireOCIVGPEX5Uge8abEMeqSxPYrtvo
wgu0AcgFmFHrSVZwDOBxFYEWbUYa1/IhAWZpbWsYNM6bs0hGVlEXdRqdWcJzmrs0h7mEgcJr0yfN
qtI7b8jjXSOQxvBijrUfRJc9OMGkLXRHGUyrsbeNo6UGYtjHeeAIaGmRt7M6AzeqDEhhV8ray1wj
pBY2OW6ZfPb0exmVaLBaxKKU8oEd3FGEjq+2LHByFkSIbvGuG4cyQ+K36k1sj2mfmYeqFcURU4O3
6fJ+RkdVBzjkMN8y1jdNXPbO4Ohb3W5LQnpj/Jb0cUmNFHR8IdLgXwkC7zPEAzSCRKrezS2I+JVV
aD0momHMb5VhVl9M23SZrEJh2qaANPHlevm8hpWbRZuGaIUDtBLvOrNi+znLsSxBnB4Iamid/FYb
UwfSCRzeYsmf4Pcsrcu/QpHIHgzR0YBIExtgPPOKuzDnXLpCwtfrbB4p83Jyqdb/aZH+/7RI6R1a
1Bn/vXp9zygsjn/skH7/kT86pBZ1oKBNwKTYsHTLpg36vQxkavwB5TolIrMoaxl5/asMlPIDunmw
auifTcTtS5v2exm4hBHCsHSp25Dm8Tv/qAy0fp7yIq3m0bEUg8yvQaygL/+5ghG2lwEPDOVd21b4
WquZtK4VRvYSVHyG2rEyw+aW8LTmtXJSSTBCqp0J2Jx2halNFZ1SnoZZy/F8RTEwEjaowzzXqg33
cfXUCqgmPnsKncBlL7lJIPZwm+E4P5T0YrZkLUmoBQiSJJluN5FXjGAG0mlHzFV6JoVv3sOPbzlp
av0XjKZzAyt7NEn6jaNrhQYRdWHbjc9eWE3PGJumeNEJODrb7EAZ1aQNHAd0wkc6qNVLL6PkuQvH
6UZLEXpKN5mepobgbK8KU8c3prn7wtlKX9EEMw+hFPptGNm3egdCnzDSVn4EJDyn326t/7ZsfUdw
/ltI8P4VQEN1+FZpiuNO+aWIzGfTTLSgte/mxvAWIZq18C/Q4Sy1ILkzTNGcVSxz76Z0KnkqRslH
q2yX+jJOxbCbo2TagOUlDHjuh8s5AAome7N80ymQHkk6aM/RpKmNFSfJZU84dLRyI/bejOSeXRhR
MvYtLjDXbT52mWHtEUSdAOJKtla5cyKqotquX364Sf6iVl/OMT805vnQMFKXBQyDETMO8/6f1x0x
3W7IOBVGapkHT/ry7YfEO3xCB45y2RHNoU+M5oBZr9uYUQHmCWvZvG2NZL4EwSFeqpRkeTD+o7pe
JkRHgtusu2Div2pDyi+EP+gXIbLS66i39ZMR1uoGe9cD8VJy5xGJ8JAW4+DDtRD7uBgLut2NtksH
MCkTWrPNLHLWtNGJ4ULMxlth96exkfq+6wNrT5oePm/Ab+tYTelGWSNxBJUXba0Y+JGXHE2zHF/j
qDSWsnd8rZrAQEqPjK3pdKDjERNlGtJbUizVmZsyvXIGjZupTeN9arzhTU2alR00drtOk9m6cM0w
9zGPqX4dQ1FblU7i7QQzCJheKLGdosAOUfAtraCkJ5d5ZNSniYbdI77Z6otLdDl4tXERvlnYnPdq
5tlWRG2791QVX2RdJy6DiK62W+jDpZXWi4nd6NHC19Gc7Kcmwtc2E8N81uJOXUMo44KSkruNZ3dG
oLHcm1o6E+87to9mhE/OQ5F3Mk2AKyJU6jd43V/2LLwSZD/aujAMUh/4Lt/n+z+cuiQQlSBEhnuO
OjHfdl5f7DS9zR4mhd+mcXrPJ/qFtdOU8+so3dmHA1hNvjlO0VuCOPuqsmVwrDtRPzq1ia83ysSu
ZrysPDNdwP75R+jvHplUDfJlaBjFDkWcfiohTK1EF86b1gpBp6CEPdPKTmGEownHNaFNl2YUxD7b
1bQdTAt/xDKBOjZW1ekbylCJQK2v+TuxkV41aTnfvi/bKqk9RtP2dNnUln7SKyagJVrsT66Wt4/L
fOGxwPdzFbcxRVheofhhXFvEL4VIdzR+tNwHMEEVZ/S9vYNgzeQYiJV77Yq6nDZ/f+vKRdj07/1q
ufyIM5AGYXWS5E2+2zV+uPxIZFuq1yY4S8ZW2rqjw4EIsdbuEsTdl42egG2hgNTukykmBJzMCK+6
VE0RqR2IOh4vBvdgDy+lDo4uyK9nWtEgHL16rBjv6k3wRJeOD4MbQz/Uca9t//kHoEfA27LpfDjy
10ZBMadkpkShc85slAoq0dVVXYXhtrYD8CxtwT4T4Jm9seQiuCoiS9vYxBM9C2zUF/poB1+59ww2
5ql8NpSjg05U6TGSVR8QAeYG9+SSIniMiFx3f9PjeH8e/3LxTYe+jY4ny5N/anIQmg5F1hytM3Ft
VrEa2zb4ympGTte01IbwROdLZnDqOnOGYtflQG1WsihsdNnxcCxzN/ZHPOGHzBqbA5lS2j2aQ29H
wgyT+qbui+vZbeOTAwjqZoSOJlfwO9uvaBTIZfNi84XjQH8QAAYHQutnjA6g5QugXk7jV4mFeVmi
Sun6PniUEVE7mqu5R44fTCHRBW2z1gi3FfnDT41dzLtmhIeEkL8hSsUpXL+TUn3RETQ0K5mbCBDa
SuobtJ/e1ijTFx0NGuSloiYhrqoOxAEHT4XDrU5NoG7eb70ADtNbwyll2HBE5e0VaXCcoZ+cM9mS
lpyDRvU9WUdvompnIIRR8MTKg2+T5csOslwaeHlHslXmS1OQxcGAl52PvBEGDDJP7wUOdboUtR1/
cvLk1cD2fajDSB1S5lR+08gBLgAH2IjomjVxH+oKsRHPkr9fxBSJv96GCKWoGXRG6O/l4C9lA3t1
3rfpUJ+jDBeGPwlusNX73pwRYgdsjZRIlHp8gAhi1pZSrHq2mQ/czjp7EhHO7SEC7obQI8mONdpx
knVyEUNho+eRr8Kw2HZEwnG76o54WeTVH9n+uxfJofVLHzumtsZxnDvrlgAKRkWUY5dD0Vmb3BET
68As0CNlgBH+H3vnsSU3kmXbf3lz5IJBGTB4E5dwD+lkCJITrKCC1tq+vjeYWdUMj6iIx37THlQN
qjJpdAjDtXvP2SfbwRTkUAdgrvddsCCbWRGbNFn5/TSWUPhkxJCTmWa8R+lCJ4MXC1tEr/ffa5vP
Cs9XtGnKuvQnoYC38tYy7o2XknO5r9UYd4/tlPoIlYZ5Mxmx2nrm/CiqiuZXyXGWvw9QUw7nxR4R
FA9rYrTWmpxu+Y2s4Rzc1ZAeS5HQ9fKAsjGQU/WeFlbEaGfC1r2u+hTK1WDGD62WQAVjtmIiqYnz
5BH6hIcQOq3BLUfULdOabMcpJXC4ir5D2xEftGFcChy0i0eOj3yq2hziGDSncGXiidl2U5Tr/FzG
dTjDWy5UOy4n8qDreQ3myFDB2nVQ9m+QaRd3Ydi12C0svjpKJObXyAywoofCqVIc5d1S/njzibye
UqOfU+tf86xkX+3qHFshO7u+1gpEVqE9pkeGh6m7IvugvAA0GJVr2qXmJ0FoAQxdvVcn8sgCYDcy
mT401JY+Z10Pi12r1E9M5O7B7ZW2zXrAHCuYm9Ai9EaNW2sY8MG3ThytHTIk4SBoPIUx4SoliLRm
03k2GmPCx2lQmCr7SZjkBzRhuNlsylbGh8SkrbMxza8lRJNbI8d4yMfA48p4szr9epH+d75xN1c/
/u//efqex8Umbrsm/tb9fkzl+LgU5f/5ZLv4sv2nvCIa+7nW859/819iT/2vf084FjnnP4dbafxl
22BhXI6VGDZQWf77cIsxmxAmgftUmoRq2su591/yH+Mvh34RIUsMR1Ds/JnS03q+Q1qUJvxBTLY5
Y3DOOCeTWxgIwxoIoJ8u+hdTMZk2nPDht4vyyknmfATwaxFs38RK8Duxrj0/yHQllbvnUQf3KYCs
Sbbgc/garvE9du9UXhz6fy+8fv0ei8siidEg8eA8y4GD0kSAC2fiaQBWHMOVuTCA5q0gDuIXCePO
zwWHmEnhqfDcuXxn+ReX0yW7A2YDxQeBErQynv9SI1OuPTpG7SfFeMdL+ejC9Hn7Yi5/xG/VDapv
lrARk2GEdhiOnWnqm0abez0QtW+L8W6yzQfEJgSJI0pDNlT/eHsxUBMvl8NSTAPEsWALeOfjGw6F
ljMhcfAtrIPHMM1FtS49LYdAGuTHbLDuLfKogUmFHBaY9eOhWtWZRxciT5u82bQldkJp0DBeRQla
oX6UHt6mcvBw12YZY6AWNVMB0lZUi6iAwCQycw5GkptfjWTch0CzfxbWUqMtzK4HMCyYHmavzzep
VpjXEaeQjRml5gbx6vQwI4zC4RDSLMaWj4ATCFmOwS4LH/EPkYKYN+YJnJN9Y3dF+sGx0boNVoNP
MezC634o0G/mXrAp3Z4gdt1ejKhKHVI3vOoTbdiZef7TktmHMra+oaM6ASbHoUTA4rHSpy/hMqgi
9MfZMnvOVzkncYw5fCnT2qZ0LATWnmT8gbgGHn0S3VQzh4PYQ8xkGXm/HcvRuZ4mONee5gRHIzQf
pCaCI4Ttbs00vYJMOPxABoA4lwC6zSyS5BqRdkiBamXr3k3XujdAkC/x40wAW3xFDNA20afoCtHV
uo8CWlBY0C7sUHdSmtSkya3DcQ69Q+cm/bSLS4S/tcQIErm2WBtuLC8rPUn0i4Kgb07EU9M49xYe
vseIo99NUQr+HHeajLtSpAjDmrj3MfC3q7hpupy7akcXQV43+IZ0e2sUdbrLR49HBKjkbV0yjkhG
YpSxiBm7gRDQB/A5fIQHBGmkOxr95z7WawE3cRaXmpLhHX5QtQU6KVb/GXBcKbQNmK0usbaaf0OO
rd5MfRJExBUKZcfPC56FX6TjviuAIuXm5whFD6rCuA/BupuTb7WxdyIoL9lrZtVc/cIe99m8Yco3
X+GnqH5HH5cOeQwrIvcwoU82Pfx/848Jc3BuY9nugGtiWQs6ToKeCL8k1EsH/rXHaVhUygEeq2o8
VXN6z1F2aQUmGj6jYrjoWkQMcYTJZ+jD8aQFo9gbZqz7Qq8ywOOddbCrtr6YIeFhtIVsf5PPfDd4
oplMrsDy6iczqOcngJH6OuOluRzCRMPx6xh7cwK052TEQm6SHP9aGlDt1nrNamEKdhTYpmYyopqC
XYD/F0aXG3x20w4qncu8lazK8WJC3bSWJVhlx9MwJw9MrPI011YMtjgEBJDHcztF5+Jk41Fx4rmc
oGjsgsTxHsqyJOIg5fPsyOjJDMxHT6h5G9Ju+UDfSPeNwfzC8PgS1FP4MS11i0qLK23GCgH5YmAO
0malLK0jSnqgMQHTfe2ohIDUujqhIsk2Ra2+x6HbukjQU6wEtEUOgRaiA9P00zTTYZrK0E80TL6l
V417lfLHhqTQ3DdCk9TE7agRrteUux4x+FM7ZEt0O5Q0DLgcic07m8HHuhApEI5CDu1tr1Xm09JL
PsT5CEtcwFWfgP9uI6yYS2hopa6DLO2wHwTVfF8KN7tkQ1IHMQFmQ0SJc2xsVxjvgUQinlnDCoem
r0eXaHb2ER8AWAPoEjl+cILOclFct7l7yAbjPs0jYv4CUaxDtzlajYvQCWHpJkg19yoM0h8BPOy1
AoMriS17In+k+goSYbipLJDZKxsv4YYtwbmJ52S6pMGUHZzcaHyT6MtNOarxU7nQ5qmGWFn3knle
Zw4v0EorpkXkqWWPYqx19DfKOpkqAW+ZISkm7AhkGyFWGAdghWyZu7a8J870nSg77SatCxQ8bbFO
G5k82JFd+EAoSxzrTdavhTVZ68Ri98BImO17Ja3LDCMFB9xKDTd562q+oLJZ17X8JoUJ9n3AbLYB
Fpwc3MSVd/TeBdyzGN62Yc2MrebYN5YJKerViFQ8SvsSI6Bvd7Z9Q+hJyiklDL+4HNPQ8u8zzheb
doime8HOtTFo3O64SNmd6YZije5hyQboUuMj592tM+b5Yzen1pdpcKJrp3HUYwt2l5CeMV4lVdNc
96Lqdmme8OTNMvGtlIYKA35tw8fzZ5G2zE3Rtu2cMGgPfB/Hw0AmN62fqZTORSdy1M8bI2v7v+uK
/y3y3ynyxdJn/60qeuHlunqKC8qm/9b3//Nv/FPcO85fHhMw2DTQwVyASdSE/yrwxV86gy1mR2KR
MC1Mpn80TJb8y6JIpUUIrOVvu9a/63vzLx2+C1MtzAI6RCH5JxomlnheLS71PVOTZYTC++osBetv
jciZBonZzZryywCZ4taeyb+9+e1q/D9V92i3aHIKDis6DsyzJeh1ZUyvPIXsFHw0lh1tLjjqvlOJ
vvwhz1dZ/v/ffkgTeIy2I1aRxZdW+1JOPyB//P/9kLPiXcalVVCXckxRJ6mfGJTV6p2ZDh34V+p3
ZpkwkwyeDHqUZ5erzbSKjKK6oRdTNN94p/WRjjfTETmytE0S7gfIm8GRxPSA+BS9302tOW2dhE1s
noZxH7OJPBiRMsU6Rk6xaTp5Aoc/2GD5UT57DfkNZYCN3OyIEBEMAj7GukG3RMIguJtT5vMykclF
63AEc8vqSw6xIXHddpuVAuARpE0mIHxINE8Qx47YGIQ3nc207slYjxv8tA1q/AiS4IXuKuezRi4Q
ygZ0F1d6rTkXRNzOa6Vr7TaCR0KhkfdoYBCjbxQdnMueCf89XbJsQ/8HbqWskSLk8gh1xty6EE82
rVSYrI320kqN7h6Sj3UiG17stV5m29JskoOV65gHe2HtQLmja5oqceXqab5FrT7RX52GD6ZcnNqp
211KaKbbUqGhXg2Ana6oxHgfEi8ENdNHpyAZxm9el8+nQZk9FOUAqL8cEtaL1Y+xcIJPEeJiUvGY
A9+TXGKbcBDFj6aZCIS3W6v7qdUWGnFULt2DZ5BBvZsAFJyGQecPWi6wbYmrcraNbpV3OXqo2XY2
Ocm8l/CSTY6pzK62AbL6as3fj+rfplnZZ4l2TQzrD6ICLMzeXf89UdO9pYwfXuHZnyfDDte4wuNP
eGKSg458LSVstuZTN1o/VFc2nLgwC5IKoBNAk1XcBDtQoKZ1/rx84u+RTCQtELHTPsTQIfFO1PIi
d/voqiJaamvajdgju4lOaI2SQ1iY4DObqtkxL9KZPhuKYB/HCREvkQvrUq1RWmRuyCDZMnxFt22d
GGr5LifdfsxdsJh2MlDEqf5jVwX8w42HYjl1Y/uUhXjm9CxIjwzj8QtpZb8dPM+6cT0u56o2RbDJ
m8rYYImS1x32k+SQGE5On7wmomYiED1YEwgoPlh9EJ7mJeWa8O8UGPAY2zdMSRI4k6EOrLQJvgbS
Nj2eEi24NkaPyK40krJHKF70KwhA1g3ddmMDIx/kpMISOldNfVlrNCoFloiD41XObaCZ2p6ge/NW
ijy8HC37gXMOozY6tSOq8UGHfVw7xqFuUCmBD8mgvaPiRoOFXplCs+wABvTangQQ96eVpO5PUji6
dau140Ujhfc14jC+Dfva4uNP62artZ0HZMhbrkcA9Xwj1PQdYidXsh2mbAt+iUNBK2Y/x4t2mYVw
wPQpVUi4XSaqJDaLvSuLZm+P1vjJBTT9pWAOftLzWvehcxDyYPUw8GMZD+YqR5HxTaRtd6zzPr9m
qo/fmYHaVdGH3g1dZvMu8yh0KNxcDTS9sC9IAplvzSFVu7Bq3FukmsXTHNnjCdH7dDsRj3Y9tbWD
SEnOVxiZ7Auw/sVeYEldV3PnfKxm0910alZge2AaUVshcVjVYtm8MiPoTo3SUR0upG65IjrAhhFm
lrshgKFg4UciYiYrAbU3Q/LdVk7ri4FNKGVAuOfRsDcTHapdNcO76ghRyTdtRXeGr4q1pRKucTVx
cgDFVEd3ysjRqoYD7i5eGhjACVQsTCCFOvK3De8MGsDHOZ1r5OwGRbAdxPU6gQOFwilPvAM2bntX
JhTA0uJwbbceAGlnKreVHmr7JgJQzw8weSZcegQ7qgTSbeamOWiNnvEzanfeBQwmtgCgAQkYiKA4
6nRch6lUE9Mq8C9F1tRfx7rr2MaG9JSR0LQn7Gted+wCX+LYw1cBF8XvjGT4IWGQ74wQjaSB4ms/
AtjBQUKc31ObluJrJwumGJkXQ/f1eoY8SBNvYCymx1//uFE49secWKrDPGH2WylbjjejShh0u3O3
HdyUESrPsOLqdi55XSFt+V9Lxoom34rWPNrX2fCAZJCT9pUUgvZRTl27GZBqYhJqTG37a7hbVARx
AJMzPljFFHwm1aF8AG2R73+NsG1bBdtYCX0FXIm+C/E0a33q8YqV/RMd0+7AAM1F809w9cYNUt1P
xpT8I5wM114HrvfvSWUjvPjKSaeB9JQu9FaIoSe/1LzZWLkVwLHGMNEc6u6QH5NWMKmQpdP1G4Sq
ykctwF8Ytj+yG/wGH8XU6p+6dlCn2Gq5ddUyPrQrTmpyXEajqupZNk7H4EjkGseepierZBkqwugf
R9zo3HoXN/pluUzp+syMvnuCfzrNEudj3jj2RYBWex86bbsxatSVvP2au6cabQ54jdKH0Yu9fYG0
4eMyGtrai6TA7bpiH6b4cJBVKJ8WIUxx0upuRwdniSkYPpRey0kugMhnkorwJPI62xYVD7gTIBBR
PNFrcqy6bW7pxY+Eb/jBaPX2rgWI9MCDFN46nJJAJ/fexyJB2uxYqLDjpiqwJ5vOp46CtCO81wgu
sxHU4LolUWlvBNp0ywSGCZumDz8GtJL3uayCNSJU3EZg//65T2k34XDW+cvC0Bx3HFTFNQAiDPlB
yiZjpvMxyYyePtsUfyb6x0X+PEw7Te/tR7Ofrceh0azHxK7ma75Uzi6qI42kwFjbaJUV+TIIyqWl
03woI6IijKbIt1pqTte/rnpnIx4oW9e9MVJ9pxdFyYevTS7shrZTXTIEIvyLkBQexN1kl/qFROC9
LTx8ZPncmduqzsV6anSLlxh8+bE35uwmcEWIfzJC8/rrWYapqE6eZkER4IRyodx4upZtEZDYKfGv
Wt1AA9ImkwOkc35w5skBxh0M+47BFuS5mI+hrixuv6rVFQhwdSXq1qOb55mgigH5sQUK5NRa/LVJ
Z6QUUT0fjCoobiTg701c2j1EKEQfD/oSJLQq1JhsVT+3O0lk2yWQYYIxUplg84+0XW8a6dHqc/si
Abd/K+SobYOmmm5q2fLplhGMA1mXGtpllct0Y6BRiMmIjLwt36bh4JFGMK4Cq62uxi4rxJpZdnkH
XBNnMRsONVAh2wthGd1NHaph3fRE+oRRpq7mUVTHOnDGHc5SbV5hRdTu/lbNuflAxQyEf5XR0kJH
swzFCb9YZMZLMqQ7AFGoIWXvO1FkD3rP40S2HWW1F4uvemihRcnrdmONI9Nbz0VxMcUIkjSrDY5R
y4sZC9tgND6qU5NKeXRGvFFuNzcHdzbwP5kABWHuew6Av24o2enwFiq6hhPvvGaS7kV6gzPdWVpN
WwJMzXDZd1qyDvhHbznVF7SSVB34rUjI21jSK3GdOvuxJoyUXwTdbILl4CFWQ7TA5LyP84/GlEKW
cZMC+1qk7Tu7BI9kQov+MhfzEutR1B/NwSSGHgjURRgMt301S5ymzLrHRPvhIpXbCav4hHpJrLBa
BJf8jBSrYMnOCXOs2SFzG/HkhcY+CGKCI6hLyEWzmx6brC63VIjRsVI2/slovjUqEoDwwebfSO39
1ir7ZjJac2dMI11eU9QHN5LGCsjG3VgSNkhPKvTZrfZciGGNeb7YhEHeYKV1P9HPBzCdLH1HJFwB
pi1afcRqdRvd7TTChioLykHF7y0qmyDM3nAsduyCDAsSqIooRI4U4kWNMzTZpTmQZqKS6EvYD7b/
TyJmD2kUY+HzREySEi4gl1W3cEqqT3CWyCgy5vxzq1X9t2qQzkc8h9a0yVwYD/0wq6MReylT9qj3
tYi4gE3JmOTWcht1m4RO87EK43Q75L2c19PU5BtHOQ66/SZYB00UQYFSyW6oU47kehYfw0TMTJA7
NGGNyi+Ep5m+SjPbazZjGZpjtXN75PoXbfGV8l58RknqXgmv7/R1Y9gltvSEnqBBB/Y2UHN56GY0
4QkkzF3n4uw18hxXR0pvFl9Iw13cTIH91YqsejEFqhlHMfGahd3R4cSj89kh4DHF2h0Z17PrdTBC
IgkULC4eIefT262L3nzQly+kI3LsIpEb+VNR9BeEMVhXxP10j0WHRnLq6vGY2eFwMWpz+o2wNqRh
YPuXfMIuuB1klX/PW6kDnhKESf536KZACX5JhC22X40DNgT7wuKs2+LdnbXOujcLmW9J/xL0xYch
IoVv/pEO0v1klLLY6p5y12GYqZ3dZsk6GYh/oMZTfArRhPWrXpvGjTM37GRJlvhJNRCb66BK2GR8
bY8zp4pNGZlqNZIBF7aV2rRxfqdl8aepwAoZssvjfoEECFeTQ7GoHnFTmxuiU2jw6ZasexxMXrcv
PSe/K9O8vOxUZhyahgAq6vl8DkKTcAnCcDTfpLec+xyXHO3H3GV4V8bGPojecR86jdwOzp3unlPM
uELPGtxnptZd8lHMbikVk6dJmOV9Uqf1p6qvJknGkT0LAPo1TvehBF+I8YSShuZ4cQILgdekLePp
S9o4ZPv1RDYeB6P/EY5YjXraO7TlXRKFqGy/FRX91DnA3oLl9FqVA7ix1tSyfZdKMtW5VZeI0vBa
e3XVXVuGG14nFEMrQANJuyX2uL5qQidYt4RQf+D9/95B4sVaQC4PcC4cyWbQKQIZ2/421WkyWMj9
H6amhQE4S4FDOw9OLXjDr6ZWfbGwdn+x5umj6tGk7KSD71YrmIIktWJnrxhQ8KplH5nKjt0a1GXz
wdazxXbrtDsn6vWdGgacEjzxvobldB9Fjrw0Umdmc2l6eYhyj7NpYoRf7ZnJFSaeJXNNC3duOMk7
jjp8T0Iv/xKg2iErwXukIz1e6ISx7/lT/gkKtWLru8zc5mYou/lrqEDBwgR18YYQfXjleWrcD43k
ipUuCaZhMhFytlBAzUA+yiGy7uIBd2rS02g3Go+AmIKaao4cb2dr9r4jvPaWM8gDG3J6M1XKOdYg
aFfd2DnbKiuCp9IDPJg1I8y42kyuHdDfWK+Z/qyMhup2woW3Juel+FCoNqTC1U55viQluXN+CkBu
3MpaDzdEKRrXGJvNnyIs8CYlI5FifRwewaP2N4U9RZeZndofrSohTGU9q0DrPyeFtnAY2n3Odrsd
KuAXqpv0E5E8jp+NVb8uu7Tcz4OZEZyFeR4rX7X1vIHk56y/C3vFtFLqztEMy3nfjc0XRO7ST8KI
LxaF4JGNVPNzwtUuKeXkcURtdt2CfqT+LYuffQdvCiRl9dWsEwT1bkdq1iqso/Rr+Wt0KRAdYtwO
kg3dkpGHrTXuegPm51rzDNu7RrkfGuuSXOsJIlQJuqAuJsXRLGq862Jusjvw2pjdyO7eR3Ebbipa
WHeO0f4ARIXjTlGqNLXZHHU1fpM2pwY7M/I1RRWHpHqYESGlyYH0FbHlOOFrhpEcef9ttHHOQx5S
G4M5DH2qwmxDu+Nbi2J5U8JJXusJ39d5HP1+cp4kR5ApUZd2o5+ooRw6Z7SJtN4V34AijxdWaZtb
p0ZApKdFc0Omhz8QtPMzckz71tY149RO3s+aONKHkFfvHvUk83Eb9zwa8WYKNq2LhgDCULnXvanf
GnHNWA4/18ot6AC83Wt92QU1PEy8S/AG8jxDnvVaIVgaxaC5jc/svF4NGs24uCp5Jus95/F8//Zq
L5rHqKF1+SvKAK+Kc55sIScbTnQpIauWS1Jvy3/FOdTfLKz+cQH9R6vCa0stvmXPtZFpsPU971Pr
rVPRfhT8sMgN76bE4pORDOJKB5T1jr7xpTTD8IQhjQU9+Ms//HwpsvRADJgsVTRFf0kybuo7TULJ
ycO7pHLm+3Lg4frzS2kIZOX04WwDOv7zRe0Y1CC5zq0/p1xFgyT1lYPbFLse//X2Ui+0PNw1XmjU
Q9ICC3auTUrZ/FVFlqoPghkJTxZoaGVrNzmkBh3NjPbHbTULOoiZiq76bJreWX/pxD9X2rC+ibwR
Z/Yyoznr1M+hVTEyDlvfzbGGUHTRyKjH+7d/5HNz0QJxRJyPXGwJ4WBWJI3n1xM8JWGPqI19IGmC
nkFEFRHiqLzODMh2ajYm5v7etC0R0+zeXvq158c04AUulpqFNfh8ac8GjhkaJoCiMZ23lWnDXU2W
RrDUdNAVZkgFRspCsH172ddefdMCbLWItTD3n3nQzZZYyQVV5ssaVa3Ih3sHyaIfOjy1nuT5fXu5
115Ikz0GCw0qN3GuCAsJGhaaO7McsQd3tVHvOfxP2zqQ+ju7jDhT/f99LzFP4xCG3sgNPbugSv1z
Lx2Fv7L99WzOQf996ng2tTYTV7SU9b3jKv0pCpZmEliM/8FDa6K1w91vQvR88dJIs1NjqDOzl6F1
svuSbn7IFvvnF5VbuIyvdAaf58BVC8lvb6Gk+3sXGJKAUQQY+RU0mOqd+/faW2jpCycCdyAjxuX+
/jb4gw5GTmg2sqECut4YY/kFW9eXt3/Oe2ucbWqx3RkE1PCMCKO7Ag2zR9D1t4b2P34XXn04eP7w
4/AoYmU8fzi8BLKM0TV+Re16Ffa6cSTmnkHZMMafIo0dpsaOfhM2jFkqgMHEipnv7WgvXz0TUCwj
FN4/j9bF2Y5m2VVvaiX2plA02aorOwffelpfZlpSH9LKKzZ/el1ZD6mqRx2FAPH83as5VrlzZdbo
rSYKFGc+kSYg3yklXr7gJjN0fKO0dg0TdeTzB8QLRafIha/9uAMW0VZlvC6r4RJB9nvA3VdW4ke4
tgRYYpuWPHtMvDaO1TyDnmdrIzZUay/MWd5VTfLw9mV75TYJiepScK/Yuaxl4/7tkXeqPDW9RpbI
90iizZ4QP5HcW4A1D45vr2S8/MZiTfhtqbNyhR6VE+QOS/WDR+O+sCDVj5K0uckb+m09FOp+tqnH
wBEGzaa26O7rTR18xiyrbTtldNuE6e/eaGmjIa2kAZ5bKj3ablIdO3PSDuEYqasg4xxo1QVIU1hx
W85VUNUMqLJHOWD+GMueDvbcOxkheBL4oIO86+0fem4FYW/mC85cT+cFECbq4OfXNMuUZnpFzzVt
o+7RI1H5Wgzuh9lx4qdc9fLYZwi7mgxn1ZSGO4lFn5m1c3CcfBvbTGYF+Xtro7/Hs1+sOzKpizLH
WOFiJs3UKi/TetumiKMIRpbkyCamsbgGwMAPhjxq6MvWk1VaPrPtcdN1rrFmnYRQDU1eIoO2ucFe
sIZfFW28cFwjdZw2FuWKx9UyNM6N+Oe/SjCF73y0XnnWjCUmCwULokDj3KkW5ENN9TFzXRKtJSLc
Mw/c9ckPkybBihCYo//2nXhZ8GBOwbGNpRrtunde8NQl1oexykvfc5Eu0m/FQhk23aVjVt0eVWF3
GdF6vbNiL7x4e+VXXl+qOQjJBlqcl2eOJpwHDadrgeRrnj8Nzii+4GgUd5C1kx9vL/XKj0TgwW5E
r4P/nJeOzEU5bwI78fOhYSoyCIZ4TILajZYUzcHBxOquWwbsEB0MmvZvL/7K76SuMnHu2ZwM0Jk8
f9RlGva0nYrCbwNMR/WIIWYKkXokc/PHZQCA6IXNicJIou4/2xDpAbUhpqDMN1z3cZ5xphsYcHmL
TPOPH1PKDQRTCKM4fbzgUVdtWQIH6jN0Bf0IvY3Gq5ncjKPt7Gg8ff/TC2jpwOSpbyzBFPn8sxXG
WQW8puZn2bnpa9VcLLR9ZjptZkKxe3uxly8gi1HaUBrYDLTPP1812pDI6XN+mWbdRab2WCv3ezKZ
d+HovFODLN+N5wcaluJY6vDT2PPtsy9lbkbxXGgIMRbMskmv1EOTuZLZoFaqGI60Kd+rRl9fEc45
MrblpTv/vFgVSS3LirUYjqlXPZWzIDAjrVc9+WKrqDcu376aL599lKBgyX5VHax49kTaLeeOLpCp
r/X9ESyob1lwbhz9nWVeFozLMhwNMUxQfZw3FGAdTXHMH+0PmqHdaZIYuGrii/j2j3m5i7CKWHxA
2HwgqZ69yORsTkWSoEdtTDpadHrWWdL/lIWDspl4jh7btjmX7+ySBtaiF0/JsnFIG5sJu+XZqkGu
Oo9jX+p7pCPDzfRowxVVClPAY0qvioWeNC+uV620UvyTyiO5qtXlvpvq8AClJduNlEVqtusPXp+m
m7CqKA6WsqAuDfsCWZxz7xmj42PTs9/52796Y8hD4IkTxD+e3xgkCVHGZCPz6U4X22QGNKBN9Dnf
vjGvPmXoKmkpYcR5UXLmVs1nJCwzv+hktirLwddTcefK7r2q5bVbsWTS8glyYKWf3QqcsWTWo472
jakyEbIE0WFy9Gn39q95bQcCsUIbDjvRyxQLsLDGRAp1inioxQ0j+UxNNq7Lts2+Don151U0Z0Zk
onwyFtfZ+QnV7WKy9SJe0TkNvi/XromdU94Ej2//qtdeHggwDlAZ+jcvfFJTmxaYeHl5sth2b9NZ
MGIL7O8MW8pdE9rutzGrkgPdwvadT9Vre95CM6Su9l459NA61SPTGlI/DI2brtCeSDMj6uqhStRH
XsR3VnvtgefYA+TG4mT5okmW8RulU7WpTzRBus8dW55GI9E2b1/MXyHI558OLiIkAAt4D/Kl5zWF
15PvZdNy991+1B9i+KA7DcXxKsArnjGbkyO+FRcfWtkNN/VcpNd2JuFju2g61VxB1QiBtIk66LfZ
6KLH6PvkvdOtePXKI/Ff3kwTXs/Z69IErW6jv+drM1mMCbr6SXReuUZV1h5i6T72UFbXsooYYhQY
ldNxwCbslV8iFB3KqbpjNebWgS6St3KA4ZA+yO94+0K+8q4x06YElVARl/rw+XXMJH8HjC1kthTq
e0VMw06vEFMGGfqV+enttV65HAtVfqkraNRSdT9fywC6rFvErPsqEN91Gg5keOlP+MgLH+ZfsqVV
3r1TYbzy0gnBxI6Khi/Wi7b+0IBxa4DU+GNif4pi8vjA12bMMRq1Mo25vq8bSIaoMQb/z38rnkvg
llQ2RNOe3XprwWmT50YqHPrQ2iHt3mmyE934JWgtfJhdO/zzuu2XydMi24jT7zmdh3dl7FoLx72m
h/V6FgOqhMLsTiOGQz8HefjOeq98c1iPGsrkw0axePYG5uR/RlhVcPgPgFUyqxk3kEvqjYki9n+y
FNwEEqEpGN3zj2glrbjLC45owiuLWzur1aqRnXMR90K8s3299oyavFCLD2Hp9J89owOSuIJEAM4q
eX/XR+UP264x7HD/4rA+uX3R/fHhiA0M04VBWjbjk/MXUEzM2oxWFdA7QVTocvzQAI7GiOm8s9Ar
GzMtdSzIS5I6No7lfv7WxKnUiAIs4AiYhfYjhJ+9q+q7tx/6XxSWs1352Rpnz4SnJWliwTP2EfQL
EJpxdWzt1v5g9Pi4YY1hwwz1cQXHpNq0ThLel2MjEQsxq+1dIImj6DVCIwl8Ka0JBZwpBPErc+bH
ZtccgW5FJ8MLp3UxQxEJCOvc5y3iLE63M1TWMDhENq5u2LGAYESDVjdhfP9BeWBC9EK0KQj5ttnr
Qx14HKCm8IZQTqrDElZYkcKPjyYZ7UVDDGNmI9EczCi/GrRm8N3Uu4vLtF1zhXGM0iuCaoZQ0Eec
mK9wolXboI9sxMIpJHnLhNgSY6h6+/K+9mzyFZeC52TJxzh7NuHz1HjheDaRCT/VU/dEftaNZWqY
gMstKPLyf/DaUXNT7NG+ZyB0tp4dzUVthnPhd3W09JyuRyM9jF3xTvH6suWHQZ6pIY0/egQv3PjW
lEYmdMrCR0R+qoC2oBl0v9XpPUPoKwQp6942yCQo3jkyma+vS5eWK8rh+vxc4VV5nVejTU+knBUx
A6TcuY2lnTC66NkWzQxnnNrOg20HsWWTFYgEtb5gI68JnrBR+RPjrB1MHdiR6CwcqAhDeeCqPfNO
Jthe8tUWAwf1CSlgKlW4IZzRofci1SYUwUccf+3aVXa9SrvESledqsJtwt9n02UVxkgpbhM3U/tq
Gusdji7+91zZa9h5yVZq0nioTfu9W/Hanu6YPGMeYzhuyHLJftsjYp0kjCIdCl/vnmYmhSsQMvtU
EIf09pP82l702zrnhdFQDRBOvLHwXTvT1wX9hnUe/Rd759UbN7Z26b9yMPc0mAMw3wBDsrJUypLt
G0JOzOTezOSvn4dq+7Rl+9hz7vumgYYtV6nC3m9Y61nJ5vcP8qvSxjYculXg0hpIide/jCrhyUmz
qfYsnWCjQF6iGX+q8wRNfTv/wXT2ywdjXknP4uFu+7GJsBsOo6rgu6IkdkknuuwGU2xRgKKl7tI/
vHy/Oghsxv7cFlj2fip+i3k27AwV1b7Jmhu9dexAi+YnYls+g5C5KRP7D6/kT8xsMJN0D7T865iU
Df8PL+XSioLXlzotI58Rl5dOksnSjAedWXxYG0qyN4XsAqhhxm1KsuZ+jjE1xHVaXbqxS/hYbc4P
IH34RrVRbC5/eD1+9bHlfQaEw1hnXV+/fqfHKWoJPKPMGaX4bHjxY6IPd4WBjuT3n6hfPs5f1AlE
Gz8VB+0AR1agxyOYuxBMcwhimpUxrPvmDxfpr8pWhlMrUn79j/PD99AYPRwcaC/3HZ6RpEXiOlY3
TW0dyQq6Kmp5XxbeHwYVv/oAf/eQPxas2WKSM2Sp5V4Zp13c15/J8EDcbh+bevhDz2H86vNLR8qS
jPKRXviH4rgbXTznk1NyzOjz+y4RX8bUs4Oh0NyA8S1ZOeTNBiTcVJtUrl4DRVuVmQ2iP29on0yG
Kk+RdNt9r+NYwNWGzyjpmrt48erQrYoiKAlN2U7O6D66FqemT14EgimlncIlX0ebtf5Fhcm5cWoX
zoH6Pqv7M1Icseko+VIAzn45G4CnMTffCUTXXPa69YdP069eBW916jLi4HP74wK2KAQec/wJ+4XY
pKUjbKlTzSdLWCdmpk9dSjLz7z++v3qLV2fWC7nW+mkOLzItniXF0D4lCQldXA9GlMROMg7jNXu1
XTXpv3/EF+3EDwUhihnQjzpfF9rMH95pEuULtqRFubcBPwcJuOg7M9GGoCLk5ZTURfEodCBXmYly
8sUu8EI5Be8MYwtJ304ZR5Trv39Sv3jdKTZWC7SHMfCnltezyQTudKPY55DFNkkz25dVQtk4Z3VL
Prq27NFFfvj9Y2q/GGKiSmDqs57azk+9bzxZi4gGvtHtEiFlXYO+EKQa2zZqyNR2bNCENgzZwio2
RFsRMMVOBueFqYW/fyLGL86w1ReOHIP8AxZt+uuzUkUaYZddWuJbJiPAf/E1pEax3KCtrqwTr4xz
IDTKOmGxArpRMETWlJI9atokw/VojOp2JjjrbWJSeIOmU99SFoOBGPlI4ZjKt4j6rB2S/M8zYmyO
7GFj2llCaJViho1SdfvEls5mSnondOOTXufGHXlu0xVfW0xo8HyXp8TtSXdWnXcqRPY/NOa/+v3Z
gOFBh1bF67p+Sb4rcRi3ZUXbGfz+RT7dJcjS9oAf0qdUU5Lt71/rXz0Uwmu0Bity86e2laWTlACE
yr1XGwnIDnd18wFTPnoJ+J/fP9bL+/bjN22d/pKlwZQRGePr36tSbMKt4YrtxWCBUe9YGGP2IsFj
F4l6CCun0E4aSJbrbtLHs64r8Y3eKWBXjULsRAW89+UJ/YNv+CO+weK7/58Rbf+3yZ+r9rl9DXBY
f+ZbCI33hiAUMhCxE3NFvlDYvvIbPBNum+0xrTNZhrgvaIevAAfDfmPxIyyymSUwu1hlSV8BbQYA
BwY1Frm5qwyUCvW/Aji46wnx3SdtnafhclgPMgZ5PNMfikH8zbopgFUfrMJ1ac6U4dxUHUzrKJmO
RSwtNoc1srl6HOdPFtGLF1ZuyhjzlTbesjZFb02e/HMB5PsyZyt/XqrIuLezLMXBQagiJgfTOSfF
0N7OKKnvy9YqdjmB4ocytrX3tYjcDbzP7Mh8eNPNoIvJX8j2E+pdiIUZYw6/7cXyURW5AoEZrBAK
VHAoBOny1auK6hQ5BuAWbFrG1FWXtaWngVdEJctwYrm1oR0PFRZPchQV2wj5pjhH2MJQVaJiuqqF
W+xE4XoXcxuv0bX2pN9MSu+dHcjel9qcqpezQRS6P9SG3OqOVuy0Wo/f4vH0zpqSXwOa6S8jXbtf
1LkONRtaYyVNTyEqRRhfjHlGbF9i9Xa1oUKVUTbdtTdrgIbAQG0IYiatsSnSfkfrJD6NUNC2RkN0
sUybYoegJH+QZgZWeirMbCfKKdt7bdeFeKzLUHVmWO/4l59qN42u8O+ON12dLh+9eZzfVk1v3MTM
UvZYBJqzbWTTDVPtNGB6lW7h1/QnfKbyQ2n0UzhUsbPFqzLssOfxazBR8s2c1dBQjTqmOLMHpWlw
a1hzYBBUplfxwcRtuemhavm5Wldha0WXZS7KA8DZQ0F4QhjLenkyh0bupBysL3hbKPkycujgiY07
W/Wig14m5bW2OIu+XcdNx2RusSXD9ulPwpyzx3hOvXeORCVDIqQ4RoKIEDGM8t6LzPRyYQxwScrG
tBpOjPQp6sz2IqPfh2luil1poo71R1mre2sqUP7kHOI3y+ykl7jXl+3sOKBECUxxbqtUYGLHgeNC
cjQGeMKpeo2r0DnWcYfVZC2oP/bTJM6RbcPFmnrjZHei2JXCTt/1rpO+lSLRzlUsrJuSRn8/gfM+
q8pgnPTRqvdNX2NnNev2PlsML5jKtjiUSn8QVTRGPne1e9al0N9V9L6XMjbzQ6oVAt9IwUSqzFvm
WmZiXRViPOnJaPJxhPGh4CHsk7h7TnpXnf15yrUNHkznWRrjZ0tO5SGexUDxW1qHWka4W1wB/syp
9EfDzD/OowGXVIlN/Z3jVvf1YCyPLZbN3UIy5U2d2ABeJ2ziR0uBD+Uz0FXPycCAKRgVWz5T7GTX
TpxD0zYNw/sIHj3ZVQM/FAOGe3BTPNSDoRClOeTlCedauRkNIz3YPSwA+s/yzjHa7oPhEprkd2w4
u7qC+T/ax3qUWI5dm7WJQ95rWmT5DcPD4taKir09jx0u4qU6mOhQcNn3ud9zWL7rai89OIx4tnNq
yBBB7uRHkKNuRauCrJhkHRh5lgQLJllYSVb+1lGV6cGphHJD3VoHvKGOCuQix3Rja+IaYux2LGx5
wvLvZoGHWabLyl3Ujuql63rFThY38E+Gt1DTaixahnaTqbGxr1i1tuBT1eFMwmfzEUQOz8RUw1HF
R1Vr47ShOWI2miAHfNs5sxS+UJci9UcHZmS1zPHV0tb5TiGJnCiq2XKCZgAvELjrWDCO5k2Pz6b1
l7oHPo/V5SFeZjLECjQQpKXEkmOuJZkBLuxyqpVJXs4kp280TXmb6XkDcDZejE1aeOS42JJ8oKay
SeZNn9AVqYdCbdUN3hbp6+SbfijsZDlFdeLdWKVrH9rWmkocS0p3k3ZKHjqQYq1KtM82BvAdWdLu
NXuRsgtEaajnwYUK57L0L3zdLexNadTeo8etcV7Ih31C2p9eAL147y2dvedGXAjQbQfsNyY842HM
LlqwBwGIIe+i7M3mussieZmpo3xUorQ4t3kpNjVEuy27hDgE/0buRSuNp3ws9b3d8Vs2kVtvkynT
PyN66y9HC5mIacj1cukX821SFulDp2vY9AgVAnINuAUKWJJv6hmhHHzE5FrTSH8ZPXzR5C9Od2rP
Sw+TfAnnuRObdtLdE2xLHMETfIgrw8lGPmjaCGbRZB4owPju5tjod1U6dYfcW8QD8J1dqolsk8/R
ck3mgbkRw4CPcoannwW9UpmsNKftmq2OkDDWj0D98vej1HPSxOHuDRrXbcpX/NRGutjTpUw1CJ3G
e5cjOQzLalTfFhGxaJxMySHq4I0wI7xeoEx+FKajHkXnKtsydloSa6viYJlKtGWr1N4U8+g+MLKN
tpoq1btkSFUezomUYJ4Ve2skTnNuZvmhapf5I0nCHP990y2YpCcz3k3GqIULCmFfb5WTVak6JLmq
SSckOfVoge2DgqKmnGipekNZ33D3Z1l831sraCWDzD/TTXrdjYxRWeCF91J/Ivckx3PdjBX5Qq78
AiYmPwxFgvlwGpULgjk2s1uV18NQ5fvO6t9ZDfs4zlpJzkY/9h/yzn5npQn4ePQtxfLOradb1veE
CC2j4PFkeWgqZ940Mr0HgiCOInGce8Is9cccgORH2FfTUxPxg0NlK3zU07lr8iOZJanaHwWT/KHb
FfYE8vGSUquKbX/B229tUr3uzI1dp8nFpFtO2I9T717LTs722xaKPVJBw90Xw8gbxzRKJztuoBGD
1b3rZ6qeXZmI+jIVUqnfCQ5Qai9vCLUpyrcyn+Py6Co5ENQx00OKvPzESIAk3SZ13uE1lO9VJ4qz
6wjRyslJWKGwAluSaFdg/yXVaGrHhXTkuLOyT24ytcqDJaPJIixuiIhiVdIcrDpWirBS1HnXsKzb
Dnb7RAjW6DdTXITqzDvZxeYTUqJxb6cCBnrZ9Wf+5rT1CodyskiOaWMCZcLE6atKjWkUfO6j4hBI
SC3yUC3ESCeseo/cIModOIH4goQzLYgrbT4PZHWdG97N49IRWJek47OZQzxoPFvxW1Ppd1o1zX7V
r+WWsWCw9yyjOaXpIY+2uWPP4VBH3d4tDBNUvpvuWmwVOE/Nm3JJ2jCTSnwgVYN83iiKjk2pp8dO
jS9sjZkTySniAoBFB6nHke97+JKBO1nzLpVDus261tsosRptGuzgmzEyxQS3EVpkF4k2sHib9z2c
elL2dOTN5BZ8AR1EGS1ykU7sE9jDfiLSwHafWrUHTvCxx9ubWw+RNKk40GLTPhd/jUr+aeL+2MSZ
9E+/a+LSpa6eX/dw6498S5BSvTcqWjkD1Zrxwsv+N4NP08w3Lgmja//00t3RXn3r4RyCRPkpphMv
9O0Vzf2th9PeIKlxGVqgy7RYE/83LRx75dctHP4qi+e19oL0ciab7tfDghJIBvR9e7wgfBzKFiT4
sSsL9l+WDT0Et4KLXzSTTrf0u1xn+qM+dawhtE0ObaYFJG12AJU1jmN9U7CEIA8eQlklhXsH41+0
dhf0WZVqfSBGQgW2poF9OCCpbwZsOo4KAj7mk+VwaEisaQfqko7Nurhkg5JV4TCkaPo8QAoXVpRN
R3I5B/VAOT9fzmYU3WeGFEcGHm+Vth5ABw3wSdTJC7lQxUVWtumuzCaC1SxrTb9Cu49TISH5DhLy
CMHfbQaPulLKkcpniWHIcRDfLvlgPfP9AzVQgc+5TEmZAHSUdCNDsqFPF6rZWKXDmoZiNyEscUPL
q6lNy1g6Z8/rBrBXHG87qSggBWzAQzuOfIzeSgGWLSkRZ4qoGbfZ0jiL7+AYp++DQQCNdoiGK92K
qnfdOGu3o51Uw67GjRCS9wPWIBa47oI2Rv1I+dKEmSWHtx2BK4/RKrYKKN/EdJhqFzJQ1Fj8omak
9vpbXA7yYrRoQFvdBukMEHljx0JqjHqbCxIENAEOyhk3WKoSWM75aB1souweAalOFzpUs3aXYhjt
tkkLBsof+KiHCjQb9UZCWWZ8VJU7oyuiwK6tafGHrCP0il6cWPChHBygi2ZTh2pPHSTsodzLmhzq
KR56d8vgftyMXVYHJHUM8XbWwSH5DdJMKyAXaPziRKn6vFgaOXxWky6QgFP6gsqcn0vAjzR/TWnt
4LWIO61qklNud8VbSlDbj9SBSkooccc1mcRqqDfOFVzXJuz1hNM3AXYUCAI4+NBokzZsYDPI7byK
WKhUQIlZUhCMCVykl2Z8TDxWscA7yvzOJmlL+FbSk6eZKXAtyLQ/dKUDT8NyovdrcUJHmIFKw8Wg
UYa3eGx3cSf1+4iG/TA2pbPVi2F13VdRe+eaw0eVKKZwmN0ljNxmBsJVzCkZLwJmzhxPYJFiGxJC
aRfmMUfc8M7F/bYb2gQ9hdXC0wmtgaC2lohFI2wjeQ+GpDlLV10+gAqLwl7G82OfinIfLWQ7BooC
JdcXCmXuIJT2agZ4c5ZWlnFZggcjd2ZIIxiCcHe1JKof7Fh2/qh4oIS9NH7qyC6dfLeLitucGVDQ
LrnYDXANu5req3Fw4cE1yNUbCwx6MHeT4W3rytRHTpZIi05CAIQhzkxcAez1tq2tFp8hFc8HInNJ
8k4kcs9p9vwq6j5mKjHZBmbzwCIwe58VHowoU3+exvnJKhorqPLYm0JvwDYOaNkAeF2AK5YwKuzr
sYU0wMPmlt1/cxn8cyv+4VY01vni767Fp7lmwhx/fy1+/Zl/34smMFnsNow316tnlVd9nW2iJVs5
s5Qxq2z0ZX75jU1Lvjab3VX8xQppVYH9+1o01Td4+ZBvkG+1GvuYiv+f//3KAtn+8P//Ag1wzd65
a//nf62Dy+8Gm9idgSOjWkWJhULKe1mdfLcaiPpRSy1SpM59+SluwYEWH757Na7/+qe+f4AfNk8/
PcAP124z4UcTEw/gck4hRfV77zkdzimbsfLT7x/qRZzz6pdBHEDiw7oPwDj9k/d31lqNZZKpXWZW
AQlTsP3E9W0TCOXq0P/ft9kUux+TOnI7dce91ypLUBfWnFZHhr8yLj+R3uM68VXcmwl1yS5qYnVH
19SzH1XdtLzoGxMS6Em1WV8WZCZEzb0L7u9kQ8uM7meujUxPrSN6FZQssuZwIQxBIqDTK44s12gs
IuuIT0YVNg50cGBqSiAZd/i/4oEISrMaHHKpa7Z1kOxnnRa614+NJtKHeSr6UxHJ3sGuihl3W8Lq
N8qTQ2cSWrDwzi40gvE9hHnbz5W4BP3V6Q0lOnSuK1NxxHLKOi9R7kZVSc1qAz2IFCoRdHkG6A0q
eJN+lWH/c2r84dRYKRfffXZ/wll/C7r5V/3lX3zC+vJD+qqw/uvnvx4gDnBr1cN6gpOcglj7Pr3G
ecOBAlQHrS+h8qhV/i6syV/1YFIw0+NbgU+WP/pWWLtEvaIY4Q+5pNlV2//NCfLTFo44UEuFXYSV
2TJspJavC+sZgprGGFcF77VWNl8IS7+a5ugAzjgksXJfpuqR3OENEU1vtVzxM+NPcSwvwIvvvvjs
fzhhMWdwjnrIPGkVXi04axwEwnVjdV83s3ruqcjZPPgLOxdfl+oYQqpk/FoAKANtuUPrU21G/Z05
AHZLQiabxMovip/W7rbzcl842lmu1YZpDT7zp1AZYmL+xEf0mfwlIEoVZLn8fdbqjBgTfzah5abz
Q7vUu7TEmaNsZsvbmzUaQiIc7AupDhUEGrWrqYyb1jBCNadUMCo00fhd+TSwj3WJKmEeoxunmHwW
ljrLjdnxC7hAQlNXubSszCXo02ixuF7Q1d9geRUbfIZwqRgF2d47DWtQGzvPDD1h7GUga20oV7ZD
arQHIizZ9HURDlMJ2C+/nRSaCjk2m7wtN0Mn3jN9UHdp0V/HrXPKtOrDgpO7y/IAJXexs6EK+yPA
aN+oqo/lZKKRy1ym6er4EcNyGNt9e1G1o+WzoQmE3fJgC7ZA4youEbe8fFn+OVb+cKzQa6wf7f/c
o99BbUv+FT7ndffqPPn6g18PFM9+A4cDtzFnA9tMwCp/VyQqxQrOeVZqHqL6l1Dpv0uSFw/hd8XK
1/PE1N8QyIzY3l41h+Dn/6vzhBv4h5oEpjI8FEolm90+5ru1pPiuJvFUoi2jSCon09SGG2KRys1i
wmQrGcltnNXBqy6Dfottfti5tblstGEG96u5SRjn9Qhe3S5PBv1BoMnO3TN+HCxMMlmFXVyjaber
ZJN38W0sDJIfEHpGZlMEplk9jn1+Pepm5+dj7AZKric+vuQpiFrTo5NeIzKo9GNfEpx411V8vYXQ
uY+NuDybOFnumcomfut0Zjj3DS2T0vuzazxkdfbFEJDrQAnfzN7c3Wa1bWELtkzCe7O+vOXr3h/Z
s5Ih4yRMgydZApAzljTMimq6mGHGsgpGH55lS3cEoO1tu7Y3cKzXix2SAa2eGxuvog8dM+JLPhG1
5UzS4HRSqxl5eKNuVGFGgbCkdaE2zFMLMglVaFNG52nsJLVTFU1lmBHQ6sdUDps8IapFSmbcnSpK
ePRmvSHNsQFrlI9+OsIygwsZ8GaVp6Uz861jKWyNAS4zmo0o9ExHbCc9nirQhFwftFhTvGGoeiet
Soak3D6y49UfxtKyD5iFhncVS2N0qtJjaGrU0Vk0s65CxCfrxAskwUHqCVqtsdxVLH/zfpOOtat8
zItJY7rANass295us4YDum6XQLXwuQMS7ejnKJLmW2lU7tmLPVVBYS8hezSEHI27Um+bve5Y0449
WsUmTTOdq6msulvF6dTOn1OlTDrfXdh5MslNrQsnb9Qg0yYIkwQKE34NVI9BZNab+VlhryZA3JbT
FC+7WjRLQ/JSVqRKAg4U8pxj+fxDrUNe4zBVS3V0oqqzm3e1HlnEFwJLz31aw5RNL3FbdZONN1GX
l7vqr9rUcEDpjVtApuvKxFxE09167azP9sPI0kW9U4aZ0OoNbhyC0QN9Jf/r23UCN7HsyhlbqNPl
mFazkFvA5RXpLoWqsRwX0w2BnAt6pKyS+lZPNSYVFJJTiBgQLoLCRsfbpBj4H+Ftroy8xYHrSC7r
dJmv7YpfeRLgbSyXsJZ6dFsVCeUlbQ+buywXySN4fcISlWzWtaAUs3q1DKM9bAvFGSHHy6SufK2r
quOcacm+rgrUVYtjxMHo9vNdEyUOoUOsG59ylnJgUqVtvJeJqYdFXMZXMpnllS1Td9MNAr5/olUj
adlCZQHerjEyUt2Q/bns8V+La7ttqkdvkjjlHamhzmWP3hZAJbWG3LMMVwVBkYTROgrWjRZlERuA
yQo1BdCJr2qVw1uOrNLPLPaWvvYSLaS23W0/ONU1RIMYEq8JaXOwrrwMWHlUiOkkCpKFfObpy7t/
LsSqS7v5DxeijryQjvY/X4hnMtB/dSF+/cG/L0SLq46rBgwfJJbVA/CtRV8vRK5IFEarnu1VPiTz
bqyzq/Jd5ZqiFf93hU10JGU33nR+bGWeEB35Q0/+2x79Rfv8d32LZhGTO7ervtrcXLxTjBC+vxFN
5sKtPTn6xQJuglMFAOLcEZCnq8gW2kuArN5GlA4I58G1WEkzbFjeKaQJEB+XavuWuddFxG2+maVS
blHE1mRiLO1lHVf7pDH6oytHJzQLzz7VfaXcyaolYbCKSShLXc0XZmnfDRwQDxkw2oolZabsNCFr
v2wzGdgt3Hr+PW2rS5lWvkcIDWBQjgye90QoScwdnFzaRtkcUfEJ0PrRDcjsq6mtQ2b2qm+WQtvL
VhiMTwnQcwr7qJlEZvW5F7Ld+tRb2hj2GTsjWB5Z0BjVfElvHjNNVcNpUD8mip0SeUjdyz2vbWeC
n3dWjQCrAqAMTrF68uYh27QiT8OlgGA8NVcQuU22U3n3DBLK2BZO6XI7Cqhdpc3jlxpbv1maYVe5
3n5u+/TWiZM6LDXUsiw9vWCsZ0JghRgw0WdXzeypgWzJeihJwoCL7Nm+qWIZT+hdwjhVLCRO5H8M
ddEe89S5TDSPTEyjvPXUctwATNh5BA8LcqoRXemVP5NJiFRxneZGKjkoGUFXyfxodcMcDN36S4i8
C7veiMJi7uOgsRSbfK7+Q9mSxjhNxCFWWnoSDbm7hg69bnG2CliNrbUAlexztoMYnBz8Pvbei7xj
R3pd4OY6U3GQoo9owWsfp4+1aalLiGyfpi2oQY9YvBKIeZ1k907GGKTV3AF9A4YdIr6sLUOVOWwn
1YTNa2E5dll39yCipWGbG0/L3otJmCepuAfUFmWgW4hQerbWhBLEu8TonZVni/WIwz/P5H3d2o/u
tFxkOj1RPNjmVqkAMmnqkuwcUTItz94DYjB3GXE7sLXHFT6cKUepe5/NRclCbmYr5DOxJpD59rhq
8poYo28GaTnOZ+7HqAhylokDLPiA+ACVO8g6SD3T3s/mohGI1p4mJf+AdmRCwusKRFbZvGd/XQYL
JAZ2HXwW0ipDTBMLc58sMJJNGuJAZRcR5lrDzqYjKdMB74kmn7DwepY7EudMcnQ8c2tnUAUjI3to
SH29BNJbbg33Q+y16hFkjAwsYSv3TLVK2ON2YoZkSqe35ZC7QcUwmZs1mXci9Zp7tZoYYTtefrug
zA2JP75su6bYulk+bnQSNLZLTmQntbezqcAO+p2uqNep3Swblbtso7VugrYRYU/SGSTxOZl90HSA
2UT3DXtdjw8dk/dTC+A/VBCRPPSkpW17GGkEsmVOYMfeGFpjKX0qrzRorUx9YI2s+p2i2Xxz5bLF
9+AEXo/uv1ny6i5XjPk6Er161Ihvt2hY7QQbIcaWDQ39GE5dabMer/KNMeNk5Kn2F2yRDP6iclGR
n7Grc/usmPmHlKS3IKvc4jBIyoTeHZTQWXg9xdJae4fwcD811C9TlGB+GHGViGHR/czu7pjrHcDb
2bh7HELUG+vWjjK5GVWj3iRUCP6Cuik0zYnJnfQ+9l1xmxKlEmn9dcECz1ezlFCoVPkMXWPesl07
NZ1zkY78/RYq12hDqK7Mqto6RB0EJGKKcI5Y/62yJl8z02dZIxWI3eWuJeNx76yB2wgD19zBvgs0
4G1QYGs9bCryONXYbi5n3dn2pf7sSYPxQJqt7OXWuot04Oul4216ssFBz2W7yZSfBxZLkN/n6GzB
w9qphaYdI7fIt0Q3DChrRIucJhfh6JXuPjHUq7rQ3wNkuCD2KDsgY3p0x9bxnZT9ZoEH64AwpbpH
TfWEcmYMhXA+2wkLiyEiH3WMi3td60+O2TVn4erHFGSmb9V1cYknwkdxfV0kURVGRuIGkZRfmqYn
XNsz2ewsfb3DR5uGkTVnGwld92JFDu7MCSmWZUTeviCitjWS9x6y/fvZnPc1IQanxcZ0OuBrh7Re
DOHk8ojVstzLwUyvScq4yDQuIcYdQEpHghBzLS62TW/BoC2tO0FcY2h3Mj3Nsj0AqhT+gByPaq/X
fXIS1TAppf0O3fxb4q/6vTM7n+oedncCLnvbszDcTdWkbGNifAKnHLyrrhiu1Zh9l6QJ54mPl0hf
oqCzdIFF57bOFpQQxIORl4SPh8zYg5YoT71HYoJUpk8GoRKchX1/cIel4axhBThHkQ1+eEqPCeG2
WIM45UZXIUy2YaDuFrqxSxfD2sbOCPS/EAaYM6HtYid7GofUOiyKez937alF+8QiLP5iKMI5FlUR
bRWUPr4pbG0Lm9fdaIR6HV2h6mQVcJMvnKrbxmahiSN5MSpkbrR7D1jTo5aK2FUkFlbURakpgglZ
aD0+dtFQOnwVJY1Y4Us+faV7RW6BNwrfSfR8/ZKRT2y1xl7qNVQuYBC2Hj0Y/VgZpKzOc9PSvYBE
5vRG4ftXP1StvZFhls7aJ/3VNcFoXHuo7K+OqvraYFV/9Vv/lNf/P+W1Rfb576rr4LlIv9R4018N
m/76qW/bL6QfoCBYxtjY/Vf9/t+ltW6+QflBCQ1adJ1ea/8eXjNRYvJAraea62L7hRDwbXitv8Gl
y0CbhcuLZuS/Kq1/9CipcGk0HaMsiBrVMJlgv66s0T4SItz307kaDWJSxghRQG1kTo59eRxubHD+
x2xCMrfBBN+hnjWHB0zMXAutV8mn7169X+zKfoSnrM8GKChcEoynyK5tXpFXdT5Nee4l/YDKudLO
cY5LwO8JPiLXbkC46w+j2b9zqOYJ4i7dTgakTnBdREvrmAFdRPXJ6zr1in8j6UO9KLSHxVJcrifb
ij5rs6L9CVv04oL9uzMhfJtnzOAPw48HT/UnW6OZOjTKDLTOxsQyOrSnpXgY6FeMLYpdhGzDPGlZ
mKJI9BekZuzDctXYUcXPWtiA6f+EpK4lWEIRVtji5GXAQn7u4DuNlcebuM6S6xxjFCUtUjT8hN5j
m8hTXozWtElbxb5cLVp/QpX/uLNcUSLga3gjwBTSdv3g9nBmJR4VUbRn5pDkI8fsZND5U/H4ourJ
b5oa705EWvH292//+ln7/rV0Vs4BRjkMTUAZ4Ze/fveZy8QmML/qXLmLdtbypD9XbROkbpQ8/v6R
6Ex/eiRaU8A0LjNWdsivHwmy3rxIVCFnjnrzWY41NoqIGALdZ0yzUWVfQDVToawGmUFBt/39o794
XV//onxQoNGaBvZITocfHh4sT5rEVZmeVzHfMym81nNerM/BWsp2w3VTM7Xkrd+NhXwxVtTO567w
2sPozebFZBtM34wxq/Mgc6rywSCU0CAsfZ4/C2UQoaoQf8S8sjYJ+DTgQPu/f/4/WsMRNeIl5NhY
F/2rx5Mz7fuvqWr3VmVZkXKp9VH5nDYdYeG4XDr0yFhZqvg4Jmn+IXY9cTEtMtnakD3SQNcG50vn
LAs0pAQWpFmTCZc2hvNpsJDS/glbZv30JmOJ4kOEp4qzlW+n8fpZQoRP1YZK/hI5k4ggy7L8XXZw
sBGodEPfAz+V6g3NnNX7SZKgnieUrtUbsStWnQs0X9iqhYX4xSnG+GnMyvqAvKfzGSGLB7yabshq
m8Hdi4gmpWUgXCprq/O4qmzkqreJYw3pjfIiw9GHpNxDOypu9Sy+RoLL/LXoHXnukPB0L2Iee9X1
aCnjwbAx+4VB2+hmF8WqAULcZR6TVRe0vEiERpWEAlarKIfwQCEiGlc9kTaiLII/91GADbnrVXJT
abrJWopa2WPF0fV7mWhjvoscBbESAvbog/ciYUorqbzvV10ToDz9kNeVOGjSKz6lg7D53q9aqPRF
FjWsCqlm1UohHhY74rK8KzmW08YcG7nVXuRVBULIOBhYIshgWBVYZWugxRLeFUYRGnoN4vyeq0Yf
g//H3pksx41k2/aLkIa+mSJaRrCnRFKawCgpCUcPuMPRff1bYCrrSlRV5s37pjWpMquSFBEA3HH8
nL3XJq4QKSIIu+epMsWZ3JH2gZ4iOi+OsTZyoWp5Cf1G7pRJ8AR5JmG6N6bJfLFXxZhKV/EYCGCE
ZLQ6EJVNq77MWZVm85voTK76s3I1f9b8UQ5OqzwNYRpStfxNtgbPlvL+Tczmrro2503iJhG7pe4q
extXBVz2JobL34RxzptIbnKC6dIvlqVM7vTY9RV94wwYhPwmEkEu6Sc1GtjdkX1JtvLmK1lOee/Q
mu+1bs3rvuirYjpFWQc1ghil5KKSoHPIfCqbByLnnIt8dpxVj4ZLLSZXNZq4XdU6UqYYFpu+LMZu
5zOnIYCp7K3kRnTmylAuZvj9W8QSEThb1Ts8UWOC+WHcaN6Fe98QeXKDlcAhNJU+LYJrC55ota9L
hgxxyakhSnbTkPkbI8F7Cn0/QYG3aVSCOU5EekxwuwRltVMJVcF+bQMsK9KEHbMGb7JCPaSBblDN
qbpVTA6qXZNmBIvSGc7MrdnY/SFzQx1er8Ewyal2SBDx8k09qW6ZjwpdohS7NhXkKyVEGsJBkarO
9nPpV/PRVKpqNx5ZdiQDorMuDzLrMmPDbbWfjLZarC1KgQJ1XlGZxk2Zm4biktf1U15VUXXhyKgv
mez0/v2ie8fZo+mzrbMYAS7gGxBoPxG9DG39wMvYOeUpCv29bvkGu6Yv02UXWhOmdjC27XhVhTOP
tsFSkdvEsvRJMm4siRJzUr0N6oHbmQWK+qRecmf5vQSojaWJL1BtnbkS3YWF3O2YZkHhb+yi6Jxt
1mTJdtFJ4cXGKNvoNk/G3N04WZeDdwbeZ5zNpHT3VpukHl83CtqdNYuluRCZNTJcilyBHo4/Ryc/
i2oen9TpNtOYGUvcT5nxWdZzw/E4Yx0RsrPUGdahcHAN5wOHTVtf+22EQZFBRn/lAb4pD0zDC/5C
VDlcrSRjqvBpscpanLq5Kqc9XYslO1t92n9wc9t78aakSrB98vDudT3hXlT+gpC20lZebeFzwFMC
S0yoXdZ9KseRyiInm+RBef74pZXCOQ7BmBLlS7CIHdf0Vpy9Vzb5tK/lYF0vMCjdO0IUrA9Wb/An
yLdUIfbGmSSVwa7y7Cgn28bMGaTKvsmMIHqszW59OPO8U4h8lFC30+z24cbsVmWwGEmOJGiRTffM
Gyx6xL/G012xS8ptaEUTmk8VJSQfoRoo7u2wjiBGu/mor/qpX4tPWl23XmH4dBjxE40XTbMsQzzZ
Vb8czCJYf/z61QmgXL9XW1nXrlfzK3SHCw0yXENoUlQMLJ22xCtyV8uAJS81VUHK/8eeave1uGFK
M0umpeSBcLtHOemryhC0L3CXdNN+gojh7Jjn2eumwWLa8IvYQKbIWuvkvq4eE5g5p3DIMlJXhVfw
XMyp/8Kxk68xEdpy7/STqc4pZW6OILwu8oeQt8VB1SaCkCjtPrmwLrtYAIGzT02YRvqciCYdtrMM
upECd3YOrc1lRXTVzQwmC+920spsjp1JvN/TiHBaHavEqF7nJVr3EBwMYss5IMRoZs+kxbV+FT0Z
ZlLtq7FNGRi7bHOzHMV91nCCj6qCVFXPljb93tJzg5jJU/QocyQq0NxrlsliJE50QYq61f1esSHP
p9DikdqN6469yz2DKzrhn9nxkhm7syVJ8NskUdkPvGmdwaT07vLPMhqiD8ZMmX5aol5a33pVzyqm
+R0MF9lo809NlUWWoDumfnrRclvwgRURPcZmGPqraQ7Kh3xQzCICdXSrifi/ZfS5OYSNKQhPZdE0
V7U/uZcGCBBabR1hW+d0HluxCT1ViQ9UIuqbGWE6jdk61RAXpDqjkR+HsOMtMHcPGK+t7JmwNCcc
CHgyivlj2ztGxD+G7RJps1GkJyNpxy9ookk6LAPlYxlFf3CHkSdZDlJ3KmPIuErdM1j4zu3EfNq7
rvwWzyuplaZ/BRranRDr5KPajaLlro1hjW1bMv1k7wCLs7MmZ5LbobRDeVjCjqe/cGnd0uebsThi
dfG7p5FcuA+5QAPMcsiiR571St3WEVJg2khtlO9DIEZjPOlPKcF4ho1Ef/VyEiU5bkcv7d0rNynD
4b5LVERLKOWJ3rWZw93k4IB2PXMI+LoM5BqHbU9m6V8kUxPxu6YJfVMhjXbcViphz0AUrfurEvc3
x8gI0L4SYSG242SaFww8WPez76+9UCauV2+l83+VO38zqPwDuvGf55RUqo18+db8KCP+4+/82Ucx
aYlAuo7wZnFkQgb4P32U1XgDkmDl+a7gjXUO+admB30xcti1ycEZgBbMD+4aH32gZa8pNZ7nICeO
/tGI8r1mh9koyCZ0ySEf5/6C4jCx4JmJwfsZoXyXRzhNo3DWz9hO3FqecrMKcC4WuHME+jvV+4go
HHbAkTBGLKNBT5N4dtv0RPUVFs5V/V24a/SsXIS84Zs4Vf+hVF3T6rPs0kvHAQXOwv+a6GPCsovc
j6aH7x2oZKqZtYlLa6gAaJM+HdJQFxiDN8aAoaw6rVhx9iJnLDNELtiTzU92Lcl+J2VatvMDuYbE
yOxCNx2DO3x/WkQ3WdYzcKRZXcZVaBtIYnTt1Bxi5GIwAJ2NpNikTB3D9o8D539Xzd+sGtpxawvs
Py+bG/l72tQ/Lprvf+XPVWMhdeMAjOgeF9mqnv2fVUP30fPfwiFoRzHD5xD/56rxf3vjN/E0r0XD
m+D2T6mbtYrvOfP/S5n/T1YNQV/vGjFIrz0WoE0x53gwbN5pZwulgWfqKLsleQRT9YZhOK1FiWj0
Jkpa171z/Q5YUlOaNTPCPw4ktPT9TZEMzThdM1W16KsXK2Suz4reuRch1qvpyWMAVpgbv2Aa0q6O
33SpzfG2Jzz4G1G0o8lQiGNFyKFfhGZsa6tB49rQoA/xYUVuuqNAz1Fz1dark9aiQZLUhV8Mu8g2
E/KiUwDfBOp6utD4D3hPUdQe0qVZtixrOpAFrTw8w77WcWfLCmdy2UovXhzXAIpnfAknX2wrz8hj
JHPBNXmi2UVGdOXlRMrtRTB4+vOYa3vHBJ05Os57cS+D9S2lmmm+HYirjLYcnyu5c4CTGDiYlz7c
qa5stxFS13OH+TcdsnTTp6P/JRuH/qNiRJhfe/ZkkCbbBjeZNN2RQ+vEyLH0Z2/TB7RB4iQididW
JjCyh8Dr+3rLnZifkxl1Ek4izG3zlKQP7B8AVRnlsuhnvv5F5ifivIzT9AwD1vIOvjuZF2ntDLvI
hxaF8SqvrD0IXyKA8Qu3T7OcwH6mXc6JICCw0qDObGLDCwnrrJIlvAmLMdDMglweiZzsacArk1AL
Xjil5NYvg/lTr+fOv+WX2CZHqKHCG1QKBFum5uBhSh8HRC5eA8msWZCHfFSZq/dj6vhbrOR6qxsR
3HULxQpW/SLd2nPf3KGelKe5YSZnVp11Z3jRuKuHyj8lLnvcGl/sfxvbyNoi39DXSFYWFB24ZAQT
oRlqMsmdRnvpsm/PVyY+9qA9cTAew3YTebUKGTLlFfOiahDosNwC2dcF5zBgL6aTzSmBuyFz3lhX
yr0cEwDyWSxgRSCUbi0aituKCZJzpxXJpNR8Q/BQtTWJooExRe1jKYcASGmjzC0BzEi4pSmaaoMa
Ys3RtVPVnFahQHTpc8L+hid0bjd5GRRBXBLCalwOXpZSscEJuFZGmF0OdS/OflKPLzBY6AMVakRE
09YoIKZ0Fh6zfF4bSAB8EwAkI1UidUyXTG9OZD0EkJUAcTRXD1ydZtltNs2IDEQ3wONsZFKxspMw
SDjUzFm/JexH4+JLgBxcLkumV0CF62wahH7OFnwoszKzNqB450Ydpbd+bWYKVg5dqysC38frUnmk
uRaBRjMDw5YnzqXozQNoJkjssms8miWJuElSiniNvJDbqgzHZztTzaFn0s3b11T3Cx2k5S7Sxldj
iWrWlOE35LCin/Su+8ZRDPE7UfX7VM/N84QJn/jvWYsPyxLaTHCTVtYH/sc8jSPIZ/2RnWh+cLv1
IAmkjbNYhvLUP5Sm4DgY5IlzwQhGvo6G+9HTfnjpZJj8HobCHtrjWAiruZDJPG3D1rAQ9SrkfFgQ
79x6ZD0mbpQjiX3jK2tYtsXc5YdlcsJTTtxgQXg5rbLLyRqbMxSVGl1iK4tDGCZqhxcSWkPGvWr2
abvkqBld546cGXPYO1qUWz/K7XPj19HOCXPOFAaOQrF1xWR9aBc325pOaXOfCzfNv8guyF9yszfo
RZfDJ1p1g9zJxnVZa+5EVDI4G47UvtFfoFpyN6WjyWj2hUrlmT+Ag9AC/1jGiKxbEpEJJwTKhNPI
Q8M8u4HXIvOYS5fpNgqQjY3sI409X6ZOXMOVJZBTIlZI+mok4b7xYIBc0ZTRHHPrpPxggdV4HEYg
QzzC2IpwQXNvgE4c/ZDixvcya5v2ybztbXoyUOkDE7oKAuDS8MgUbKYRDgQK6OuysjWcHBlU1tVI
k/4Kbp2fH8KucZ67fnoGh0S2NLUdXSgr47CyGQazp/80YE2+qtaT/4JH675CDi03De+v9M6ahkTS
A3HLme5X9b0ZBmeD1lin2DWu3bCw/hhA/Lee+rt6CnUgU4D/XE9dEfH+8lVo9Xvf/0Rrs//4m9/L
Kj/6DRSFz1n/+9GBAdl3vWTgrEw2+nw2vnnIuSgf/1VW2b9xRgDVx19jurky2f50JLnWb3gdgQhD
1v/uY/oHesl3czT+aYswLNInLKJdOdi8U0tGzkxiemu0xzArX+nPgNQMmwQTDUXPD1fn3wxs/90n
Ia1fh4UUl7/oMkt0Pe4yWXySvYBPNdvPbd2gwU+E/sPy8pNv80cb5b/7JD6DYQS2DIQj6///gyci
7WlXAHRpiSvFOpRo80YNVQ6Xe/mb0eC/+SCyKW0G83ycyWf9/EEDWBF0h0uL4rF4pYP1mhjZa85/
/+Mrx8esYlbqcuxt7+4RVRAZgN7UHmG4R7so7Biok0a1Kabs/3Dp1iknSbcMwQDurTX4j5euNSu3
EfyiIank5WRCwiJ+ILyUdf43P2r9l36Ya64PXojMgdEt6l9cNO+uHUVcaPQIXY4IoooYF/Y9fvZH
y5gfeaWH27++gu/Ge398GKY3nyM3RxxMNz/9LMPyGo71TXuMOhXC8arIEA67ZEXSvJgh4sTMlU5s
zZxp//qD/90T4r8Fwb7hbd/fOsaz2i6p3Y5tlzUPmtT12IuM4pH8Uudv1td6wX65oFgU2RWY7bOq
f/6NgJj0nDVVS5IYILdKt/Mut83k4f/wg374lHfjaCBl7mBoOHJGNHlM4KbHoRrr01s74P/vk949
9SNis2ao+SRR6hmxRP6yNIAy/hfLy/z1Lq2GUbQXUYAl8pcUGAw4Xlg1QBDawW62rclxMJ7bfrpd
3GrGi2nCL4wkxTqRglSoU4PRCAWM07n1aUASTCptQ5M3JJVqI5t6/BqIrNq81Wscm629DorXGZ35
RUoRftUGilobraUf21HTxU3LH2E6VO3MYrTRrTqIMPE03c0ysp+KwG4uwJwknylq5y3DU++YBLRp
mrmODmPO84xalgGdmrVRxcWqax3A/V30PYFiuijrHcje+qE3cvdkRsv4tUvY5a3e57v7Fp+Su815
DBV8EhGEotnNbml+QSlLxaf4PgYy9JeK/ui2wPq4b6K0vUntpdn22MqBcjtJkseWLhk6dtijDn4C
NroziazOO1hyhmyNTUWTfrdUbFxVHvSboAdcmQRsLhy06h1CVr2pg8laJa8N6mJMnicXy/aBGJ7m
bOEF3YYIxQ9hVBkI3k37KRWDd55SJNJp2JSP/lgAVlFO+6nzKxtqI/9QHIxW+6mtGI7znQYaUSJo
o37jODNrfcKFnsUGZrZHNYbeOTRUdWcYWf854dKcRd61N77OX02Le6pz336qwuwVwFXy0PvM0LAP
8e2Vas4zB5liL0uS11nbHClvIdFM96T5uhfs6P0GkV92GNISwb7nw30rbV2fsnRFmrk6za5Th1l3
7qf1q29EaFkauNYQDQl6sI0xRAu0PvYlALvTYibhJcCaeodPj5+pRb6BejdjWm3TD+Fi85NSMKPA
7yZesWhVEIiKdZbWDw32/UX65SGrbbNFjTG00dYXyfAskpaSHcUFw7G6KWjv+3RQLg24n08hfoAP
E06kVzsQzYnfOO9gWnLcNcPu6MIyeWwYyXxw6obnx5Oml20kVmBcWUIMCJ6nKrqUDOLIu7C5BT2k
VY95VwtWBzuBQdKSj0ypY87euviKN2g2o93C0fjQOy39A69kyPFIKlk6EAFT5y8RWPY9k4Dhigk2
uuwsgrejhmS6H5nDPC9opQ9ei/J4PxoSLGlOTvyyW/KwoFek0lHHPlDLL4QAqm/2wtqifkZfhUhK
fRyCvv2U5q53DuaSPXRq+LJSG87JNzEtb11moxur4E54Anhel9r1if5GvZOTQgQi81c7FNFlgk7q
xBex9lZazVsDBO2INNYXqNQiAKdpGR1ygzukHV59JFyD/wklvCBYMsyBmB1uRTuJ3+s28o514Q8x
TRN/uXQt/dyqeTiQ51LJONI8CAsDltPoZq8qoWncMR/aAHY4ABr9vdcygBA0PeBQO/bN8EWLOTtV
tY8TG+zpmVdhcCc0i9Kq+VqmVQ5XQy+jHTaPdk8QVxLbgPKeQgsaApqCPd2EcpMyVu03gJIQtRYZ
0AYAPzzU7IrTrSjbeVvrPLpxKCr3ncGqL3QJNG1oObirfN4tkt2tGsEBW+t7t3X53YxiX9Cn0cQh
heulnFR45wy9BXB/ZAzkJs5p0jxRJC0nOK+xIJglc+eBGCCkrwvLqAo7tMT1mmFvyFLGqWLPEW4R
3lm+7HCWlC+ex0YpJfuHT4Lx3ZLBQrKlnLdJgC4H6bEO75KmkJcWLUbYmmulpSNAs6VZ6W0+wyzi
RIcaZOSjOc/JY6ZCUBUwi78KclZauMHx6kPgCQZ6BcPtBhMrnMjRCbkJVXujoBvhiLebcwmigp28
ExpsoQVILuDqZAmGgMrXFlI9dl1UUZ/6IrR+N0d2K1TW5cYzUboVSZ9d596U7oeZxkgwUknEhtF7
13nq7ZWbL5uhkfbGww576Hq6EcPiNx+ziSu0YJ7cMvvFKWOsGg/uMIRPU0o8OX79YWjTZBP6eAqT
RVd3SrP3GCm7B0qyHakvoFEHQJsALWFQpkgWrp3ENr9Elu7Pg+FRjzaaPpwqj5y5h0MOavFQRalx
1cvsxskcqKZ5DlJoEv1Vki9PmemMT2Exh9twJvcX/whjzyhbdrXoqpvWkMltWYDqldU2c8Rrk3LA
dvvsI+v5UQ5merSJaqVVV3Wb3nRIOpqVTbjljInGd78YHgABO+Clt2L8L4xMlI9dzc5LfzR6NKvQ
+pCZVrsG6Y1z+8cm67uKxAPuwZ6zF3AgbGQb3tv1BobIpI9EPLjyUIsoti3RQkQCaoL1qCzZzHIO
eR2PSB7hpE7N4qIe0eHEmCLX6CgJlYtx+yJjBOdQ7B2wSWbsJWNHx7myP6rKrk5j51SnJsBAvGlC
3Z2cUtF1tIiYKBGPTZC8zvNoT9XCy4fe3ZVfYQW97+yRjp4JhtY4uNlAL2TMI2eYYrtKhvDkDnrt
/fjaCZwNtTg8/3ghq/1Vzbmg6QFI9/fWI3XOytLgYgqDlk7cjIyG6sYzd52a2NfncKXFb3rZ97e1
j2VE5q6OyK4P03zXt0K6EDo18yP2HvU5LFD/0gopH8bcmUpakX5KhYC7JQMXMQ+nGvruNmvNL0h7
ji20ztiYnSp2PQj7ts/6YuMY7mA4IBp06tWXFCCsM1x7PrBObQdNPCY6XYb90e7I/Zy65AX4FX53
Aqh2tklmBwwv67nq7ekaI25jxVMqzS2gKY38p3SWa5Zr+jUtA0I2C0sZcRlMyONLw7jIJs8M8Z9U
7G8uMqKtm1KdcFqi/z265K4gehPyWGiCGzfh7A2Hvy57f0GE4JtErb3KcwEhrTCCn+t4tSxoyZRZ
HjteoPRhx+GqT+kM48WiTqDvnl3PJOqI2F6oK4pINmcWvHdGtpZmSHn+7qD2TuDLmJTvQ4eAgB9C
n3+JDg5SO2UN8H1kZT1q+D2yYE8dg+ylLvV9MvOa++sr8MvJEE3BqoCHWEA9TkDCuwvgDl6Vji2k
8I4irE40zr+a13HNZOVsuHNz8def916iuv5CC7LPGn0SoUwK352cakmB4/rFmgreAcdjl2gQ8dEt
3OayeumNJgL8QZQakIjx9u21M2Lg9A80Za29sEpjkxSl99Is3XCYFO/1v/5+v0Zy8P1gTq3Tr8Ck
k/Tu9NqSOW+Eri6Ooqrckx5U9Qo6njU19qDKqzh1KbbLEu5tLHKrvx4A0cVIotub1qLQzvgRlDI1
PHxg5LPNyZOZDrA3nJDe2bWz6LKG0XhZ+FjW+6FDQ9LrxDumaxq7g/Wm2blBlTw46PBfcCYi2Yj4
j0NoWMHdnKDHiWk6k6CXZfnnt7diXUOYpKG/MiH++lpY72bnb/eKzi4Wed/3Ioz4Pz8c4F6SnLcX
VF7iAWMw4g1aNaApo+M+d1lgELPeDnGYC3uPj8bbpPIfZxxHSO9Cm6hpbgmP6btvQMLe6BP5kx0j
ztsHz0ibcwvP4m+2gV86FnwKjQqbgDICtYL391xnekh8XHtH36V49ok7JtMaW1lnI0KJ/aJxQA9w
eBDge5//+hrbv15jShTM3SjWmNu7wbvnbbYKEPvlSGiXQl53LN0mujQYqH6mWe6dFdTl+SZi1PWI
NP4Rem73iiMBV+48eMwQm1pAWE6l7DEZa8Raad9STiKVOVJ/R5d5U6tvHbS//sJIFAfXt2//3371
3/Srka2HbN3/uV990YwvP07/v/+F723qyPyNuJsAVQzuefoj31vUkU/YCMsNXjKb8c+Mm7fuNer+
VWmzNvBoSP05+Td/ownF6jTh5fD80G/7By1q930S47or04z3bVB1ph2wRf+86EFA90MdZOHJ7Krp
bOTYQsfChstEMui3qh6oiAhqCGgN4KthsJUU145TyU/gVYBCJYEybq00YA4k2nm4dZ0+eSwWO8Fa
jeDrq+izPCXNwOmSDYgPx9h005LutZVEu4SUh8fZ68c7LVuHYA2ErMlJELz4bRhm73KgxfEoJmY0
DO1Xg2GP/4UzUAM5qnfGCxExoR+8odzlwuk4e2L0piCsHP8b0CHglmZwkZblcp1H00CmV+feF4mh
ly3H8+S1d5bqJjWGq6LUgkqzzvJPS+J0L26SDk9T2uEJn5V4NRxiF+Io9TjLySm4bX0QK9tpdtRt
DvT9agmkNSIud+fXoDKMu6bOR2xDQ5VeD4adXLDH4DhNVcj8eGwc99IWBLVyNl+sKJ5I2Hohe5Jg
WOCvO29IxCcku6SsOmEVHlSAYgrJr18+zJYQN9rTF5TeTXrMRlzqRK6FJ9wtw8GExepslwo8QiXI
czgstSgDPIwCEk9j2XpB31pbKWVaE32bEXe0FJ4yMDeiHPTZjyTHraToTkie812uLH+J7aYhZqCb
orNcOCEydyUrwoxaJmEzoPd9MgT6fgiq7sgAGr27YaovwgBpuIkyEiY37uK3D11J/AMOO2ODp5iL
E5WwIQwqxBsrSIhvCNMlvwEw2GgUS8HwXFIExb5GFny2gMWKWCwz4SZJGkQnCIpJv02rMd+VhLfd
1EJjSpqybo4dH6u+O07IQ5hF9yeCHyAO+WJKb8O+fVX8K/po9kuXbUkqb17HtCjxyIwksMWZu/Rf
Afn4xjHBkPyYkMp9MTh1t1uiOXc4ffrDSwvQ+dYf5cDktvZIP3EkvgWnc/ZWA5s4npB93yz4b/LH
ziySabjD65o1SDIXo+8PgTVk9yNEpdvKhjVUfuPu2qMLelKiAI/BNAtDXZqL5LB2bRKjkVynK36o
WkFEltsPn0Zv9C/CFVOUhnwGPhL6pMsDDkAUtW9Uo94is+aY1BZY+hV7hNCaDiLestPcA0VSFbEe
Rg4oaQbnAAwf4c0KUUJD1yDRAKzU4V7Y5ytsCdyQvctWABOjXTpcMJnsFc7U0BqPp8a9N11c0KPp
XS4rymleoU4EBs5HoPpc9zV5pYqHFQBVh5In0K0785pD4+wDAwAW5azYKEhT/cmuZLUDYxBcOFM0
XuoVNDWuyKnO05oZcrV0Zx/PzMnOgVOB+INTla3IKj9fsUiRulsEC7OAa0Wz4qMF58ovw+JbyNB7
m9P8jJssVx8MJgXX5ciRU62wLM4h1oN8I2iFK0wrWrFa5htgay2r8hW6Naz4rQEOl+MC6FnBXOnC
wjYa55jD7CJtReyqFeOF96je5G9sr0mV4VEufrUB8L1ebSBgpkP+mLmCwYIVEQYLherOzu17fwWI
sT0VNIWBigUrXmwtyyZqTqWvvKjgiDjlMLcqb3lCfeM+BxWITVHIkpQFIU6B7oMPQUA0UDv65cQm
pdhTgoa9A6JGYhD4MDVoYop0uTELVi/82Px2oYT9vUjb8NgQ6nzU8JkuR4uRwy5VhFgk9gJuryYN
ZlSUHIh1uuuKAKhDgNPzXEj7BRQNJ8Q0G/Z4DBb6sl2Pr2gwC5ZhLe7GkjiOBJN2CYih5GrbgMUk
YSgRoTMIa1b86EA/jXiNaYMNqb7MPKFuaLaP3wbTIxyxLohS6CFumWDIyScM9B4vdvUMdyq8FX3a
zpuU2/+ch2A+PG1ce8VU31iAwrdzmZofGIyVnMHd/hPuJ/ch6Kb6rutEuputztyXrauvBlRaF7np
chAtC6PYeaFdsumKTD9krtOcQqGcF5QaxDE53UgcREeaqtWq42R41o1SXrH6zDWrapwfUqtaqYk4
ua6hfPSXRCUNl8ork6MpcNQMuSq2jRuyZZbpjRWp/JgxzLw1Ch2EcTGEwSZlz986eW8jiu7FcjLL
VuyR2FfXmV0mH0W9jALfiac+z5kNlmsxhuzSHgp1VHbSgXC3pi9VrwsIcO3ywRkcG/lOHtASKbMe
mVenPnbpCLZHJOPlArUdtINv5jxvnbj3aMo8gH21kcznQCEwUc0bf+7FU9u16tZZfLqPqkkojdfd
njf69CLIEfrgCDdAVeFb024cHcwGtrsg89H9yZP9Xa9nld+k0rH6/tns/Kgg0tgfrcJ8xtdKnm0z
BTJ7cj0b7Bilra95ExVmmN8sjRjwnDi62mnL77YzLRc05ua0fAv7wd8lxVxvpMzYggWBygNSMFKZ
UjHrw2hWH5C+dQeA6ind4Ax2lgAnrAkIvkPdBOi2Dk46NVpCg2T23/r49/+NP5/Kdu0k/EV9zHPG
gUr9XCO//aXvNXIY/EZeA+ILEG6gYX5kQUYWUg7PZ0wPRHaVlf8k5UDlQRvDtXw8xGgS/lUnE8oX
caZfJ4/+96yHf1AnY3+nDv5pBGxRHUcerSN0TgC11lbOD9P7zM/cvLSUOE2dRd9xbDGVrzXRue0C
vG3Yy92tS3sekkdHxlafeMDcTTBYE5l6fdMdpVUl9IAbmFLLErjJjsxfxBq9aU53GqSEeyBkbjbu
iiiXT12NzH4ztA755XNSovgbbIUxBohFF5ekwdkIE83FRUGg/csoZ14Tq1GSZWuBQOTdT19lKQNH
7gYrnwRGzCY5KYWkL3ahZXyJeOV+DUsxbPswwt++mAjIMZX0iroQmTCZcqNrX0Z2j9KVAvRqdOmS
VYO+VyUzokBZFD1zOZjOFul09kCncb6bhNlfy9SuUFYZU70Lpoa0iZzRrRfXnpmGsZ+396XXMqBI
sRNZSzMfkcVGJxs4FAVfeJgyWyKQb7IGRyMTUFuJgotJ7xGZJ3zwvdsH9hPUPRuMjiwfLHvyd5Fw
P6fD3N5QYUTbenGcW23n8mJAyr8Vln3LgEex8P1gBxTR5+VplLdOYJTXTj3ee+ZIBExZ8lZtp0B8
9YloOri8RWHq14T0VFW5ZejY3Q9YpLnsIkuvlEaGNora4bvpRV+a4w6ISHOdtLJ6zQc/wh/rznvl
IWxOZaDuUU589ZKEWTeH8w3mzy72AQjAJFueItcAQwTyEd+ZdxpGdKIBnsGHXCrnnrJoOjttMN5m
yuzu2kJ8yW1HvHiNP26xIJ9L05u3npZocDh1xdInH23giPRQyoLYjwJ6gO0UGFW5ItirijtZ5v21
MaHeweWoPhbTAmBY0c2dM4XrePLsneXxTRmipRQuSfphwbRQIUxdLW153dCFp7YkEKJtUUKKzjzN
pv5W8udXXnl5RxgJZjLEydF9kHntHX1PXFGSMXvcpstyjcmx3+TtYBwKc2oOi6Hre9PmiQ583V8i
0XXXuW/cSgeDJY/9VTNBkRtk4GU7imkEibmwGGliDI8dZ3C3XVGMB0247t7oOMw4kTqZwr8aBtUF
8eJT4FE55JhFJ+NIWULBrXgGmdZg19aJ0W/8pX80jJKojeU+zGZznwRnd2BUpbr6eR51fisceWP0
5aOFbgBps3tPJVHu6rD9qtoAImrewCnjGFna6nOFzHlfYONidpzZZ88dy0293qn5m5EmYD2snpmI
Np/o8zNCmqPk2I6DcTUiTNsluk23FCaf2AzVjU2G5N5QstmURephilLuowu1fTPl6IirRJqx4eDQ
AjQWJAK4bGZ/Iv2r2+mgkofy/7F3JstxI1u2/ZWymuOaowcGNYkOEcEm2JPiBEZKFHrA0Tmar38L
zKz7JEpXrFvjmqQpzSSC6BzHz9l7bbc2Dml7nLvkvCs6SEAwI9noXqKixFXlgFBrrGJDTCVeskEm
u2yAMWtlaXuD3zO/lp4dHVTKZca6Yh583xmvizGfg7KDzSWlxGWWjTjTGnVk7j8cGiJiiDzD5Hw9
WN1DD+kDTSh63QHzGibWVYWSUtyWqQbib1PrjZFeTeFgFgSiYHZrvFe49zaahdm/S82JzpZRogQg
LvOK5K3kRJ34UlqS9NMauNec6C+OVJDs40Z0zy2DoEDg/9k0MjfOqDCKHfAHHmkR5WtVWPk2n+L8
amLZJQp4McxUDBvXbjk9z1gfVgiSw7Vi23EOV2uC7jTirgMaXt/WDYNegeMywrJzQmHOdkH5eS+v
IqI1DqbEthxIEA1ylds4F1t4RQeZqbCi5O7yZc/o33Sp+11WYlhHBmqMAX8EE3i6AowYnc4jpKUs
qnBtJfiFELv2dtqvZOJoO32O551ndAU6lnrkFS/lwMTsIc6nVrf2E9JwBs+CQQoju/prxq5jwhqa
9uzJ4sFwTkQIMq5LqxEEce+l8/loNc71yAf7lo0Yr0g28Ogdmk7ZT62eNMd4Bua4Akljv3Y8/cla
x74cr3UtdK0VDVr3ps41z8BrLZoj7EcPD3Ko7TomdhH+p+4AeTY6IS3Kbz12nO6qUZobwDjgwUUk
E3+RntXiEraKPZOx+IXIaMZ5hdekKZVwZ51HZkO3xH3vnMxDHx6UBDw+mEqplTnOBECytH9nsCDA
9ZFwctGptr2aqNLFBrgLIbSzXtK1Se0euIM1zv2jWFo7dSOSL3yTEfeDQLxolxZQqGz/uyASeyZz
IjRvNJWpRw335WVB/4jmcf5WLC0l+727lLx3mvql6RQt7Se7UodiaUjR36E3hbKBvZcfchVXKTPA
h35pZAGryr9pKfHfx6I3yFKgxz1ch7XlPPAdgZj53hKbJoMuicu8GhmEHkeHZmmgZQlUMhajKHzw
s1JdjW5Nr62YYu0qee/AGe/NuPe2XC7ZXKn3bp3hM8r0+zr7BnU4u5FDedvbs0e/h8fymOk48xli
8LKiCapP83t/DlMrIHWjTVAWTIYvLmQeD1/sYRreyAqtn+lSql0Czr/Bm1IAYBzrSSMTIlVXpc16
gwih0b5aYmIO3ZQRogTNa/c91oZmD75WPvsgmL31NIf9Qep08DYADGne+G6RPpL3ZiHgr0yQ1FbY
E/Q6mvWlQ2jrgXcuSYMeZc2ECB0PCr85AjG3EV9CvwutLSDGbNzozMmDPreSm9CXIqjNyV2XfV+C
M/NI42V5hltvL4NUMzNcSNZdfdQBEGwc1DFMkJfdOPI1ICMSL5HXWNta2EBFU6Pb2jFu85Xeymu9
b7tNa9v+ea6pHrZ1WHWbEQDloXUtbOEkeTVfUKssaUxRD1Gox53ylE2GRCtm0c+HClDPbw4F1EUo
BrnBq/XKGNS/d+OyeKlwhpDamKt8wxJPFwe7dqWtBz9jRbTHSRwSvGIX/my5z8pu8r2k7RoBj7Rn
epjmZL66A4lMXaibD34XMy3wCnOEetlA+isRSOwjb+SPGW5Fb5+a8XTjZWGt1qMR6y+KQJ81/S35
zNiru7b9DnRBOhriS8+mMdzib+h5lkTbo+h39W9+bdTpNiycSDt6VRo+JVBZ7yfSQdudWcbjWd/2
U6BSTYs3c4MVvnDN7JBG2ZXA6vxUl+5lNNFSiwsF9nKBYfekk02df211PvkJ7gL097FsbmxfGicn
pzb06DYHNb5N0qAaZb36pBEDOK1ktIxM3GmVFoMFdkEz9Wmtt4kI/DyKLtvOmMlamAkxTslNni27
28zSzHe9EP25rgF67JviLU6NpanYO9AEU5BOK9WW8SZzuuae/mT46liA6FRFeuOKuzm3awkg5oIu
a0YWLvyOVRjaBIMmDUonIhes9JvEqlVib+Y/EvI2S4s5XFRhHcMtHPO7xBZxIBJbY38Q9ueNHAHV
6JmztFqgZkeCGhE7BVDIQmthL9Q9anKfrgo5LtkTKiNaeGzqFZ3SxO7CrZSGs63DeT7LNF0eB8fS
zznD/NzADfY1nJNuVyS4YQpZq13km+WhziO4mdn8KCfa0Wvd0JsXYBXulVnX2htojP9Lp/+P/9ku
GRAzQtt/vUveUXAk334eJP31b/57kyz+wY8ADw2nzvp7J/z3MIn9M8p/+oN4qXWGOsuc6W8bqYn5
WqA7RwsuzGXG8/+HSYv31ED3zgcWeBqbEPvfGSZ9nKsS48EoydIxY/BHRrg/b5EjjPuzJ6t+bxg9
IFvyjZFxWAaqPaunKF+5dlMyCUdat/HjT3XoH4TGOFch1Xl4HwTk+l9nx3XNOERhGguGHqCoOxXO
Vqd7RoB2Uux/uC2f2y3+OhQ5jkK4WCAYxP18oo2ZKl0v7C6w9CYJsF9RhiBi2NLdqD9R1//urLiU
PjM/NP0M6n4+FI29TJLrQmAt2E0Ce+d6g1IoW3ej23+i1VhoYT90ON7PyuScLGHyUPwy/ofsh6LZ
5gL66OUA5hkQUHrn+6jIdShD8ioqeKRY1LM1sLbqr9bZv/SVfFDY/33wZSDOUwzO6MN5diSXh4j6
ukCrLGe19Cy2pW7V5//ujbMNnku6QhYTT+/j9L2NPLNVddgHjW85SPWMssXxP9au2qayQLbx58Mt
PaGfr6i9MCMZ+BM3KrAh/Xzz7FqxVde7PogmDG807t9c0/juRVWx0vMCPydEgT8f8dfLSHYn/e3F
cGSh9PkgtwljEpAZcPVLtDcpfeBUuFl+tf3zUZab8fG8DHhiTMVph9kfw9rIxiVrqc76wEwUwzdN
O4+WPEPdMNYjMNtPzul3V/HHo314NGjVRXVk533gqUGn4YUOWxFLJolyWFWEf66aLHv98wkaixDs
4xl6gD9t/PU+D+SHpWyK+QIP7GEDPXask1VZ+UMk2Ig41UxUcBVlpDveuGry1nVutd+cjk2QtM19
HzVVoHpfbfuRCMRmcOXXcTS1w+SwZzTCrr5lyIckDkSyntXzJwuT/pv7vzizxBKqg6Tg4xPntZFD
iDWvUTKQAbKytAFL8TjaaqtppsBzqZO/CR6XYUMmGUaN1rOY3fGq1z15SeSsuY5k5J/QHf2tHfmX
L7j921+N9Xl5wwEeGB9ehtTPobTZeQf5L14o4PaG+mqEfeZ0+OWj9n5MTObitAPZMJN4fRxLhFPg
zlRGi4J0HLUYa62Wen4qxcqEvbUJS5gBVEITWVVGc2k4s3YAZIDKUXXdZsCwylSz8R96xOUPnfJI
AoDhhYpec3emabDnNxuPhKjx2IFXXw1azuwrtNna5PYZIuf7HvPGJa08FEHmjBPBZMY0aN2pouzc
o4min2IhCBvDPDwX8SQetQahWlqivgcf/T2bzJvO61Dsu9Eiq4q7Ez+53P35af31BfFsm8KAt95a
et4fHtaxjezeHpab3saXTJViUJ3ioCfjHXgCue37Qv+3X0mOCNWJAG78Sqw3Py9sfjMqz5+zLmjC
8KC3RADo0Ve/tM5JREBz7TtPfz7DX7+ChCaz2iCaostkvauqfmi+I21SJfemC3AfE6WGkeEQVQNY
FAOV+Z8P9etjihsQ7IbAscRs1vnwmEbs7RFwVHwFPWwwdFR0xD+kAfwvjkKcBxI3JDdcw58vIJ4d
rcBByefOaQRJRq6v7WmyeFd/PsxHrDCfVc4GryGaOqiuxntS5Q8XLoM3pzvSb4Nx1KsN+MF054wF
fNy2rOAqtS4lBQ++IN3m2HiP4LyCysqSz5Yl85flFOAyCBD6WThx9ffhyg+/Rl0z+k6U2wJRz93t
AEtxB1Cv21kDuR5r05qtA9nw/rYR1VteDe5N1qXwxW2hLop5No+AG8NP7oDx299pAagAAfapWT98
ViJL07QwNtugjPryIBp764seeBoWnMuwhX0Ru738kkOUQwWjTaceY8HawRu08b2SvJAyf8txjV9m
3riZ5+G5B5O5rpNO3k4l5gPZJfbejuLhWE75pSa6z4qL35/AoiJEXg7XenE4/ziRCvXGLyag+AEu
pRumDHLXD1Z0H7OKrRlKpZuw1QVbbqfji9UUR/iEL17i3rWN4x96SbOTLociFqTyr8nkqO48a36b
icI+mjhtdmDfMFJkqbYMpiHVJ7X8pDz6KDh9fzrZsPzzDD68BaD1+YWrqQ0mLY1wRvjlsbNHRv6a
2HTARAj7cNjQpwI0w0RehbSKT56Cd3nbzx96nky4O8uA0dDdj6+7N7GWAJ5tMQ3FtOURvtuvlFVX
rtXSIPbFN1AV4yNwkfgrCOSuVxGkd4OWwNLtV1G7MwThMQ3xuasBDRANIaOXWI6ECEaindfwJ/S3
qdR1lkr3lvbH1hYp0nPNfySPudkTzCTO0RTk+7mqXlwlbp2JA0X4kdaSEHD7k2v+a+nmOewG0X8v
QUPsln5+aHBSuFmYsiDUaf5YkrZKf3+jzQKhzGybn9SJv1m2HVrs7Dwxi1MrftgntXnmlA2LToDC
7bsPP5qvtkqXhqz/yZGWn/ThNnKkhf5tgQHHBf/zaWG77KUb2jxJTXSXMZx8RB218LEmdhP2lEHR
E47mHUNH/0w2/ZuvryMsUgdNWs3gCT6cJDlsZIylog3odH4BXr20aBFIhd9zt3tly+t88oH6aGJY
3hoioiCm6SiYbefjmu4rrR2ThEeWbXh505vUPRPRJ1MZq7Wp5jf8oHdEkjB3niTFDcKTtQLwsRFU
K3/+vPz2YQKvwJcFKfUv1KikZ2QQK97fwaMLKhahowV1d6UlVURG0Gduid98mh1B5egRrErM1ccV
GxBKFjEd4SZPzRhEkknq3HvxJ3vE315fnU4GTxKXF/Htz88S6seo0i3ZBuyR0S2pMcYPBxPLCT3t
MLQo6CJlkTwz1fl2CDHa0Q3IQfVqZzOSx0/e11835TAD2BWyKbdcD9fKz7/MgI1gjtuMX0Z1AkOW
CyWxmS8mRdc3KnRtLduiDGIEe6sqY+Tz5xv80b7x/qxRDXGxqdtJT/hw+C5SwEqJSwkm3Ypfpdss
6VFN1J1a0FLArp0KgzYSBMQB2uRjkVVOjY0HVB4T+qJ242w9aNNwoWKTgYDRdT3hUZHdfvvz7/mb
hQadtOOwxqCz/kXRH6O1nJjv14Ezhs2ux0GxtdBPbhcVxieX5DeHwp1gkagGqxB1yYfXnfSrVtaN
WwfdHBbfLaYM14htmX5ojvhfnBY1qA0wcWmp/bKqyVLOHbOyOrCNpLkmO93ZVZMbnqXNErv6z0bj
1V8r5Y9Yj98sYhyJtgglIjSFj/tG+uIR0CeORDhRtAm7Ut4SVGhs+bpBPx8LgoWrePpk+fjtpWR/
baGB1y3gkD8/21Ekys6P7TqAkKvWhY27J0kLEoYEM7I/nx/+Ln7Yhy8ElYZYMAQYDFmxfj6Yl1lV
DyKAR8RqRL0jDamj0R9bw7wB/7uIFZvWwIKadfm6NtWg7dg59uN2hp1cXBeezcvFWHP2D2E75Q+G
VIgcmjLz+g2MVlLf4E3GL/g3tIsM4Ei7i+IcG1ELN4xmPadkrl0HAePGVzbWpoHohekMV54fJFB7
5y0hAXhOI0BTd05vQC4Ct2Ybu1QvULiYvoyNJ3/Qk4K5BM2SaCXZwcRnY9wQu9YkWRPft3mlTwei
iHw7AENdEConpH4s5nHUgrbPVHtpF2XvXVhI88JrRlB5ueP/NSLch6bNxlVvMWPcYEe1ogvPZai3
6UnWSne9Xee3SoNjhsNTq/Z6k+HrnaLGwCkdJw9F65gWxFiSBA5uNERy7fUVxv0pQ++5JWETy3uq
2E4ma8dneh20LROtDSxegFqVgmx+xnQjFPQdComyoGDetlIJ6J4XeA70S9wQrejsWVVzK21g0gEM
4nS6GkJX3ZbwRbrtRASQeyOqgsyeflJRf6CIHXe1NyJVt8oIBZW1qE/WbQsCoGz4RG3zcGn/CSAM
5Pu0tnefxnW+HvMC7U9rxUpfpVLiqPb6a/q8u17Z8jGURv7E9FvcdKVDzkCRjnsN4BqWTv+EHXtX
1u1ujN3yJnRpolqoTklPSQLDyoZN5mekHvbqaKppWBuyfUkzIulQc4WkCo7mDrj3N8vUBjSwU8vv
0LiB0w5iy6jZCZg3VSsqZrhrYNfOWkuOr26H/d3qJ/CFrnqZa8feKybkKzVOKzvBNyacraM59ZXt
gyjURZlcMX+a14Rn6WdekccXIPrzgN1CgnEtfBgZ+uO70q+TBMoDRO3wEPoWYtc06ykqWned85VA
xe3O1+TdHki8g+Q1Tzb/yU4Z3aVxsJpjNo7GZhZZvR0JfluloBBwYiNAHxBDJ9zZq9CzbsBmj1t9
8OLdjKN/PWldvwmNyQhmStebMMrlc+m14ryMXbx1Xe0g2ekaSA51udY6LIQeDevArSr70OQQhl2C
gw+mSIxDO5EhRZPiaJA0w6hQ32X29FQA6H4qk3CP1vo26acnIOkEWAmfRl0fPhWOFuFvzwrvoHq3
3CmtBgJva3fgYhHPhWaycaLK2wpMctyHmryq1Ec1wL7hJmk0dVVHjXfTgmVYDWZ73k0hNL8Rrvuk
lW9tDY7HM7sEb3tBBkLhqe9W2wFxTAbsFfA/km6eyLCo0a+xNTdEA329YqB6R1ZvjB2Dh+exMIQ5
btyafQQfUxaJFNPeF8m1v6wHnrJ0CssVnLKD6IFJaBUmeUefvTP+UG1HXohtiLhvas+9aYiG9ssU
I05D3oNybMg2c2s0XzTd3Ik0Io9AgyAuA1czqq8jUBS5NzPwGht0Gi7UhApXx7mGdCUFHuA1CIqx
qGlH2rOCKWhVA4BvuFKA6cp8M3uFuovp6l8ZeWrchUWZJYchdZqtTfLCpT4Y3o4MrmFGU0AzLkbr
9uqIkHqS/q7curPIzyQf2a8dtmjCJaeIRJjBTszzcWydW0tl4Xef5n6/pgqAJi3h6G7myRvvmTMV
3xvZoH6filZ/BoXfbNii2Se/NOQXdHbDBhT9FHRULHfeZKVfVMvPmYCXEjVg1Md3REgyltaBHJn2
kS4cY5AUS8kSXsKTEJt+/RRHXv21RpO2y0atfkJ4lexTML45voaOwED4248QeRGcudUwbJzQLrpN
P7e8HOgpbWDkVkZ2PZrPlILrAJI+27i0kLfsSv1ml7FvKpjZkk2z6pJIPdThsIQggMzzkP0PYbIG
dVj7wGD8xbES58szqA3HyE/jW0RRSK/cpifGg8upPSBm4BTdJePpDNwMv6qTqQdljP1wEYVhdEo8
3KyVkPNF1XneuRXD15GmBCQgEudWdYZNzvXk1kcHH8IJIrl8pnVnbGmc2Ui+eVW3Jd6N3dyP2W6o
RqsIyJqKTnkulbuWdmyfeIlqXiruLk34+piBXz7BPZWvjYqaa2tu9Ls24XonaTYFM/j4wIu5qCjW
pjONR/Na2o18tZcd5rp0ZvR8WZ0m0GjsZG+PBT9WIyJJb6z6KPXUP59VK5EzyeZJxVzX2XXrrzBO
sFvPfcxlBfseHiO6EUHvd+03H/fDyZprYpcVWJ7TCOpZUu8WxfSNFAnLG/kCD6aVr8xBD6dz4tmN
JbwQu6wWLxQxWLVpyQrVhy3yQ6HfSX2yT4ldhfcS9OqlY/fVsxM52abr4xmXBOk0+kp5FJGolgyc
nV6Nqk6Em4jIjrOm4ORRUI/3SKpYF6Mw2ZuSfy2FFp16v8axFXs2FXiJWvpkmXV+aLIlAwIQWEby
VTbgrSs6/kKofG8VRUPebdJZIg2bec9pY5Xt4zTRtPZc1X5zI8teh+FEKmDTLU95H0sEaURL3CZF
rB6squtd0Ez8krktshuva+SLmcbOrebP6J9lOcSnySlKfdVC3n7K63m88py2fxByzG6S5XYT6emd
26kOaMFSHCjTpp2PTRvtv1bFJ6vlquE2nq5EpE3fxYxlWhvJbFjRtA9vIJtYh1rE5bkD6oVYgjm7
oWQf7wGftt/w6lgaoBha4ltS0zHnSdp8AOtiRHn0W9pmVSKkLNHiViSOwPYAX5JoTnhjxWy5Vphz
6ulQKFi9nDtP0gzckqUXO5/asGbFpzxLK+LDETFfaWZKExeQBfdatB4QXsesvHLtt913kuHZMylR
pOu6GLDzVqn+YEVA8NXQ6m+OSklA4tWrCVfP5++Vkcpm7RjllK0b9GtvBkRhhJ0kD+w1KbksDl/y
NhADga4rGIb63Wzk2o3fCVYz11Fvo/Tq6y4safzXhsSRMskvYxrW13rnRaeQZPKg84FH4SYn3KaN
F4g/xtUDGKDusU6SUlw3CLdY46ussA8VOSXfqajdC/bE4U72ISRntAQufdPOhKocmt7zDK/lMixI
G1d5rvawHbg1fDbPTVxWyBzdKLl6B4DI0mrvG6mAdM3x9y6q5E62KEk3oZLmq43NcmdJUkIkHsON
YY7l2lamg1xcDismmtYmA3iCh94sphu9aMYripCBWNM0fDDyBWiqVbeQ0S8QwcKHFoIUz65pNgMh
Rpdk/R5FH6tjWsiGw8K2FgMs0Jj8hMBZmC6jSLSL0dEgI0x2eIsSvDr4Y9KTUJvgdALlg+9at8XB
TrqjmiaE4bybFyIamvMycstjFJfTilKfEtBn/EcL9cW3gZlmbjneZJUyv6ncOtaJ0FnSyMObzbbe
lo6+pFZaZ+OYWo/U24LUsbF69YdlzlR1u5jO8qEOwaCt65iCVKHwfPSQZ9+IMh52LvRCp8rrjU8A
JtCmutp7w/xC/6/4khXu7PLN4SIZmhWx0LPDWbvTZCHMz7L2gG0TBE6ogcoGhrxre7AFBRZIQriN
4po/uDTlQ+2urzWHpc6PbvqWg/R26F71wi9XNKanFZtS68VPfOeBqKN8nyTuwwhrP6BdivJLUMoh
pJ0qzHhDfJF4NG4wpR5Cc9ZfYxEOO8RfIuggOG+8BMbwoHgZWxl3qyGjVRhN2CwoLqxH8FFBaY/V
jteJBRhWybyKnNpH4+X731XWG4+jtPRLv/BnVAuFdSfjMV0jRbd2NmsXp9Yi4sasfT0p7pKtSFDc
udSFq6Zr8EHgXHybGTUhg4uAAdUpj0ECzwSc2VhKljU5xSurAJU9SvT0DBBWPojade86FPQgeF/S
acyO0VDuOyxS6cq2tPNqSsfrWRiPHTFMO15FVJQzdBtmbBRkbn9ZWHZ4TxAJblYklhlLYLqSXpfc
eKKZN1lhemftlLB6iXgb2zm4JrOxT/jBkC/HZMkytMjnwzRVgGtAmZfUaFrGCweGTkZjSvySiTOW
7KIlzwZpJmQiLeU1YoamLvywS58Kw3ICW6cBT2ut4os1S1oafaKNVz7K2fOJZja7OldhPsNrkB39
IRE3tmsdm9Qd96Facqvb7IIUg+qsLUnyaq0qZzg6dKtyaDsCEFKMvVjf9FHzn+DErNjnvAD0W4Kq
7Hld46teUvTg5ij4VE9EAzWHynBf9dl5C5uqfqZizZ/zlvC3tG2Bt+ekaJmqj7adC1FpcqhY8qnR
GXr73byORmLNKIfGPWlEKjlqZjVYG+WK1t27mU7cEQ6b6qThBIY5PrnVifZNBYDeSyEO9RA/YLrp
hHoXoOevgXsU105CH3mVTCygaTx03/IWQlPZpjHEBTHLtQGg+lSjAsD+lla3k2UAtW6oeLhvCZsc
qMfws5TmmIdcenxR/FF+4WtJ72zOdbwVEQ3JQ4WG/476mJ0plEbrGGVj+63ISKjEdEITARRh8T2z
SroK7dyFz6JN9dcsXvJcKosEpBaN+LORNWzCrTDR/LWcw/abZkssHMasfHc7Z3Z5i7GbhaGNyaAG
yAPCbmf5ODc3/RjzeMRGT4FTlWSgxU4PqM2PqvDZ1m3+jS/HvNm4qZ/ZGwv0t8SpR3LzBnRKVm1T
/Fpko6HSctnEjBw0TayyPUtmu2PfKEqlx+tBDkm0o3jlJ+OThshtDbQfN+jqJy3QpqUE6JiQEjq6
MO7SWFjlxmkKitY8dLhL2synbo0KHnJjo+D1RH2ykMUiG5hev7Aa+9qEPDfAQ3j+62LaSouA2DOe
TNYzZBdMNjr2WBzoThVg/IrWZk2WIMT7pSkAO6i8tdGPlUGepLR7UBagSC+zMdtLnS7QyajtBapo
z/bZ1HTVrT2gqOAWMm9dD2HN+WWuTT+kkfCjzlpUDCooJoQfF77q1Hfl0Btd9QaJixeOpsd32aSM
AIZW+VjovnuduT7IBCk9cUfYTzvtR9rw4cnqF1iWoQS/I1U5v3VSksBAO2ssNeZ/Fagw7gnvLr3/
GLQnxrKQZ67j78+l0X5L2L0kK35Z/3xqVfuWEL4H0g56KgMMfxFaC6wr4zoXvD8rmHFi3pf0/44D
FDmB0bqjorNjS6YHwO00URpmKymLS4Lnk3eKDTcfYb5f66IXYbYqvR5ZlTGTx3qKlSlIiqWEzN3S
6FY52sB7PQXpVueVODKTbvbo8s3rApHyOVqm5GGe4+F+wED0V1v9/0gmn5BMTASgtGH/2RrevHQv
f6tXL1+Kt//6z7u3kmZE+/b2o1Xz73/13ypU/R8OX8hfcCaASZjuU/qBvQZm9YNNEy8miZi8+LQt
UKXpy+Smrfou/q//NK1/MH9/p8OiVDB9pi3/hk3Teg8T/aHNiwQUgQhiV0abDs3ejwwjFx+SFg9A
A/FxtLoMKASJtdtiPSHAtSuEp6+wkhrDeWdM+LMo8jd6O5qBG4Xuvi7AqIV22BbbRU9x2WLRuBtB
rm2Z+5ebKHKYxw4NCP3IGZ8KfMaLOdk2X/yo1A+GFPm69+2BKi2ytvAtvvWl7A4UGlFg473fOIAy
13qIG2+eUQVOSpByxvC0Ahs3Uo3A5lvnpcdXJiXTwJK191I2bXHAETTv2Hnv+tZ1N6JTkBDTBC85
G6h9SdzlnUFiGsOX1sLtjcCyeorx7ASG0uZjq3I/3kSG47yS8SDjFZtjLF0FAQAXVTN194QZeedk
eoqbfmiMTZm716rX/QsB32LjFVH0nMctdY6Zqf3s9my0EyCljDyboIF6uB8SJD+NOV1XsnIPTWmU
O7jnE/tqpZ9KwB1RmW3sasyuNC/U6OUaGcS6wdvmmB1WfVbbtw32U2QhlljjabXws47toW9niBzo
V44WvNwjyA+5zYya2ApSDDZtKqqL2ondeFuzw4LXNfR3eiKtrUF5dx6BHQ7Ini92ILlsfmo7XwMg
bi/cRAtX1Il3yGDGr1PWO9t2SElbcTNYEozGV8Pk5DsHTdhGk+N0YyWp+9qHI76I6VkUSRvo0kz3
VLZGgBcmfFBwPnZpGkKdSZxsuugnI73gQwRZwIM0uh7HrtjSalWbJPY8+I1Ns6sdA1YBSlVaOLaB
razLVw3WwlevKYfvEZDA3SygDa9rWmXACUwCeKahzc+nVN7HvZ7e89GcXjRYXkQvzLa40KpMAdrl
w1kVgpuc+OiRZeRhNjJCvqxzxvBbOOWJTlJ1kQ/6fTxqEhaLadV7uvXZ9VjVuDjIiTkB5fDPrBrT
60rmFmVuomuFCymiT6Ydg4IFUoa6ENpAPw5HYhZ2aWmQuDCPjbnj0+CB7sQwRtvDKPYTlrN1OfOB
XRkW2RhreojkbtL0NDZpTThdqxcwrYy5uGKjvPdtIoTivqwvGsd4YVfjhue1mY/xmdTzRwfP/01R
2UGoebp2aJOeLN2AVNkUmaPyh9L/OlsUaNsonObTrMb2qu0Nr0CbZoZAXkvSab2uv7flaF41uE2a
fptn7h1KqHQLv1HfYhv0jxCnjcXG1YJXlcSt3EgKmXRYJwwW9tJys+beoBGP6YjWB8ksG6zFlXss
mSG02gZIhyFOLJRc90LJeRcCK6HVCWRTfAFXMnRrIbXosp7cwn0UqNFqUnWJ5btGAtWH39ggYEhO
Zn/FCreKdUuztqKvbnly7WwFpxmVErwhna68yim/BMa7VxfSrrb3SkUopV3loPbgXAK7Vf17MDv+
NutiiAr/oZgkKdfMUHlSxKRHBzxQQq1I9xuvys61vk0wnLLAgGEj9+5Uu+VGaQkTkk4HU7Yt7YxD
znnUkOkz0qBhJIZhGTIpZSN+piRg7aOk7jLiXVaG35JVAjsxZZNJr7U6uYR7wxWa+jo2u/f8dLGp
KqXBVh7daEs7xzmhOB932Gb5X5GjF2lsrvHaoc12lw+ecdY4WGIpRZparOfCH4IU3fwFTU022gnD
LwZn4caG8APUqDfdoNeNOGA+4gVV3GRXpZET3gyFYNXArj8fYzs+C6V0d9XQWSCkAfgveSYJSKG+
7IlWSR3j6LkNcxHMZLyrKetX5CTbJkIRvxNuIm4xjUHTMNpZx2pvaytHK8tLN+6rG0+5zmXn1OqL
TWsXf53pn2FmNYn4bfRNNlpR0DXdDMNj7nOxKtp5+lpP9SvfqOaS8s3ZDW5Ia0olwlsZoha3TDHD
3ShS7962ovbaArLMx6HMD3nkticattpuqcCOqhThV8xRNh5bfdO6xGOydIZ7tkPiKXP1ZNMWvvdF
6fBPKbcNuQc+O57RMJgvUALQI6xH+ovDlD7Hhqkf7bpSlxaIGIKZmfZ1Yk7XHfp2wpLJMd4ye5iv
0GikW7h5QZuX8h5RGWZQR/WB3pRzYBOCR4KUPgxU4CQCDTntLNfygdo0o+GdJSZLPKEGYEDRka4G
jn87oj8HCctuJ0IzfIXZbYC6C2GG2UsUOJzA0slR+UofrJilcbaeILY0fAuxjL0ofLMXujv/P/bO
pDlyI02if2Vs7pBhXw5zSSD3hWRy5wXGYhWxb4ElAPz6eWBLM1K1Rpq+d7eZWtZVZJKZQCDic/fn
2o+h10EKYHBeZ0TwdzCFjOflSL8GEx8FtdZGG07E9VqQ171kqmyeCJQ3556xwK3FwfiEObX057hM
T1lMEgPOEda/ipOrBdJnl8/DGzHD5MRgJX4GyqBewlDDeJy2NjuBYs5XvVupflUY6qUdGcT6CXf+
rcXpeYsBXbyjt/oNtaAB8l13J1pm2AwaXHtfeK1HF1Y8H7U0q77JNiJDOBbqOpsqdR+r0XMIdtfX
ykJl8+BgxID4Sosrsd+VqikvYxmqFIZWzXksveloKG3CNEZETTDCcwxIZpvpatS6R0XvOzeg0Kpt
VybIfU+RQCWG0fZ8cLWOD21sYrwc6ZASwVchzgAV0iK+G/Xos0GysxdDF3CAtd71EdlgNGN6YBlm
sBIIQRqIu8qeYufeEKkb8ciLCuK/D6091cnd16b13/v7v9nfa0sLzF/t77c/KhEluEP+EVnbf/+v
//z1a37b3au/QJxlB80h+2uLj8Hlt4yZ9QtPHPbwDh7+JY/EH/2WMeNQ8duOnnMAgx+yZEQQcPzq
/8qGnqD3H30bSBoeBBfAK1hEcKfYi4nkd9ZhT68on67cfGe40Ss9XOOqa5kzYAJ8KRX7XgzKrlx0
XbfQQDXgrOgdwBtIv92iATO11/eGpCatXRTiUpMWsWhUYzGpdeAsSjLIJvE5haScKKFD9VoUZ/hE
9RuWUfWqfOnRizJt5OjmtZuAcVLKEbaQc00XJVuCLMvcrjiWwKL5bmSXDdk09JXpOjAl1HBEa78Z
ihsY2ha+YBTzFOlcLBq61YYWQGXp+OyI+wd4sVR3Lqp7vOjvgEHu5KLIt130bJvsk/RFrXcW3b5b
FPx00fLVRdXX7BYxdVH6GdWvTaT/HgsA8XcSCosroMAeULFxJPEwyEAs3oFkcRFki5/AWJwFHAoY
AS5uA7H4DuTiQJAmKmiOKaFb3Anm4lNIFscCQ8t3fcDDgAx/YBJES3SCESFdnA5zV0ZrPtWVXFwQ
BXaIDlsEKupNuPgkeqUZd7WB5j46lXYl15u/dIuzAt/9hof53ax1xTXD1X5KclcALsCxmiHc5Gco
kZFc6y7Hn6ZsspceRegOI665N1ooHoZRMuauo0HcN4YS3uumBoI3m5hZKYX1BWJvmCrUyUWwQXoJ
PcYhBNG8p7EwsnJVUXoX2BWqdgzhkVNBhoaBH/jOWUp0ytxgV5Prg7XrDLd+dTgW2Awsh/ypzErr
aOU4eVQ9p1S8/JroaTkGmEitxQkx2A1oSNZ48zwKLtneog+2JMIPol0KPuZKLQ+NMjOFbshVg0bL
MzZwWlUAA0S5P04Ymja6dNI3hyMdNoilFwFPWPiU6ozoXIPE/lhQgqNllXYx7LE6msuEh3F2+lbX
wMZWbHcYSSUZROkFzrPuMBLcQthOLj3l6SU8N3OkBrzl86PMcmd0kkXbIt4VCJ5r7w0tc08TMvY3
0TvGHihmD6uh7XhXRcXfiYfxljeQjolxouQC7LX2gBZMiKfjW+KJnvpALaPpVud58WT14ZTtLJol
ljBPNF3pHeFnLCoVlYSjFxxcy858Y+JzoFWTb6gREGzWlO+WVKsDDudMVb/G3H/bBDzUEnFC0QrH
hN4XJ4bTApwZlHeDEJjQx7vVeqP+YY3oRWFf1TdfP1lK+s7dcNLl2+e67txF81LLYgmwQ0YYu3fm
8gwzla74zJdBbGmV/UObmtKvbHqpQT/zi38JUXg0u0dnLPiLOZ2Ae2tgEQmI4U1r1WuJA0kzffu6
0lKr49XYfNK+oU3oEclIF4JretWNrGn1oLMlxcOAgPrEOFZ/luXiU+oK07kTFqT9CrTkVWNmGwiB
6qBHvWNSrMOH2vf05SjF4nnWQ1lvIEV137+A5pR52jeuZk90kWr6NWTjeJWNUqxjrkhQcp4Vvnn6
gh23CngBeGj4RgP1FcKZymyTR7Fy/4Xfnm2m2k2E2lLlnQf8kE+rkAUHk2ii3qTNFo6bRsrKr1Le
uckxrZPWtPR32l+kKTvi2/cS46qTj1z1M//A4/UKamHy9aZK/DadL+TtL0Mz3fZK+0DXTsVGrnqj
IJbNgj35nnvWux7dLrqNF+Jg3sW7IhWflvSOnlHhjmDiXerOdWwN1IF4S6HMUyRaekbV0T3ZGHgw
h1gwxxUKOKbKd/WyunY8xyg0MMhNaolmX5luPrZaql3sgTU801xGN05t+JpDuikppgtszECOadCG
1cEonfBW65TxRht12tOrCDeWdO14a1dZynltMGnqzBBN8Y3uhiGv/Y45UEx7j/YdLpA/NPqPphyq
YxMn9TGd+3Zd6gVYGd36EFq3K13rjsckHRBDbzB3jsJXJdJfWsX9mHqipHPZFhuIER1u95KgX2FM
AcIYMpEu9MGvbZt2LMM0fdo+5+/FYDGOxV+3+Io3dQfZJu3rg+dkW3IesW9ZMx9wYmubsYEOn8op
I7OtPdoTswWG0vtsnIq9Sv32TrIIB6rb12sg79TWeD1y07zgR6vXRu05I5SVepoy1TkILnzcSbYa
wLh9VTV6JRQQPr02fcL5udaJ6/xIdDRuUzbqm4MoD58ke+gILL1Pk2KsuddbkF+N66t9icEII8uB
jm66f4d5Zj0whnwX0W7JcNpVTZ8KJWYz903Rfo8nsAhq6U4XzJKSkDZ1vJ1fdjqk2XJmAMAkojxV
mk1vqczuuKxAW9mhBvhwMteSQqGKWbaS7rIyY7vMwWXVanr9o7UoRJgLfT8VFejLun7v80oPGrf1
glQbXtRwHny14mnvoRUQ9Oo/iF6/cu7dqlMTPkqtJjvLUG1l4V/wKyoazsK0HkPSjb7NbYhyUkYv
bspzuGyNoMOOfIKQEa3ZJLjfTccariCxtEfKRpc9BINEHIP2dJBdKHEcMPYZcaqnjxAZEcVas/jR
hk76Az08P3hUwbKVb0PslwqSo23KTdbytVFhrAF4qBcnTKs7w8RuFsUNOytjcX7Xwr3UQy3fSnXK
36SuGSBayIJb7LBAjyUzCBWDgG7RJbhD4hJ+SoifjkkGHPnTgBVKO0Cs1EbqnWb7onsgNN2o4eSC
N+Gps0flxtaESx86hgg+RE5MoYhAgmZpfyJLYXLFlIAoq8aq9ZU5Sx6DY19dKkbSBxMf7zpsrGIN
HRdcDlmsK/pxkq5nOF4lRphSuXSRa+3ZKWRbTa0aILd56NNPVNFLLMbPstD1G62IukcpEglcxWme
bZpeCOxOzH9nD+3KkW2gmHXik6fYZwW7MFwiykGtWMBqTW92FTkUuCBdipdrCvG1aS4/Vo7N2cy/
OSBiV60I5U1mK+pZhPRp50Ylto1OfKOXGdDAWpyhXm8IqG0jPULncufXVIiKzoRywKAqG+HPMIJW
CWjLTWGqNIKIzNzSen0ek3jaClqtVnofGhsrb4fbOWOPlw1Vy5NrcG8AfOb3tD1L/IiZ8mp03gVa
UvuD2gk2IIA/N15tw+jOYZUpdCFwdkuSoBdw4ghM6otH6coTtGK2O2IJAtVPS7W0nox63I50qQZw
le4n4PsXaH6MT1wX+k6pbW0kJD/XGIQNVfSjGaetAaFmNTRgkock7UEIj+MhGbSWUrA23MsmPCVR
czVDywqc0E3302yPxzAlnYZ1SYkzbY1t4+plrK7a0ekVO1ly/DEdQNsMTHR0Z9hpE3ALw9rHsifB
KFEGrEQ8EqKG2XvmqdGEECjzadyP7H/nk8VWJfPTqMisNfxSKHFuTeG11WdjCigYPFgVFHZCuqGN
hnj6iDMXp9HKNqhy3PE0fEYru1NgvmyKkhaXyOzlPZVy81qb5vYSpRaz4sEyzwiHL81sJOu5tq+J
B+MnnbvuGuNKDHImIjeNU1vfWqa8fqqX8zet1bqzLBxlk2jDDxFNmO0sfTi7w2AEDiD5gzly+kGa
a28RcvWTdOzmGrFVWeshlopJcd5AWYSrpujTd9lRy5zgpWPQFUKlUqAiRqmq+llDQ/gwJKMfoh/y
qKxz8tpmsqXG5MFTunFlZeZxNthoI/t9Z0gFULIpmFQxjswr8yOGgIfnJvEOUwR6b51qy6Y/QiL9
pmIG+O5kFrhhWbbs41tzZwDy2QuomSqheXXVsJdRli68bD/PIcPrmXHuycRde1fnxfycCzU/t3Hx
wQE0KtaV3vSIlN2iwZYgC5My/miKgqe+0hTfncFe1iwK6zZ9Ca1YgCt7Zftir3WcRdcu9NASDO1q
JKl1Y6Rz1K40PTcOquk1gTPN3Gl9KZ/sXvbHpjbK05wPlIc3U5ffZGXjWDjSjfgbhm+IXGGajJsC
ZnnGcxBw5GJfr9gH5J773Y1UFo4hsrQrXiL3uRNO/TobRfltjjFZYr8xTLqzkEpKv1dl+VAudl1r
Me5Cl6o2LQvj2tXmfbLYe+vF6Et/XHYBMCVftcUGbH85gi3aITCNpYxtdF78ponYlKRf7uFyMRIj
yi+mYmCkXx5jds+L5Xj8hwHZWMzIqMDDJ41axc5ZrMpiMS2PuJeBROIPXwzNiFmnTAC+qiPMznah
DrfRYoA2Fit0tpii58UebS1GabFYptPFPM0P9sjBLwwcL642SorFOv9yW/976vP/4e8ya1uCq/+3
qnuNq+8//oMZx3tJsup/Rz+/fuGvox9H+4VZkK4x3PmVmfs/ox/+iPZRU/0Hm/d3cCFT/4WvYFCE
wAuJw17U5V8HQSbfjlwycRND4//+F2RdQ/0n+q7ruoaKW8NcWmrgrP5xCtSICDqX51U7xSGXm1I4
cA8DtkPoQQ9h2Gm9SJ7C51ypkxXb2Zc8spS9Kp2LXvU5pg4mxkHNFujOG4rylpaBJytUcXUx9Eg3
lSndYKaKcC80ttkma+UGG5dc4YK81AsvFGLjbTpK8e4ZxdmW+Rlv9Rbvchh0wvJ4bBfWiiIFvEsi
+ezVPrkUjLV81nBO1iU9pKri4m23dBJO6nysPPXW1lqKG4V8x5u3rKq4MM0pw4ZG3eDS4VUYOPid
yr04xriViVPjSCNEm5VnqQ3XcLTwoSU9hMwMxXG+NdPpqEb8LZEqqzFO3ulYJfDfzB9Wlx3yQfuo
HPulmdpNldPyJ4rYeIZAuEuEa68gunnrqg0ZkCnuBTTfCxP1d4dOvA3exqsqsvPyDnQFh2ywq59p
XeLPi7p0YyxtgQaNhQwQaGsY5PAQGfLqlqPN0QrFgWDGhwwRBBgz7yJAHWiv1X6GF+0rkuiBykPH
tJKDHvfAY7LxwSbMLmvzJTaw0Y35u2hS2p8sxBQDyQkT6drkF5K0MlbddGvmfFaT0W0arwakaWaH
GToN4kTMsFlHktIr3ig9FgjWi0HF07HQJRlVpb3Ciasj07+OlOW9jIt3TiO4TCf6XzvJc3d5rZpq
yrXSzLeUQd12OpjZZQ7vEvpUBvVYOzy3hyz+NPC9sWAn5ywbj0hn1s6tPJsNPL8hrqynOaTwMe9s
DKOewQOu5YV4QADzp+3pJKz0UE0U75no6rE1PhSqRcNIKf0yFl1ApOK9HJgT5Pr44VbzcWCI4qex
SC5Z47wko/rNbYwbHHmaD199M+ndbrZ6sWvG4WFuLOyYdceFauyigs9IUV2Okt3Qrfp+PtrVFAN/
5fMEH2ZwDORKQIDA56oXxqpu1acy0j48Ax9fMcI37KKcPo/hoRH9AzCHz0JNJ1+1if/2xfhghMSr
MxgIG4pbIVADOvY1LUn8r/ddK+2L55kvPH/AUJjWpQYxsumWr+P3hMmKpCAN+yVxxFIlweWoaOOl
1pX6LQ051zt4wQOx9NcZS5NdPtKpyIzH8ievG3aNQ/0d+Nhh34Lj34+Dotxk8ZSvFy/jTanU00YF
rHgoYuRVXcmND06Xb9Mg7JPmZvQz0myRNGYgKPdKA69o2Fdls3wPnQrsYMSc0kZobMonsm9Pxch5
LpjNFm4sznwffBWDv+wNGwRJp5E4cMy0gv1dUHeTWDfmCLJYkGBl5DEKcH4VuRnbaS65Et+WFRUc
UjGfKkWja7i3rPXQW+9jOYmPstTRrJU0XufwZ12H2UI9ezbzVqoz9alaRg8QcKOSy39OdSINND60
TUF4izGpPeraxnBoKeSnwE2HYRDDtqYGIzC1G1N1+i3QVKJ8mfPiKPalJ/KzDwfxqUhxpLbt8LuH
zp+kTH/Ki5s0WOtgXMhUE5fHQPNT4BNgKYR0mVU7c2mBNvqGAl93vCRWcyb8YP9N5nNRBv5gBVpw
ADzQlgCtCTztJxaWZ8q+tCen3NHyUwWllh3Y3dEKY7Cg//XvtWR+f3olIC6oHagvuud8Pb1+p1FI
xxmNNKyrnd5l717Iargsxwidk0+vUVvt+Td189ev+bMuwntJnR4PcKBy3vK//Ey/e83IKL3YbbHf
TJ0Vr5mlPgD4zX38HDupLC5Afl9MrEeUxL8jHvwMzVg+RwPEH6IfgzG6C3/KQNdZJOd0cssdZe9G
kBK6RGImKMFycUyrNNvRaPshEWEgSg8IBEPLfYsFYyWWE5NNV0M5H/sIBCDixs5bmqepCOFEII/S
Zvmm3L72MwaHTZWesU5sCmYdYGueVCsuAns0L71LM+BY0YJqWRW9wuBdfHMxPP71m/wnlxA8Qyxz
BJRVS/+ZO6TniVdUulnuYr3dmJV6S8n3bTEzLP2b1/kpnfz1jppY1lzHck0upZ/eUZK97sgfcq0C
F9+39P1OWoLtI2cRLhHVg9bNqKqkUjwfplt6TIu7OOIZas7RZzOwLi9bFZJSOBP08QiNLVx56ElE
di+GGLaxy3Jv1UnhR1Fsb5tRH18ii87PItKZ3iVTcuxV0V7xtz6NYhkn64l5gM0DGNzuUBPK5BNZ
117Bk+dTHN1qOyrpZ1jNT27Ubyg+4uFdG7t4snZxXCagCZgWMBA4ZmD2cWHMt1hJjJWu8709V3kT
VjZhwGWP9ddv5J+sMAsnwVuy+eCOfq6bnB2lauDLl7tZal/biZGVjVmRvVKksfvr12KH/U93PbKk
yafFcI2erT/egUKfEic3p3JnZcPVbJMDc8C/WTC/7qSfVhYH+pxpLv/09J9ZFEnckEdH4NtV3kA6
Ixl1XN3zx7LSJ7NBalGEh0w3d56iX2ToxWuwRAdlDJ/bNP3m2kBncb+LlUsCgNgID/GYNNiqnoqz
pkWf1PMauBOSbJcb5MdSBpGrHq/cKU/sNWfdR5fxOa59N9qbiD9+brFv0TTw/Y3X1BvGyzHaYaNv
+xErmaonnxa5JbzA2XkgBZFZTBlcO2WDCiFztIi50DMKjUTtrlWpx2vTmI9/85n8yR3LZ+ExymAd
NrGp/PFDIdPZMTMpyp2GYXA1xEXiJ3AtSb9k/M7Y9mHz4jfJJ/dSWNA6whbM0KwVN13KtRxm5Vqx
y34jw6Waw4aZ1cfqi0xpV3MXfko22JeQsIdPiecl9vQ0AMIMhKNCknHS6UnV5Qfu8lXiJPejwe4Q
VC9ncmXcZrGKgMbbVCNBbhGTt14trxHlO6tUcH2aJKtWrT3g7VLMFLY/RebELJ+8Wgznv36T/uQm
4Zmx/EeDKqFrP71H+GqcvJOUhdFvHrDFGVdInFs8tf0qrKO/+UQ0beFQ/XQNuzyFWdaIVWDy/ek5
3MDIMLD+lTuht+UaoboK3DA9MPTYeXj/GPNySRKHIrWus0xRW/aSRPnZztgA9lVok0PwamSXoVl7
9ky1VY6ZvZzcb22mnVCqbnKvaP3YY7eP4GAERt1+FOl8HfPpSI0zD2Mus8jI3kO57FIpAMfrem56
OFNjRbV80q2HLnU3wEIuX8fL2RyNILH4i57IDraC0pbWctjUIZVk+dzFdDmPt1+HoLAcq0B2WXWg
If0h6ThIulnU+3PDUc+a5YPoIuJcsB/pjX6gxeS2UZKDYbBb05yegVWG/5h/UeAxE/JbLsi6Hzaa
SUn0chu1o3XBHvBgR8sBYmGRuRR8+HnDbkkN0/PYZG7g1PxtoVgvxJW4xQBRnDxr/BALArHnDU7z
5Ay6ovDJsvHIyM2XNB6uhFcROiviZGWB4Jce5gJZmskix58uP3Ao3lIwQWkYDJgVytyTLbtzrllv
cStLEPLWZWiHwNDFRLeI3I5kLbdMpqsjgIBL3pkvuqCJ/W+u3D+5vdnrWJaH+YIr6meiVD4ZaaMz
6N+1zvRRtsO1VXnuUfTB8Y7betl/fR21K+rqNp3HTu/rni/jboN/VpKB4suawiBHWOL4zLzAHYTh
BHkXNb6uu+XaG/tply+91WSdkKgiM1k3S6N1o+TeuRZ4qeeI52I3wzUuuQ/82TEuusIak3bT02Cw
3VKFUfu2mvT+GAF/zF121hSA6DwPY+QRxstss520f+gGVlChd1fhciT18DgwYL6aVs+EL2fol4jM
CBo5H4tYPqRhgaFUU6hcq6YPu0VpE3V3dTgd7LLEvgw8RDhk9g8YAG6X3Xzn/PZ8/bev6u98Vaaj
sWf7vyds++/vcfX70RqIoOUrfh2tsSr+wviK/2pctUzrWCR/dVVpmvOLbhCdAKi77P/+x1NlenC7
VawSuo0L3PyqxPrf0RoFxp5NlJR7wXJU418Zr1Eb+8clGognZHB+LKIYYIP/qaUbS2TTW05oX0j2
KPuIVa05lqRE4Q+4xNadCIN2kRnYOVSPMtI5qS3vG5zlHzGjmXsM0Xjstcp4sOmCe2bLlxwJiows
lrpL5LAubRc79dx6tAqhqnZXApa4GONIyuZRLRtSAfhtc6M4Zh4GezTyNL04euxhSmhyd0OIu9wX
4QRCJ+1pEcC2HJRFbgaAL60NrBtdX6def5fVXkfxhirDU27U9Qnvd7fFf9ocdCZt32ctfzOLDu3U
a9XXHJf3Vq2T+k0U2TKEKmxi2+075kSN35fDRArMjzKFeYrHnVpX5oYPSrnQXhMSBHeGTUyaRIS+
8CjPE+AUeq0YNlbLLbjSE5neUCSvPw/TuODP6wAea+23SaxeJ+Cb165vcFZ36nNuJd7jSLfDzVgS
RKl173kcXfZf6uSHxlDcmanS7Mxe6BdRFGLfY/ehPjZJTsVQyb1lx8nZU/J3r2swMcCMWltwAY6U
aHrbvFIGHpNOuJ9Cy9hQAUubSZ6I9Zy62g/Gtm7ju9QL7Tw9+dH3ulgzRRpfLM2V5QrXdoQi40Z+
U+Tum673wAuZwfDeVM/MH54bhZcumxpCVCwH2HeKtUZapdI8Sxzfqqm0YmdRItznuA60lcFp6t6Z
R5B8JFnr/XJFPjZDa29IBOPwxeOV7fAKNckqdhyQ59XgBKWCwrVVSYHjxSfsTcFnpkVXkw6T22lq
55tQxtSazLDCY0OniS1RR4tXMSpMaI65pbUNgFChGMm9pIflZIEjOsXIk2f224yhKE+4laIRm7Jt
x4/ONfNyRaqCAWGm1J8euKB+FUlT2xZOKk+IoMlutMr21IUuprnRltH3mAC+n9cks4F9l/Si9bVz
1PDzUP/TOeoFK526soWHCZh0DBGIhg5hjOTAEIxxws1PVlGH8ZE1qDHYyQM9iofNEOtwQZSCbEtF
a+xxKChqWnU1OyksI5XYeHI8JQ0/lNPY9QHfePsYoTzRvEqJ6WeFO27turm3c7DsMWNUvtsERVZG
HNNlr4QRcW6hEIqifIZKFOgeGydVvWcsXxljbOdYh9gKC5fgKsN09dtga/lGxx3zkVEvcZjHYsCT
P3CalGw9VhhV5ItXmQa1liEZJccNN30HOYMKMjkdK8Zbne/i5Dy4dkbtSRFSuTEBuroFxlOt5wbt
y7Zhf3ajAb8H9/I1J/C/dXPZP8ELqSASlRDI0jAjQuRFyVGpCZ5bGMAL38V1vrKp2CS/m3stzFPJ
NEwM01qbhxQBM5zWCR7lx2FsRobUjbaJLZVUjDfxkXRmeI7dUtzadE1qoSsekkyxr57R70RpzDcS
Tc6nrPJgcSqWeDf1cU9HDvK5tKtbgGXKWqPzaly5tTvdk4Soz0U76A+63qRviUolgMJeFueTkHsc
1HG4Lzm83I/sZHwPUd4Ya/WMsotJpZJ3kdmIJeaTEpRx8YrTYONjpKMXpUgMFgVagZmwq/u50b7j
ZrUvNTPJPQA1fV+0vb1KtJb62bImZMWHvBW45oMwqR8Up54Y9OlGd4+NYfpBSqj2Z8WZdlOKZM3x
HHup0GgERONnaptY2dbhXBckIQu5qs/dMYn78bHMVXPT1GXk2+5gn1Vyp1gnWYg8WLcBk3731ajU
eDfB+fKVMQfqa3aTgiPJsl95CM470/PoFUkbdAoZGz5k9P6T+W51QQeorm1ja+AfaPuuGvU9moto
3Wh5HujVQHHu0CqUF0Nae9XnqDuJIr+2+A4PsWeXviFEfQQD0d3OJTq7HN35VtUS76Yl9tGsuj6c
12Zki21hsglDA3aDNnOHoHdi80e0eKekM370tCL6GWtmvgozGfuCSP0pVnAaVbUln2uAYr6p1fMV
QryHAbCyX4FQcm9QQg0uygVkkmTjmXZqhQUrggJhJeZblnMWd50muWhhWW5ntdLeZRGZOBnnRwT6
0NflpO8sjgAFalFo3SeJNkJ3mV0SAPl1VrU9uwcVycjQ7HWmTnzApW55gZMMd5KRHHEGCxZlX1BG
SQ/vbZq3U7lS6H19UiO7OXh0uhwiN66pYcxCb8e6iYjTqafWUYwr6ZNb6lKZ++ewlghGZb7FtfeQ
TnqxQJ1W3BLJtvQ0cCtzFO8Z4lyzyeNSk6Jy8TGFkQ9mzd0lo91vlkDbGoxS4atueCIYnW0r2C/7
xXyI6Qosh6xBhHBDxZu+gOsSdT1aDRYMKFVhcYoswfItQ/keJ2q9RWuxj/PQOh/oc/k30dZ0/rbi
rjUK6x4s3KM6me0l8zj4SGmQQeyUeev2Tr9uKBV/JIPUH6BhvKdz2u3jFIZmkyULpx8Xak9NJpWQ
StQeEpwSWKcj89pGZXWLdJKRfxysgTPpHQgS/RVgjDwBRKBuB/Pk8Iy0oSzZD+tU1El60BNrU3FC
8UGl4u8xn0ZFmiuV8N86IYC2cqIhf/DcqN6StGhuQDwwpGprgFtN+INzI0tgFMdbHGS4GvD27FpA
+KfYNOWxtrLoZfDo7XNaptn1DO+DitD5EzTfQ1xQQa1nqXOfMaXbdFqGG5q4FMWAxpkwVbmuY+0t
bBHmi8oE2FRXVIkqE6wT6qVDzXzMmwwLMlyjtakwL4TMT0H3mIVvop9GAlWJeMMHgEnE61EKOafv
HZn2G5rN3qTGuuKphbaJMINkiy8jp9Ve6emlFJNBwpXOuYNHZ7STRflx7I5OBeIdoGRBnCiHFAst
GY6F6uSPKcOXezZV2bFsXB71loblIJEZpcBV1WlbMPr1Bc7LprCNeuuOqqAVDjZAOVrKNk5NGv9i
PTo5APLWlAv2uwhfBl44UGO3WMbGfWzmGBvdXgRTmpLlNeUbKeHUh45l1VsMNPNNjc/azyyhHapZ
lBvLleN774ZujqwCpynMWttaZXnUlCsb9Ylk6zx+lIhGbzbaDwPi9p1ytDDgB/ks+qLZpDiBKn8q
FbGfWtX1izRTdtEsMtt3mqyg7slE1a1HHcdzZtpAtIom9qG1fIddo8NYmCkoLWwUMo7FGKSz9IZ9
r98lar6RgAk2KtLDepahdphZB3ASstuMXVfdhYaifrpgZZF/8mHVI2sGld1FaziSYsXWg9xhnt1Z
0N2MVatOmKvCdjHX66T7+ajfYDdHO30MQ+aKfd2uMPpmmNb71scV3HIyzXF5EtF0XppYFd5G652F
BKjeOTUPJKK0UQrcrdM+xtrJbwBRsiAMeo6/OtM3YTkDq7x3x5CoFQAgN64+kr4YyBdQyu4VD84Y
Z5l5CC03yY7d6HrVg5wG3jVgGCMpp5VXslNmfAbjjjraHF3SL0EWBEDlMieY4qgMlC5M6XEnU/Gj
Blb2XXr8hOwRrBe+pnpTIhkimA71HqsevYHaAM0dhFNy6Ae3OTc1f7tq7erV4M4zsklseEUInx4W
oR4T1jahY6JCHRzL7yJUtXOVjO7ehmTDHcxh7uL09sMM1mzV4Cv/buY1k3kCdvWRlgm5xmsrrgKp
cZXahcC/XRd3qozjAH7UhM0xlv3OzGmHZDWYAnZ9elCZbGF02RYgvBjc2iInap5b+lEtW2gsKiJ5
ApNnjeWaeKo9ISA4Cq+nZnVFxcZgPrdgN6g2TWosoK2m6CuqTCnv5p1jJuRafpJ306u0wpsopQZk
peYeMTzIP8GQ0qftU3irnqc6YijWtW0gCOeSZrBcBplhVLs3Lk9hYia4hwG1QMdatTUDprFI04fI
zbvXjq0nZ6Z2uEzlHN1Tbt9u3OXNDos43Spex+nL0ov4gtArBcO/caCbrVb3U9o292FYqF2QVPzV
Huv6PmtFee0iOgmjRmueRCy0F612m5eyip7CwlFPpg5tBJO0SvmrXgMxKz08Vz3yveMV9T00uLYM
wrAunXM/xuZdGTfvziywT9fzSIpZidXZd6FEMkmeIxOHAAySmyyf8udUxSjupjLcgiVAup1Imm45
CpGpFz1t9rAU/RoqEPiPqA74icpNKrBnBSjpM37ZzsI128DT6hog4gGdKPLbzK6PHb9itStRjf/N
3pmtx21kWfdV/gf44Q+BABCI25wzmUySSYoSdYOPFi3M84yn7wXK7rZYbrvrvi5sl11KEokhcOKc
vdee7ivlJRiMdRpd6wD+lFkt4yeoYda28QyxtRRIWrwq0TGc5/gMjzs6ZlKrC3wcNrCjy81kGr+m
CAc+Yc31nZVLpiXT14lFw2QM8zlhqbC48wfctLGa74ypQMdLQMC+tfr0mi91kpy5r+oZMbMgf/KE
hR+xK5XvmnjK4pDHvgAnBTeb/edSyAqnPjuS4hqa2EKJmXEETdWA+qCJ4qz6UtAoze4ESbMSmKPL
ZqwSvAVA7TWht+5CF0Ep6CR3fjNQQw/3QtPjckPE7lHeG9PnNh/L8WkeDKwVK6Nlw9ved2aDboi0
E2WRw6plPQ43nJLaAy0ZVCG9zkYUdOn+f2b3TWgj2L+Qn4yTXFVPaZqNz39q/9z/6G//magsPgyF
Tc8kS8sht4SqjO7Owrz484C2rMYhTqUYLkzjnI2h6fQJq+eKZEcDDLAffEVhse9j6yQTZ2fYNfwH
sfWUf1t287Yp2i1fda/nGLBhtP/7g/vQRv1xbC5RWMDyYW98HF1loq8wB1vDpSzriyqpFf1D1F/+
/V+CZ49xHIpJU308AU7cjmx6++ESWQxE+MslYjlXxe791/ynJfmPLUkPb+XftSTzN4RBP1s9GTTz
md+bkp79C7My/ICg+2lNKu6SP5ye3i8IeiGpkC2C3u5d1fe70xNVn3IWjYNSDrfPOx7/966kVL+A
JoO6QsS2pyGkeP9OV5Ib5eeuJBFmUnAUmD8lnTW67z8/QR3h79EMpmIBxY0biJbpKx565P8dKSwI
XDBuAKJtJqDOqLmGdRJY4uyCwrqdXd8eUR7lyRb2Vv+maM3dzTibvmr0SryvdYL4j09lm7HwicTM
5/xr5vgSqJGw7tD+uwyimAzc0jP05nUSZ5S1jUYCFLneowJ6dK3Hrr8z+9esqIngJKf+GS5L/VIk
UW+s5z7F8J6Y5fhKPzAbSd4yJvRMEhf7ZkQKMa5kSybUtnSr5NeQUFC4LXXGCGuCiomweYow2lQj
TpdUd7eLJVTuACrN1Js1Y+JtWkApWNdSx1CqvVjuK71QRNEhhWcZwzrYQqaPcD7mqStpIyXFt7Ip
y5cC2/6layZz3cm0uQl0M3xjj5O/2OTVEJPtIdGj4K4epjIOXq3QsmCyWwUs/w6vXMZYo7NMNMPe
cJkB8d2zyhdYPb2xAjmVDYqcwii5eDIbHwjGmnfl1G4mFDBKDWAUK1Ln+7wDXGlP+8GK1D0GMW2t
Ypl9G5uUFuGIlsRlUnz027h9lAxtAFU2iP6GSR78GQgIaij2Kk4LOiSe5u4GEGLkH2eSzU79nALV
MgNHg0F0KnX2zMzKGb9O6bPMyu6xsxP6w50ANAwPXaA0S/wvrcHGoBwcSIy5Ns7DjN6/zVHEFxiA
1gM6NHARovucJlNZrReQ9nnw6+qGErv/rmnrAYWYWiPZNCl7q97O021JOyve5INmk0D/fxGmjrVY
aVhqr9W7IB7uoLMPooxXmgU/92scg5xbwGFVuUoqGdznns7FgfdQdCWzWX62MMs/6Nnht0lT1Y8C
W8IOioZ9I6yYzHFYE+HBkC0q9gmniNX21WGYkIoGYQbcHl7ii5EH9Umamf6NVpSqd65JA2Il5OBF
wHcqfdWxOw/0BILC+BIH0r0PbSaUGD5wPK90Myff7LKQetWFWJ8Cc8422mELW2Uif+I6JniamvBe
jXFz24gpPCn8Z3orioHerJ/b9MGmINtwu5I1JCtzIQUXmGkq/n9RBPZt1dtdseU1X15iXhQRiWwZ
TzkIAxEDKUgD1IOcHlgRJo41MBb8o8hFgFxx1P0UuzSD9Gim59ykL9WuLGzBM64MWqx+D4byOg29
nE4AP+JDNbj3wkNoW9pqXksJ1BLkoH4cU56ebTN26Qu8k4mgRp8wZtUxM1gnpVXQh2ucx65zcB5M
kWjXLcAZrE6RebHLbDy3NOT3NpNYdF8NQssEAr72+2QLnZpbkefl6jd0eVcRY45Poz/I7Ox2rRnf
qwjTnt7Y5dyZj/bc4MNNV8rNnYslKuMwdPWzTSL3g5F4Czy/lsMRbc+pD3L3tuBFvs/aBPPImM77
ssumh6rwrGMXw3oqPCeg9dikD8CraKwO8bi2kxgnu9TpVpVcSCThK+CYEfVdeGF6vuqylkFmG52Z
DFNA85OkUe075TOFj6wXl2J15cTGKY4tYHsw+YQnGn4MGe8jps/nkFkYUQl1sRaclh2ywOYuMu0X
3ZXBBlM7bYShN25jYCbs0lmtp878nAsymPwA41EyvdVNf9POnEO/RVYWWS15zjoxd2YTfhqX+CW4
c88oItUx88pv+MBQXUbW1ZxqjQOFwEZZ37lDHN+3Vf6Fwpdt03Sj8DDvMrN47COZIWlV7XowwXLD
0+03Vr6IvWl6egcVYmihjwa3g+kyhMbQva3orZ5q2dy0sR/sJgLi9pbsmUI1E+1F21Kkz+skPNWB
YmhcDOX8wuaiudUw8Xcoc1cWt9GNy9U+m0Ft0ebr8qsJ8XxvOLmxt/HdrVuK7wtazZiZeyH6lRc5
5UM1TfpKCc5GgBZd+pAY4wAHuH5TRWiekigQN3Bwqq3RUFaD1x7Fsszi8YUFPwVPCtvHBngjsYhI
0LczBHpY48F0gU5PS7gX9ad5ES0YDl00S0cPTm1UPBJwyuqe1IisTrI1rdbssU99/8GBFr9iHoUr
CoLQRnKZNFHmm4Sw09d09F/DxqwerFIN99aox5uobuTVhf7zCJ8wW7fSPTWMhnDXcOsQ9fXZacJq
RRQGE8F4JKLR5UitRH0bxr65eoYGPdKN005Os951g0q/u+geL/Owbbq5OwPtkXTxu8a+sMYY57iN
FHvaMKuumPLTTQW18QYNrFw7MG72gNbCb3aa8mzRfG/WKumu3ITpRRdmeg/vlQ0SOKdt5M4N80Vz
SQKzN60V18dslvI+BWK3MbqpvHMG8dVBPkx/2kgeM/wIK6dV1ueWLfquGRB7cGeEwNyoC+Cz2EQK
TJGFlthZiMZlzQijd/XJaYYJj280Ht2WV+SYzO7RSBEk/tBO/KdO/qc6mYqNafv/Prq/ec2b1+an
2f2Pj/xeJmtCslEUKiZCDgGblkCK+8fs3sT+wuB+QRt67HWW1Jk/6mRkTn/Uxe4vZEl6gm00Ck9s
MuLfqYspsn+ui0H4a17xjOqXeFq4fR8FVYSMpXEwujeZVXpijdZaQK5AYzxU666B6lYxuJ593nqg
gwv/UuSTcHj1mAYr49yiUXhMGa4Y2akhuKUetwbkNts/eH4HvLSTPb0HVaUzUPgQWYLaZXWf2cOl
BQ0Kf2Wy1GCvMULTSdy1TZq5596umm+ogh+wCip/LSxDre3QVbuUYQ84lgrEkjVPj7hgZnFGQRXh
o2OWYFarZQo77wmdX4I+RpGSgNCYPCSqhkZxSCuvq+6ZuCePdeXrlyadJatSU5EjVdd9XN7A/w8p
mCf9xSDMs+BXTO68HXVqRfuS7Qq0+CnPtshuvLukyt2XilKU7XgxfKUZFt/DpYX81U30vWgeLVW/
xbyrkGRKMYIycJLOWXqMmQp9hf5YfbEaSTksSOb4VmjvWzpOF8+sY4BTCZQZ/uaj4XElpP/IRNqs
xLaNpV6P1F38GdSSD10MtXttThMhhwNmdKR/dKJWBSGNwMd8Eg8H4fSH3ACJ14mueQYX5R/RWQ37
eVbTg26s6WToeKm4IxC7Kx/AxyFM4+iN+8F5iBMm5tu+sIw7BgMeOYRuzSRhFJStbf4UzgrIh9cV
98Vsq3VPj6tAO91aQL9667NRpA1+1sqSd4UddBtdpvjflVLHPhLzTUrPCpJhZ3dbYeUd+RRLnxdF
xE4Ocj6ACxzpdfvV/NWYsnLnRamxp7k1H+3Qmr9RjqtjSMf9cTYn/4IlsDgXcHmzvT0TsTl2s0uy
+m7s7dZyk9Uf/6Susfvw1nCW/h3grOzdqdxrggVOcdkE6NGoXcCJbRTit1ijTDV4caBioKU0YOuf
Acthe/j2n87D/8luSJLr366ol6Juw/+3Bt+dRj83IFgAl4/+vrIq5xcUui4GAoCyFiQ6Vro/OhD2
LxInom0uPSqaDJLN/+8rKzRZJNeolJCSSouP8ak/VloJvGppGlgQm9+dh//OSqvMD30yWwsbaRYj
gQVqi+2Q5f3PPTzFFpwiHGr52DI4XVF+hmozQ2AbNlZfazA6fWnCkDZV6B6h+4FoAX+qvTXFA9W+
NbgxDwZaiWSLYT6oDgYZXTS1SzSXJqoZCdo7cmCl+ECMSiZcFwDO9rG1aSSzzsbVS1rCBOfJYxpN
OxFb/3vgQQaL7ayJsnjJG698YUrs19s+pqe/GnLhnUVo2aBje3HJMFcgICAAy0VMa3nl3oJBzdwn
MZaPQA4C3hhHgHmqFlydRMIL5mGh8bSNN16D0QEZyST6Wsfk0gBzACeNrl/Vd4GVI3stmNR6Jxff
2FvjAf1J8wxOkggxlIl8cSiUC5R8SkfY3Umn+RqltuklW1ZQH4D4iie8O86rsrA8FIXRHZityk8z
DYX7HCzCoZEmOHqX6J5LYCHBXJWQep9jdzEQVlXETErpuGn2JXO3txhQAThyu7CeImQYL9KvzH41
ypo/ZhOAfAM61HmdAj6HX5EDcMTA0Q4pv82kNYPEks0nb0Boe2RrjHxrO+F3eokkCTg2+e46dcCf
doMJ+cKOgH5BoL3IxIjPXk9+S4186jb2o57EWp0c80jxGWUs5xNDG3qqbMwAOHFf819+XNDUDJKa
ut7Xz1a3XOF+Im6ES9o0X7C5IR8bSh+W+ZhYccZsKk2iBwPPWbkiV4CfUvYhf/eahVjvpB3nZYgN
jpHGGdq7YbKJF1KGCmAWtvhoDsASQvNz7Ta23OGpNyDsDPP30O84E2af6+cpHa7su5zdlIcukRo+
nKnZauIH1dvaXjHuQfAuMuspt7kBx3BY7lr6Cztglh3TtHJB6s+MCAJYTAt7KlxuonfgVOgSUbFS
bc/dYNVskOnTt0oyHHDk0bNFZ9+mKL/IqA8abj7Dgkjvo5Et0ZGVwAOAIgEFbUtCO2hYDGy3Ri5w
ASXdArQTQH9KkGVPJ+I6GVAkmr4+L0IyWGm95/pclNq1Dyqmz2fwnkd7MkiOO5o7qEzZwlYi/ZBk
u3zIuGN83r1v47hwSPOZgOJVv9wnkx7Ll265RJ5s5TGjD/DCzpcf1lZmtMcnorcKvwx0Z3ofJUqR
F+Zh/vP7LRwZivObNMXNMs6+xMtN6rv9yOCt45QMFoSsEWoXHiML1w0JQgmiQ1s/QxrmxLVFKZko
pR43TKfM4iYlw4Y7YHkkuhT2KhEFnLwpRD9cmSwckYiql1nVeEGdEhKr27niyR4K/9mITaCrJekF
xQoML9xpWM4pIqoJ26blRfuUYVS/GqKMr2NG9jFqRi5oxWub58E0ucGw2SAgSXrOjw+O9qnHj72f
MA0z28cPcFRhoc9DkZK9VLlcwpb8BGaapaC7QIIemJdONaG8j6ueXp5RNxPrKYyVjZmW6uA6NVv9
FIqZU41kUKNWYWRdJHxfiYNy2M3N1IXgQmOeMKvOOCAYlBCprGIIkViO5S0sLb19z2uQE89yolme
vTwxYFeJlJ/zHlOTJNjQ4pYlwzR98cQsCYXplNnjteRGh7gXJtVLYvoVZgU43n4bWk+KzKeLm6TM
jr0wrufHBrWufRg7lkhJD+c8Jgl3FDMfLhT5XuKJgIi5PAWFIvFDIl0NKVhIq4pNUmc6PNzzmlln
fUgjclQadChk9flotbBH2tzgVLRc1rpJnVdzYBKIvovcnwpbzVOMJWfaJGQj5CvaGtwvogHOxdS0
fBk02spV5lbiEhVaPGWZ4HhIvwEC0evlzlFQ6qaTHdf8eCsgJyJIEONEocPdvUQLUVHr5zpyRHyD
P6U+dEKRnfl+z9uWzYfMlu8MvGu5/7HFiEsX9frZcQT8UBTH/Ip+EFX70KOlGXcmXXC26g2Y0TSU
y/2oF3JYWXn6GWEwF/LHksbcOMo2NBC4lRwEeUySvQa9GP3Bod6WwhD3NhLKbZomOsZ9z+llCr17
f+Ky3rOfh7wdkdZUTh3u3lfWoggFSkWSuZ4FmNn8ecCLnnx2Bsk6QdHNgTIAJd8sbJ1XnWK2Rmic
PYgQV7oX5G95OOpjXZbLy6CC272a/IAVWKezuAyzw0KWUj90a6/wSkEXPsxFeGdN4XRg+cEfvxEB
kh8gtkVOaJRbzPomI2cCa7ryRwg7TaTThzlOf4vNKFXeOm2N4JlXaX3IWyfjEuUmT03Sjay1PJP1
JmSJIchqsJx4De/WfSvy7LkIRH3S/ohgcUUy/EgdIusnrL7HQi8vooZ+1hORnOUN7xjvXuTKhJhU
93JXVzJaVUK0F7QD8Pe6NFhmAeGnSFUOOS65/7VqUYNbRXVuTM1uslVrU8U8A3QKRWYMh7YFshl2
5Q3RIKSR3JshYCji+z7njA7Ksql2hqv0fWkjp8rU1cfGYX6GtQ4Km4CizPWPAuIhqyp7KawpLt5Q
syMM1CyzjeVac75WTQtF3K3sGMMVaHHxThmPFuA4zv9F3ky7eaXgkZsLmNyJkY+sDYVmZGXlZTjt
JpcAjoPmtiTDGZ81HUEV6ht2xPOdN7bqRDYor7lorJCxsY9eZYP4ZC/AdGNBp8Nc8U5qwamnwqYo
Cb0C/gTAoRVzHlpZiepuCJ00b5UM4LI3hjO+pmSifgL0/cmO2VKfU1qjD1USYjNradbh30Q148Hk
/N7Qtvw1XEDwZKNaK/R+xGI4iIE9wPC7yYj1weyrfjON4ORpeEKWt21I1J1s4luP7NjplvPlvsWt
l5O7N/i8xyNzG0TDJ63jcocku94rf/jaw7J3Fqg9eOXpGjqArURaWTuZKCR4rYOszkT24Orc3Toj
kHykBk9GrHwQyzQzvSicHzISP9FMddmumAx77+tenUuNYTWomqdKQ0tD3bCw+ZusKm5JSmaJSjLq
kwEqfUDdcOoyBFZWUxsHhzbcMQEofy7kbNKERK7WJ4QCjG6BwLqqvC0hObhrWLEWJmZyT3d9Axnj
ZMyJuOMlAMfN7nNEh4Z7TGs5PcDlXsscFyh68HrvLW8I5A6wnNA04dbkgjXRZLw0/lhtYiw9t3Ps
PHQR0cNtnpvXpI49QpvS9pM1WsaZfSw9dOM9OwGcq/tr+56o4GNmPbVjXu3jqC2+oKkjewHBFxt6
NMHJ05Jud1Bw0y6mC6icN6+CE2vDp3WmXVwk2XFgxvqKL/HLaFS0CdE2Zuu+rpudga+0IFSL7Ss9
4W5PkApgPqCBaxb/AJFpyosI7M6xz523cgmbsFox0GgngILVSiCVqeWrX5sgzP2iGb9QEW+prmsq
wSXIYloiLdqKcAu/YkVh5a+BqBSClKvIUgezwYdAZuS0odMwcdFSMZyRsyqxKuF+6o6FxKs5d60D
CWxIUrD5Dir7pWsE1PEaAXiDb4msOD2ouemDNxb/gBgzqyIJVBD2ZvQ5WTmhP6PvCSRCEzc0WJjq
yD14STc8G0kDf3wigA01UycIWsboVBPPu1VuXdxGDc9FBKP0uQQteZyBSqOLnRJyZNt5i2OTf41V
tHOt1Pw0BCM2RyFRPhqnCFEMDYsEW5z+prUMztDnLmHfNp+JYu5ustrDeJgjyqYaeMyYdZK6TGTD
qmPv0p6Sqpqiz41bduYxS1wYhEYlZquDpEbXgbZdVw0grwwqp4CNm3/nt5qmXNkXbENQN3svgOBY
1H0gTdD/DLAA2kflWM8kkMQxZpq1ldqGuQoaA8blGuF9J1+8MOOta3XwE9dehCZrpwYCRG8qs+a/
JwUl18Z0MLZw91jE+SGr1eDsQqotsrcoRNze5t0UVWU6nUxSj66TNQgU4TpdZxXc/1Ab1Gd/6qH+
hf7lg/xl2To7bOwtNtCWYhv9cXgf+mQTtFF88AtNXlRWFHL8PNvQLb8w6JirnU3HvN4UuZMmYD8S
Xr5/fwDvNtYfupyFau0sR0CPdPkHvVKO4oM/ewix785WGxycEc3tilynAIydFr51EUZDMHPLoInA
8ygMAMH4MypZBguXIG/Fk2d2kHyLJeri74/qL06Lhu7vmJTtrq0+goxy2flo10jio71HkT7y9mdq
VVCT9myOEXVaVD5dNlMcGX1Qvvz9b38nbHw4J/x6d/mLElzYH1rHBJ0lXd7PnJMpZSsUi2oi1a6p
vAzeIDGZRBfMzIPlE/p34yiW8jvHMBrf0OEtrTvwkn2C3Sdpg/DQLjvosgry+DsUa/YwuWSh/YcD
Rp3yk3lYiyVqyFFSw9ZQ4uP56nF6GNIA/03MFZpVPY2IT0MXXguxEBq+ZF6SkOKOTfWa2cl0rVp6
FeTv0AEoxvqa5dX6H45o6fn8fAoBXyCXwX+qpOA1/HNPyHAWUjN1wwHSEmWja7iw5GhJPTe0eJqV
Zyzb38ECLm0LUMllz/4iH0juJQSBV/K6acplD8aZ/fsDk391YNAItLvMGEznI11F9WZZZ3UVHqA3
UqEGeNLTDgzEUCsc3pFs8kfYiJ59nFCV00+QBWLe3rb6a2ejLAcYM+hnk/EpZvT3uhgzE4mrEZuo
wJ4p36MAOFDqL3DJeun1IKTkySamjW5JotDD3E40Bt9+bEqjbBiv3bx0AfKpHK+hH6Fu6WNiYJc6
7hVhAffWDNciWTlEEc//cJ2sj+ohveQ4waEX9A1sFyLAz9cpFEZFXosy9jIkTAUQ1JyHJ5Tf7Fry
kaNn4dfnCZq48ZhbM82TkSDCV1AY3fw4asLIHgMp2J04MwSLOLX5n5ws/j4q8qe37+0haSG4Xg01
tLBzh8AlOhQEyGTrSJU9aZI9wN95yvjtsGJp3hAPhBnOY0Pw9n7t/zPb+4fZnmUSxvKnx+Rf4sxu
X3mmPkLvfnzof3rQJuuwyRiNZjM8hP/pQSv9C8JFh1ayw7htYdj9dwta/0K/2oODg8cCPxT+2/9u
Qatf4IFIoWhp28pE+/nvtKA/jPr49YwWTfSaGlkdr4wP77Dc7GJQbcl8UAHhi6hY7ByqezB9ysTY
A3NxnH94bJYf+NPqxiqL5g/YDUfuMd37+alpyQrDPOOSNzjG9YOJ+RJb3j++mz/Ci/haTFQRHdoO
01DL+vAaap2GvYyDrZZ2VYQQbKweiPPpeW7scmsaA8VwUw8bCn3j2mDK+vSne+AvahNHM3P48DVZ
Ii3szkuFwrn9sIh33eRhdFQtAiuXzgFGtHlHX9w89OBeziPAuNMYj+Qsw7zMKHt96aPHLiOD9Rvg
1COKGmTqhe9Nt83ANHMVCKLAvXlIcBMk/Fn6KnTWZbp0YomKJX6eWDk2Ta03Td+rdkogZnrJZsaj
diDHkYxQeK2nzGXC6EfVtOdtx8ulDATalKKSkBmIXJ4PJvX6k8uyc6kJgH6yRrj7LTXFCW9r+epl
WWSum6KfgHjyjXr0LM9pR3Z6E4/52ResZLVP/i7B3TCvQ98svoYR+dAiMPngMEb6TH6otRUuQdhs
6gip7xsmHEdOFctaAHVHLD0pW+7xPPM1TdVYWzVH1hOdakgUI4k+TjXD07Y1Cos0sJaOfVQ/FGmP
xLFXhF/FrQKBTIv9Fo5sdPBN2iPSj+pT0lnVQ5O1/mnu1Linb5Ueq3bmcGTbP9N+75/JsHUfuTqo
WBpyIzHAEbnnjtW3CTXROlCCewi77aewpTUNyoYrg1fRPLiD5hkaoOXIlkawK5iYVhWx4ENXTp/M
mo9MZt18dgvI9dRkRD8ElIFdOjef43bIzwtr6pxlHmeEyStiNDsb0Ne4mCEYyaTltikp3zA7s9Gq
rORKxjs6OWKiwPcW9Tfb518DcmflOoixLh6MEbptbncVukceZ89oJ7q3XXpEtFVeJkU+OPoY2t+N
zOscIHmTHsvGYyY940pTNkQZA3z/NRhEsnO9sLpAc3PWqQ763xITv3Hetskugx3EoiGKr/Q0+mdf
Q4jWFVnrpQQTXWa+txIj31gPRnnxmRuvXaNy7ozA7Ne25ru4xCytWh2yMUXJhrU4zPvfRBJNe0bP
9l1gcyXe8+TtvJw2uKztbJOWHec1CcpXBckYgyC7HWy9RpSTsOL7V5dm6jesTPNtPoTTJ2sgfjsv
eBjSukp2iDvbNzOmTx3Z0bCBcjXvhMG5xZNnHpjDc6qXWzTFF/LbRN7vbk4mi870zJUg0nfa07CZ
vtdJz8gmUD7BgcnLYDR4RKM6uwu872an6akSxQyxrPEBuIeN89W0Jmb7vt89Bxb35sILivaWWQC8
tKEG+Kr/rbVVeSljh5tyhKs/hlwoVxntDo5meVdm0r7T7eDcdTjqnvKoYUzguFiMWpu7FZTgDi9u
8VVmDmg4adDf8CYPwnbs6bVHgfgaeLBN15GcDDazKPzev5wX8hAwKDGu41Tm7WaM4vl2QMv3uWyM
5DoxRoA6GnB+BAFtJ9SL2dodzOhAR1vRAiUTY+9g3/tWpi4BYnaWAGaf6IN+waWqz7E5MX5xLVmR
UWYFnvXZS7RI3Je+yIf2W1R39ktEtFQSHHo55/BC29nIl9buQLVXsQ0FGS87+4o3alqBOZw+CW+C
R+52CPQEkRubqprdHfch3vPWskgML7C8oiXOL11Bo6vlDjvZxFW3ZmM8oMG6Gk53sXFC0VtXzsNM
+hsF4igvJGA8Es55yQzQjMCYgkNAkMGRXsunxrHFFmB5t+3s6VewZfg4++4tCS3MFnnwbersEH+M
Sy0quvKM83DYpk4/rhs/aN8EmE4aZQ3exMonOYPO1DiDhhFTrdapcoJNUAbRxYZFfWvosp/WYABO
bkwHKqHDEqXwlBlr+tWRuQdOZWO017hknFUWQV1fZWn6PShnXFzSyUmja4i7QLpwnXIVba3M0Ddx
GJS3jRsP4Ah4YKsYnHmEH23bsXE9zhMX0hK9eTSBIZDkA5u0JIQGhaFBTrmErdEjkN3joFxCqDPz
BsexPnSBeGRDpndsQ5sz2fUy3Vqc+29NOQzu2qk0JJls5hqughR+plVGaoeK6Gte+PW5a7DpASvo
jsGgxYa6AD2G4+OQn/zmG2Ha3T4gkQRxWxV5sAp4zYUIZ7YkHVZX6bjErLZJswv6DsVQyHx0pb3x
q0fIz4q9xXiTjwHixjRJXrRBsv3aHd1pr0m5G9bKLT2ExV64ZuAoqRBl9UB15u3szsHcW7K+moRn
YgJHT15azarkubq106a8GWYs3gWM46M1lqhRw5CnqtkGAfrMvOAOnFrhnEq3HhkxyxhYbtYDwICE
lW5kbxQnUbvzawl54GhN2fxU0tUL1qLRh3F29DEjt+Y+SuS86f2uOiVZaa/pMWXc7sQ4pGSJb5mq
2g+qsROKg0mAjqgHxKUEzVRGn9HITOfVgAZ4Y2sZfyGSj8mtOQ0726dJ3ene2FVhSihqAOhPGLzL
I3M4RpEcyUvv+01gBPo59QJBKjV3PC7B8Oj1o794pe3bAv4CRu3BuGa4JS+imqfT5NWE47FrDO1t
RYT2b3ZQXWi8qbMe0disbbaHWCcdy9lkdpjcls0sjmWYqWodhW59k86+fOliNdkr5eCMxXqIbSCc
gsRbx2Q3/1ZmWZZuEDe6GCcZKgImqDTeMKPed6i5XrCIkh4wJ1F8JpwWMpeMXfNWNDZdCKzRSey8
AHqZD0OYoD5mgtVApyBPZKdCp/+1iEWxbtNhqQvK6oEs1RTYeQ9jxOszBJQjI6CVP6lYcftl4bGW
fX3WVVPY6xrpLaKJwgHYQYRYs46jwrmbLAAexJ+Uv6KVMpp1XdI25NqYIK4okeJY8h5KxUwWYpOf
teU7LM6Mnr2IVJ11MFikOpl0JwM47N70PU9Tsp0mw7+WiVqegYQyQfkmZOjAgZasQpiLVVg6dzNW
8auBTvsF4brE9p5EoLsCNIfrjCIvxM09lr+OeL/KbehwkQQAfFAiVIU/iq8qshj3ial5K2MVexsL
1D91MqA4yLULqocy1H0coXM0AEWqKt9avZ1sYugkR4mM/JzWM/AFsxloxtFZbuuYDXlWwn/dhE7D
yx3WpXHN6ZE/R5YM7oKMSiMHkncJ5vej0NUXaSxjQ1wKy6I8Z9N3wGneKkL+kR51VYl7lsH8TZZu
0W+MwO15a/cslcHSGcoQU+AFKac9e/PuGWc/1w5lu5evzaye9kvAz42Jpm8bdmSUBQHv8oJi6wWF
V7ZupqX81VhxVTumR6vhK8jAplWXjdN3jwhBEGR+sc3jSK9ENDTTaoLxTcppKdNjQtTIw99vIsRf
7SHeewxS0WBkBfp5q0SrNSmCwGjhy1rVydcshpTDS4wj0rwHDDqU97LyNj0X5ivjnaUNBOto07XO
P21oPpoN2cL8OBJMXILD0cs+8k802K6QmCbiqj3YZILAZZk75065TOwCgrxOkMUxiDAFouVp0n8J
imwLj0Me5rb4Cu2JGzOX1amR/USKXVl96TrbvusRF34aqLh3/3Di/qVRxcGi31rEsHSrMHj9fLAe
jlbVG7I5GBF4gL7J3ceJUKa1KeLwDm4Angxs1ZQPPXd8gg5pY/KeOiWw9l7jkrpZ2RRBf39Q71vO
nze+pBYyCl0OStn/svENuop7hA7XIctkJRlcSn/TID494zLt93XdhRuW5nk7ScmLx++ooOKSzSsS
Fx5Tu0+ueFGrk0zd+QAcsngrGeQ+eG5ApGlbzSRZ13Dgq9YxNn9/5FAU/2Uzq6Tl0bxgU00u40co
ngO5ns7+UB/Gincati+yaGluTQznsO6WUT5sdCjV996a+sP7/MAQ1iuDy89DHhAV6lAuGc4QbLoy
K26ZIdgvfVnmtxBGkxvTzORXiwju8bYMyry/qcPQO/rkfWxMm1ErVCswsiwloGsj584UTPhqRE7g
F+mvUUDOO7BW03+xdx5LciNZl36VeQGUQYuxsVkEQqfWYgPLpIAWDunwp58PkVX9s5LdpNWse8cS
QUQAcPd7zz0CMgvVfCvI2KuXHca0B+12jFv3TnO8+XtJRgY5rxVhtiurY48FPafuBcE8DAMbGFQ3
anaaZfqSOOd/grrKG9LGJTvxqVaXlRI3VcF4BZreUrYTi/QclFCZbZLT72wrJ+tVRnCa4Q+eM92n
BjWAHEhxGR9jpTHyhLtTvLbWkLvHvlDeeC6iKeYmpWiDNNn1cuPEOWZTQ2NFBWpyKxusNnTMXkMh
wA+qzMc6sg3gdKvJD55LSjKBxGO6jtTyLyIK+ggCF+htGBGw5ZP8RMV9FujE1HmFhT2YPVHTtzq8
HxTpCb84xjqCdC00RfCuKOU9aegrDceekHZa39N9s8X6dvekZ7SaZmU4YedodRuWQUMYUEvj5pPI
/T5nQ75tUwg6w0h1pecTbyRJjf2awOXhsU+LV69dEk0kfCV/KjAub2cUwad7F+QoxI5KcfM5dLQP
KqDBwUH4Igl8DCfZ9HynLw6949dvctbqN3tGqdebBOutWLb51ur99ppOFK4jdgMQ6Gj63aLqnqqS
XkZKA+mlZDfql96uSphMkZGLptNWhYQAgwvU1sCoitRMgHPEYdaK2sm7Ka12eNQNxPBmZdZvmMKk
O92mw2oMuuc1MntOgB4biycEHBO9SNFgi5giREdyVL/1UYW23e/pjCLbhtJAoC9rpCNjDBaHwX9E
Lim+nNg0/hLi29EdEouIixHcOHEUjQCVMyeOHBksR2iCdGrrzN5ieWaK52n2IGNOwCxdg11kjOrj
mGJJfu7C+961HKC7CvfpsCa4+9G3A9r7aU53/oIABQycL8scfMhLaZNxZFPffVap2qS+al5yt7we
pde890NPu6078ZVRwUoomXshNuEvrQhvujl9a2kHgFjk1PNi1MXyDKwJm6Jlqcplf9fzfMJShmMK
rtWwlW2ZEV6gT6jpxxRkZGleiRmggU+kLW50mKU4YhFM9vV0FmMGBWkOrGc+yxk8wXKBBon5iMut
WkCJmvSsMxW7+M2MoGun19CUQDC83kLfywEnGjsG8bC6WdycEJ/K4vVBTopy0QA5QWFIvHVlpBDM
Kagw1PTPh8h1whM8oMUat8EWdLYAjtz6BchTqT9v8wZACD+N762v5gvFckN2hAYRXiTsSGbloFdw
N/Jb0diSvOUkx6jVpyQbak9ei2EEnIOAo3CA04uDVPwi3YV8HMaKJVhj231vYnwO/JfrTtgMGq5F
kFB3FcDdtKkgpYWxLJ0rM3edOwoevQX4GrunPmtBBJWdi2dl2QBlTj+JLzGj6U2n9/NDpbHMI7Mt
DtrIS4HDPdsaHX10PCE1aBz0xfG7asNKpfxNJcanW6HY4iyDy5/wm9MhKZe5alUn9gEO6jdoe0u5
7C1i6aKkWBKdnm8/Xk1Ev1u4OcUBglJ0qxtFdQ7JJl8Lx/bP/b7DtMGgTIcDB6Y2LLXyVFqL3JVO
K4z1ns1dY+YF3a9+lWQDrZlNQ/+DEUCuesItTBzRftEriweS54MBA7kEynEpz/uMNb28z6JdtmFC
FbuzooO9EgapR82bt3ycQxRlMtqV+2RBvalLllOABu3V8HkllsHy10FE9VtiRPGVNzTARu3y/mCN
AX0bHLJw+TnRgn6dylsfwfQ2JtTvtpxGUCSbYxIljXl/OhuMHgh4gAF15bHlgzsBoo4I5K68U1xI
MEHAFgFliJhz835qsf4JMJaA2kUlbNMOM6TMjHtIADgSDjxIxtTFYS50YqQQgpIzRhELmRq5K+Xh
S9dNLXauWCGv4Ryxm9nx+DhPlMkN9hznel3AwSkZx0XsY8/1QvpO3CI6gl+44QkSHPuF3Wg20TFG
XoK1MeVnx27ShLQ5JNH6kjeklhQnyNHgqbD/9Khe96SvsShmfaxfYSoCUE9gxlYa0Sr0FM6Wu3Dd
AZcxxjpFSi7brPS4GyBH81mLRuSJrn5GDGsu8vWyk6BQrSWvW0CbBxQ4aq+pCcgCt2Bups72loys
ozywOLXcsaHHs3jXNOS5EkO9V7OQZXqobEccp6YARFy2SmuhQ2GGm18pH+OzgtgwUC+t21gi4HxI
gExYky3odNV784V3Ii8Kb/jmEaS4I3QV2TgFnhWmAU0IkpbmnewCSg6B5vaAXRRNTJNC2fOq13F0
uGtYyVsH02coCvTJPcCGnW4I78BnqpKMIEIJaX9V6HVA3TI46eWk4YGFXynlRF1HVJAz4bnjwAOf
/Vxd5CaQ+ukfTwtzLjOOGM0Y2i+QorTbhkPlUKleXkM5mrdY4WABPNUs6JSqMvYcNpnR4c1GLKSc
lWKkedG4io5sIu9advn3wVa1u0k6GtgTUOx1zatt0plOSxUwIzMdFxHWsANI4BdjQFxk037w7RfV
xpgaL5OYHkBlMzgeF8vrwT/2EdmHp3L1v6PK340qic+hQ/zPMsTLb9P/uvgm0y9/sxE2Pz7257AS
DimewMvMEQWgizqG1ulfUkTsgh2LKSaDyoDpI//pL8GMx4dw8iAmxECoxdTtf6aVBjIbJuUQZfD0
WALf/8m00vk0PWRGyeXxvLFh+GLbYX+a67EnF2qCEHLemkM6v9n1chxXttcTZQHJqApW1tRO2bxP
IR+U2qGG2u+0YeCQfAGvVd+5Wofw20IRFmp6w/Agm0d1JhHkfhNt4a1T/GxaJWDFxi5GbIxeEDjc
weZRBKOuxsE0m+5rwcFILz4DqJP0iytSElzpqdZ7N2M9jIYFz6cH97ljshL1oOW48L4UVETpzJGs
mUPYEsuHZ1XqL2J23yMqeAS1h4MYM3yRyTm5CqLx7xImcvWUhbpvMYsySruHz5ZBSOnuO/pMzHwy
pMn6Uyq8nnVXNaNvAmToZaWfwczPiZ7VxReM1NqtJ5r5mvajQus8TxkfdWdNvTK68tKPTve/C/B3
C9AwFqThPy/Ai/RLksZv1Y9KYPPjQ38uP9/8g9VFdv1fS4wF/efyC/Q/bIafvPMEeSMJdhl5/6UE
9v+A/sO0GdqVy3B4Ieb8qVfDTIdlgrAMjgqgDe/jP1l+xifKi8kqtmAmeQjmdNvWLS70IwqEToIJ
RtEZZxWVHDyXEc8QuW+dpUlL9MpllJyQVowhJxTFh1RW9oHuPWmoSoMGEVY6VqYBtJ5ZI5F0mIHM
Lat3oX99aK/A9qC7iKpjMP7Dnb7+wFl+dMtavtkP6AuONXxhf8lO8k3HARn6+zf3u2Eqola1Z3S1
8vYkH3MWihQEHvyTtUV08usLWovv0adL2jreK2xVyA/ZMJe97AfITMNvvNGGOsaQAWVQ72k47iI+
XUK+wMiZ6gpst41WB7CdiDuRISwp0tbxcBmjrRMnRn2IPAgBKzV6C8nJjQZ0zL2LdALZl4UEA41Q
shSshWn0amdHVX2WdQbajjitwIqNPGpdfAHFQowmapQibaq419oiCCoUyCE2gs5bXzV1h0bH51JI
/uAVodSBTIRDHyyviR0Tmj9PBF/0HsfWbYTT0MXsMpJvmZuLcLKQjbQWQ1akYLBD1SKfan18ikJE
YTCZ6F6R8BjLN4ezD6PrRJ8z6M8UOSYdv61rQWG1BCFffBJwSTP10Xcgx30x4f8qql5TJFfolPlG
Jy3XrIxEPrRwPBS6Ag0cz8wSozsza9szL1U+EWTrerPbPJtUw8mxbzvevxh5d6iR/zDeYr1JxWvh
tfzU+IbUXi2z5859qJDmvpY1cgz4DuHY5nwocoG0VkUz8m2bIefbYYoDY0GqRQGo6VmWLOgDJ0bd
VgvYfiK4ZXnlvGXTop6a3eBxHFo+TlPXlmuRujeJy/w/1DvBTUpnm6fg2n3fPSeM+Zu9rfSy3HAf
odY6qcXTSbWCQlE6wH13s6p5rKPpmMYZmiYEP2p5JN6M0I1k6pzn1yC0CISGtA/HRQTzahyni4Ro
rRvN15maZZLFu0DcPrgFTjObrp2h3hXMZyE/ut7kEd5tFhuG0/G6cISxDGfkfA/s219qTiA9rEYj
IAHCAJkuZ71zMc+x+6iNHqKVsSmusfjA44ksxT2cPtsPU7Py3qo4H58aS0cYZyhe2WQCMh45JP0w
ySbueFlE+Xw0pYuWyakRtGmu6PobM1UoG50R/cUK/3BeL4Qqbnul9xLr+c6JsaIKy0FYhgIv9RNF
chhvpPllKiXPLrUae/o+Z5inv/DHMvveSBiEaQlV70PuWce8Ix04zxCiLDPuIdrweIpcE6Q7RbC0
GX0pBH/KIxGMO8PiwgiWRYnzJUqtTtea7vnEVIWbxELQEMLLfWo2prvLKeTPHMbJ2M/Irt2Tmw5o
lUWmvCbXRuyJfYTiZ1WLSNIjUrSEcpqjyDFYbQQmyoz7QgA7wMKAIBZVaG6295QemvaoDZ4S5z2S
9PZ6lgzqtqSYsP2qcpqDh9TWy/w2GjPQW2Zm5KWPlnVQo80G8UEdJMaFeyn1ib47CE6SWsYl+6jw
IS7Z7CrJsRFwrcLTi5yTyyW38IlZxy4GlKBfLZ0bVttglmzmizR2WHwpsatI3GdZ+IN5lUV016Ah
Bi5hJ21b4vroHf2i5JpaHmdy70Vxm722RgsiunIGpuZW5Pf5U8sOYSTwDJTTXtX4ELv+SsZahGqw
iDUy3XKDvwnoOjtio8Mz74sW4WMP9efJHyKRf6P2wyl9hYsSsjTyhE3zquT8UVhDDICah6gy/ZIx
Tu3q+iExscGBMI9jLVqFWIfXomiw09i/rCw9eHbGIQprZdx5YyxRRJT18AAzSdswRkgQjTQw+wfs
q60Ch14rIvpqVaZkLhkWMRfrxCudPSY67gR/KRNa+hQn9kDyW+O4FaacOKjjOtTUhwbF6WPnNGZo
lfqrRngFjmFAK/mM61SaoLzaG7kZvxdd5H2TKBzgHbTVVV+40ERbMW/yopU3bu3Fr441VpuSQwoq
fGfd+iKqXg3SSLdmpZNv6SmiZfXea68DBGuETGAOtjJVXlykTVw8mFnnYb7c9VulEc6tjVKGVQtG
OJZTczUWqjx3YEJsBqC0G1jRJGkGQ3I32sX15Oky27Wiw859xlNWz+pqN6Z1ehd3bvEwlXYXb1sE
Med4aRjrIhfqWGhBvoVUh6xPkOEN0uax7Y1Wfc+h0zxXTtkk60x1FcYPev2UQB3k1qK1INLPQRDv
egOBni7T7DgdMSGKvO572nqIJBk47U2VxVuyy81LJ+48e53oxIkx26QcWHdYiZ2JrqxJBBDzQsi1
MJVLpLmNHeMmi+pmp8tkWLf8xmcQo4bAMXN0DxVknHEzl95wKTD6vwuaxN1pWJltHcLxQi3TlL+d
sSC91JJenLFhz3u9qubDpBnBQfX5RAx824Y9+H6I4jIDEOzc+zEd1VcdeeoZToiELFZtUPxmrvNT
MQcrFccBj8aMYROo49/rE1GXlp8V4Dmyb9o9oaNFqE+0TStbA11j0l6fRazy/a/rok8dHIUYRjeO
48M1Jb8Ft5u/X5VwOWRbkxMcBRjJCxQsNoamX2jPv77OJ2eF03XgZ6MfpdqD2v+p+hoTGEJdEEdH
O18qDCyq2LMX0apzksn/84thTMlklAIZzu6nW2mwhrWYIvBImgTa2AUO7YDPwhO3/deX+rmQhasL
Uk8trhvU858KWREHXqNJ3T2SV2JcVgvM5iDZZUhDjGKHau03b8m/uZ6BO4XBa6K7cFM/ddwGOe91
VZTOUWH9+PhxBFUJRj0hISVUIwjduL2//o3L7fp7sc6P85eARWtR93wu1mdcA/ug7XGbdiuqqw97
AzZUTuBKmpyBNgxVK9TKkT/rWsbx8esv8PNL6juIMAJ8NaBhO5/zVuvKFrpENnQchrTdTxNInTSm
+jfJdf/2KmhPEFQYCx3601tT4I9bRWnnHmOw4P2cgr56PgGI//y30FCS8MQknIX36Spub5nC0fgt
sFb8tUukZAii/v/xmjiBbUHppttZ+N1/X9a5KPG8gP9yRFqOwPukDRtnmNWbOcKIoG/kqH7T0v28
f7Gns5vwsxDLcNm/X7JKx2ieEBkdNTL8ng2w9KPSR0qRoSAaumKEYa4IMeMV+fUN/Xlnwf6FsGqD
X4sJ7eefGjCN01XjmNCJUa5E9RLz7S5RsxlDo19f6t/8RF4OInipwVGafN4sPaiCXKo0AbwXiLXE
YUR1PbxTmxcmXzo4ubw1v77ov/t97slujAw8kMBPO/TIGM4i7sQ4EgiNPLy0rUOh+wmGD0vz8+tr
fdaLsU0HoBPO4uIckBPw00pLsGnQ2U+Oqu3AyDOjdDDm9vTithlVe1nDUK7gX1Emy4m6bqLW6i5H
ASVtazMVp7monTcmg91XA2SaqlNVRXLt525T/Oa2/LwRgj1i8M30zXQBaD4dKFXqTGh64aPiqs2F
UjJvXjKpcV6Omc2rlgWU9b+5Oz/vEPhas6o4npES+N6nzT4m08VEosor7mvUutK36B96SGpf/XaR
DiVNtLzvWWpciqEQL0wWEF5ZaYBErTNFsRPxgBKSKgnonYF5sv71F/x394SdEms6A8Wh/llmoQtw
0dFn1ZfIbi8z3clejVizjl1hVdjPCP13MM5P76ZLLDSrASiHVxS269/XvMB1h6J/VsjKFiMLSAkY
GouK11QSAvBPSwguBm60AOFkiv/0bvrKDPRYBPPx5JiCVUpwDrmCLsfRG3R2v76VPz3q5WI+MB1A
Oiee82nVlblmEN2gz0c3WuxksOHkzWIh0iX++kLmJzaP6btsl0vxQBI0R/rnyoiIciJ08L6ggmiT
7lqnh8Oa0+/6/IGQJNWdNdkIEmLHzGWTKcFbGrsUqyW4ZzkGa4HUjvyqAnExzVJIAkPz4QCjay5Q
FqgXcTPFYnsx4casdifPmb6CO1r+ZvP4+WXAIDxwAEwDx2LO/2l1pES0EgHXdUeTcNf1VA34L6GV
2cU6HjO/vmk/vehYQi+58p4NYOv9lF8Iq83sR8nEttVxvfHNjN8vahFgWCGX9Gr5W/xwOb1+qIFs
jjXPN1n6CMMclGOftxtVWoZoHfvoCml/c11zPGKhiPXJAoi4XgeqI1ThPNRSmr/Z6czPrwh6ZtO1
SEXgyiZc6sV18kfo0i6iPrUnAocMpgilgndLqBpaJWh/lomMJ/Lf4Wfl9po8BaO7DGKMtCqrRZ5o
9lh5YL6Vzbf6UIIiqnzBa0TrLY3F0PLn0+CzLd2OhA3+/muP9C6SChnPOPsAcSt5Nblv1TdO1qnH
dnm9Co3DYDf3rdEcx3ZuuhUDY3ntTIvpVxfl4H45wFG0Sk9OPz4s2vwCN0rk37qRlzcTaMMlaRja
Ttqpe13PZJzuamxb4Tz3UOt1D8b3ObA00Xmd5wzBKrHb5rzPbYjxXtEoOGWzUDTQKj1CVTJCeAzO
AMvISDDixp44dXqwb31EZWGprKpZM0YGeDQ0RmF8nVo/BxTXcDgjIrdZwFD4zck10Y382dOEqg9u
DUS5Q5cRJXt3zOmKKsGoa6MEGt9T8TnmEchLUCx1jSBr5iWpyMv+DloOp51sDCxWVnMrcQXDqELi
LoTG+xpXgqI+z2Mx9jcdTh5YnTQeq7s2yia/rdUi7W+H3hBbQ0dnnOumf46VW53feo2BO1Wn8ytg
sjvqm0VutX3RCmOBoqaCxwxjhw/y0503B+apumuMwA42+IjZ5+PC1QbRgFK/TfMeda/bQCtbg4OA
XBFuCxDul7OLkeTJI24gKNF4hzRfHYTMBu1O1imXFjmW6+tAr2wgnKSwOvOqmkanvzVSLenWOa9L
ck2/CvHIwM+iCZFM24dxbDsvX8NEwCmfxEqIF4v/m4PNenOsCIzEH86bUu/cxlNtOnw4meHoM6Y4
DxZgWn4zdGonC3pYojYDUMZ40GV7b1TEcUOfQm5LABsa+EusXohqPtUBYPb4TMFDAmpI3BrcDE4t
zMQIIMQnL3Cu5fcAr5JrWIby+gOCw1CNL2MlqO7szEQeHCW4jXZDNzX7j2Xlmuwt+kIWmDwkfW+V
kwK9TQ7eTIY0knQP2gs2b/b2MljE1arbCX8hVSSFw5MyuwUzt7JueJ9TNGxbmYLDf4xmUDa/Edu5
FBKxTW3n1579Vho4vIRJCzy/ajLaHxiBIPCn489zB0DGBOzKOyfOdUCWracy20JF1ruzEm2Y2pWN
xqShmG1urI2e1Npm5JemN10l+CKGDnaybQqzu62UIeTrID1LQ9vgOXl+6+OuPlw4skCDmGWVHQ6o
CedvPpGP7SbzhWnfzEYDCpzM1MYW62/ySs5jxgDYjCXAFbwrNtOcnBXcW94ThTlWAiunXZzNVkU6
NghFokgtodVa4WTHoiW8bT0znTWg81TKB5LIsI8p9ZPBOwh57wOQqYFw+48T/79z0t/MSfFWMjlf
//Oc9KF/S36ckf75gX9RFBYegk6tpC9t84ls8BdFwbD/0BfZrWOQCMOIkn7qrxmp+ccyjFsQk38N
R62FtrCwmoFzyRJZ9Nf/9/98kf87/lZffxzF3ad//nHC6H+q4HRaGYuWkJoK1IIq9VM5Uos6TdCo
zhcBbn4qJ9KpmSHaoAx9LJcmKpdysWGLccdCTkbDMkNVOq3GUwXbCgAGs6nZTZa+8uSJmcyzc12y
EevWqib4IvLJVZr0hTZYlq4dTbfka+IQFKLsAZZ6SCIZlM1+KEmYcONphEhOmJR2tTDHymPdZjRZ
KL2M2v9uNR5OBPuJuleOh9gbDEIuIg90/0hJIsa7ZuQm32lVTeZRYycm3kvZ1Koz7qVtXfmYGYYI
HUfImI1OvQpPeskyX8KX29LG4xK6wyXmn/SNeEVbKFfd6L4qzeQeTYC150fV60IN2jsVZnoPkYHR
BA6C2Y2snctetuIABQlPnzoa3mi1vgkTc9RVmrdp6DI/Jth0xGuL41R5ZnXM4HAtKdIM/qD3ThPq
7zPIE2VFbFTly8uEmZN2kFO9eNnlWjzfMRZDWrvGGxNMOAKAN72dmYLw7kZUyz2TWdBxI4Ukmo8i
l7duoaftRSO7uuIhlI5pluPh9Jb/d0P4zYYAK2jRtvznDeEirapvBFK9/bgr/Pmpv5gTWCn4UJCY
YwDN/I24FHjEny8hQ/6JHAGY+T+7QvAHHgQWegw2ko9AoX8xJyy8GQILZT9QpBPwN/+TzQEX26Vm
/qGg1wMDVMz0ADX5gjChPrWuFtTfssdm74yguDoRAxxqV1vDAScZqzdks8ltCzLcbI0NIYAaQPPG
RYX5TcoCtnep0orB89xdQAu0gxoFVqaepCps+9EIaLfWU2e8w/aPH0oJTzmNXedphHJ+gVCUvNoJ
FeQ2rTP87epE8y7YHGw7HF0ZkH6Kj92+7bPqzMvgb5bSuSna3nonWzRCMNUJMhDZ03uSOpCVPlh5
NHjnnRKYqQ2FOw3wmktr+Jqd2BxmJxmWE9exeMIRGT3RARAtaLW6FSaeNbyQnzgxfB7wH7jIrRTm
LQF1Hv5xPNs7dMYlQWpmVZNchDHsg5HMbCsMxFXYphnzFrhrsMKRutwR60uQs9cnO1NmXwsa9U3q
pYt/gkgxgmHOt8vM9H6G1HntYi9HJEswWxdo+aJySYGGF1xZxLm3uO5vekN7k7lNxrKelRMqAI/K
EUnrRoAFypDsyHHN5EI4Gxhc3a2hF87FGDCgNvrBMw4DeY3AgCrAybb0vbvGc6L7tp9N/wAFzFrS
iRungHRsU6p5pG88j7AmNxrWVmHueh73oBlXYpAVVsd1gV2UBzNmKAkWpNWJIIvM83TWD32MFWHc
JBuP+IhbUcU2nLYoZlybG+hnezzcsdibiFyeVLUGTSZD28axfOvPUbQnEdV8bpSFjkB1mroPCnzg
Vn08eekeUzC/eExbf6ge4LVhaLIZKLqltpnQ5mKAzLB01rsD5GgSwMuMVHnjLe6gdvLkCFZyHJKY
y84OTajuRDdF00bqEc5JpAwdGGbd+knkblCJLpE1C6ktddCF2rUoITITO0gT0vmrQpGjvuocE/m0
ikY0lj5+y5p3n0v0o455iIf2wpn9bKWIWPJSMp2F4vgjSxp+fXT08mpb0ao+aFpyIzFRwcSJbxgr
LPfLcX4x9EltmSlG22ic7xivdQeB3miD/jA7F6WmHxrHzreYvJtH6IT9Kqe/3XRaAvHYlunRBlve
Tn6NMrSY1UEXLE3TLcyHYDZfK8LdQ2HE3ipLei20+2zc1pXX90csXrIDbdp7S3txbFMSGwWjyrVS
pb6BKbhjnh52djNsbdVwfzRE34utdiy0ABNdZGuY2SXfHOi4CHSQOjOOXLlCh7VutwhlMaRBgjXM
8XmFu+FiPtjs0F3c9Sl59UQJGCvmjlFot5lxzbfPznB1xe02YvJ3gPE1fIMHPa/9hDwtj8W2F3gZ
5h4VcxUrLEyEOFSTcyes4jb303MSdWhUBx3nCXWfuv2u1rvg6MXTbRdArFbYHKI5plzg7sduEvqj
/dAJsfNnrKsRr6ODGuS2bYp+M0aK0NfIfnQteDwT0Udroyy+FTZCBrOa3DX473CXatWFj3loGPQQ
u5G4sQmm/gVxSNAhS8loGTPZlenTHujYAmxK4i9hS4wT71bTGRXPw93RCHXh4sG399viCzkH8IZM
PTi6bJfHoWWETgRadpkEfQZp2UrWrArjJk7EDb7nG83nR6m6upS+nb0Vy26WD5HXrPys086axrRv
U1O4x7rpk5AHRo8jm+DFE8mzrnX0N6b8nvSlsY+9DswiFVghY2QQOjAZjsNM8nrHtn7TWxNaD+UG
B8KWbyO3vVnIo1u2Cf+szrTJww/Z7Z/YV4a1OXrRuGqsPrvMzGEMRZ/3O50HtdVrMTDidpJbS8rg
opU6dCetX9tZ+YLAiGDVYLiaZbmtsChZyawhfqjqbnFvZXdJFvGhnm0RKpNoo9X2GyFdiNoSTgcR
hTI3gl2a9Rix5+7WLFV0h7feRaOJNpRGnz3Ac3twkOphwTy+dSp4dmPU8oPj8h4PDY4hBXp9c9oi
SDjUbrbDYDniLgr70jRisZv89kvlzM7GaVW313vzvom8nBc4Z7SJZ+R45ohJv0wM63YImvOiSx7d
3EQjhXRSr+15xU67cbXgFStvuBi2Q6gWe2mj+dd+Z+2IB5W3kkdXrnDQQoPuKv81j2LjuXB8d91a
HktNs4GwCFXz5nFD8XcELuu3zijMsxZThpUYmxQeTVAnYT4XPol0gzokdb/vm+w4plG+g8ufhnGg
NXAXtC2HWRGqKPBW/oRQalXbg/3F1nheSG40/3JWun2TlIvcxGvFBXp2DePwsd7gBZK8NxKP9Mkc
zmVKIEc1FQ+GTXgHjgTBqDhYsyDYmG1/NzIYEalXfhlltQ/8+Tnz8mIz8ntgEtV5iJtiii2vdYB9
ZmxtVKUm9o+OupSIf1AKRqJZD8AyZ07qED6lWfOqG2LrJaqHBttyIyfrHbZGs/FzdqYRP+jrWBs7
fAhaBGHod8IGZ5z9XDvZ2jCMZkug83BuotyC9mWCZgw6wm5Le0i0aTmekYPWZIJpvnOJT6n5CHur
utLjZpRrey5sjAtmlQ23Vab5h6DL1VGO1oMt9eadAHEt3kclZKmtgwFqt7IwEG1Xtl2jreOcNTdj
H3wptfHaSLyUALWpv+2c6nqqNA1ESbspcTC/yiVOm8SVbQeMYI+YiDz5nV3cEy94NDXYcEwyTold
4pXt1d5PxJC/ZcpoNxAj24MlNXOT1WOycxGLrHy/ycMyt/mx3fgSxHG3qXSCnGPoi48Nti0rvLL9
7+6A2ccAr2flJFbxRsbifOdNGsyywX8hprUJcQDyHhG1pGstcvUQH8DsHvmbDsGKaUqAhevKsiQJ
v7Rk05YHRlyftJDeQIhhXfP1YiCNTZl9bdr8fdY17zYIqvGJFK2NDjXnEpmJs55Hjmwvw2Ufw8/W
TkDJWnvV6G1x1ilVI0cidxuaTXxhmMW+zyN8jh0P6cYQ1LewpQSiWD8ZbnBK8ffKc8WTpoJ93c/y
fuyITzeClDhjXHXTc3yCvorc/8LuXGwFHOY1oM7wkGYG0TpWsGswVl07k5ZuIog7F6jr3XVP7FmY
OCZ4rFZnJtQrKw1r0xHnmdFh7t538zmBQcF+qg2JB4L4UsSlEQ6ySHEIoHO9Y4PsYJCSQemv3H5K
ip1dxRCt8HDk8Oq06kXAZThDM+hsyY5IH/WptWZ0kljwrzR7tu7KxDLeQVjddzIKcQJRhECvIjLE
NOZoG4BwnPMDNkvFyJ0CeDx6g9KQYunryjKvIhoVi3VbtXhnoTZdl1QeYYIpWJyEZWQwqDhrIU1t
83KM7wJyFVvjgkIrLBFqEvl4cM3pK3Ntd0fu5DuoqliVDNE3A3osGGs1Bs7SCYjz0Xc8OayoSU7G
3aRZF3WdraQ9vI693YemWvKocRdbO0UdrdpIcAbmNY5gFYKqCAdqyK/F3oJ9tErabDwShoxht3WZ
JZkFd9Btd0Xj+mdpUsIt7hlC514A9zTZFngP3rbJaO90453wIoomSFIbrJAfgKLLFY7P2PDa1hr1
YrPunHblj1kEo2OuNhhV71XFu1e2BJAybTfCWsOwN7XHNaRDwZaC/ApW9bjqBC4uKk9ep6A/dyny
t7rPbUZ9/CCxOt94egBdkJyMiWiCdWb4MGsl5SGEV+wSYmwSQ4hGh7q2bwMYZzucIr4U1fAA1Q4b
Klfd9CW9Cq7UaJwgR2PX0a8bG7tfC93IhYbbNqI5zXxkEt+t+qIsH2TfgaqikkPoqdlMrMmSsmoI
YwksC7I2a+D2Uj2UooEmCXkzTOso/Zq3hLVJT90oGN0bWbirWbex95J+9IBJ/rlIBvuytYM+HET1
nQIYAVvSbYxM1SHprSaPdIT/3CVbVQzlQ2tn6bqwh3gr7CrY2DYFjyl8Z4WPd3GBNRYG8lNebnEf
FJeuH73rHRF9QS7dXTLl8kbM8KODzjVCQBQqH6NBwdJkl5Wch0tTJ5CpFlOounYBUvX50sRDibgj
ArxdrK+9cYSVE3jTOVSQrzU9B14yL6av3jAl3nlGN5zT6s7cjBy6nToAW40bqKpkPnzXfIF1s0sY
l9FlzV7k7bVILex6ErbIRJDZQOwmdu60uDBsrR3ObDuzdgwg7OwM0wcO0Uw/6rn/gIrMWlmpQi04
fImG+L2uiVj0a+tm6C+8OnqoR9Ujo6viV01Dxj6gj0Sop8LY8s7Jt3n2m3rdBkG9yzkgV5hTYVGG
/JFIW904t+3mJpuo0LQu05dMesxjckwELvOonijRtGucU/4fe2eyIzeyZulXqRdggvMANHpB+uzh
HvOkDRGSQhyMM2kkjU/fH3Uzq1NZuNn3ArVpoBZaCFKER/hg9g/nfGf0Q1HOC9dCHvPrchu06JGa
dKd8vz92vIO/qC79tEDmhFY8qTC1zL4LJxseEn7V8r2o87LeZplRXrm2bGS0tcVUq687bwOFrrqf
0FofRm0mCSF3BSRwLemixsTCH9UCJYg5GWh32YjQ6DTt8yT9gu1HOh6prMUx8NJqbweVvWvUkpyZ
HLq7rpJPqoON09bBbeDL/K7KNOOHk/XyvKSZewL41B3MQomTBDG0c0CSP9mVqgHFmx/08flFVMRp
xol+uyzJiO+yTm4sxviRZMR6YY8ECWiZ571VQ4fIRzqmEZ7cbmCuuOlAHcTkI+zHyrI3CeNGkn9Z
4meEwm6Yb2jsvMlttSWegya3tmZaxLcu3oEDUNSvcLdIETU9lPwFzxiF7aWSRQUpVx2dbiTyfhqv
aHIpLfoUdboIyGPWs03re4jByxSlfuNUlELdspkE374PJnYMNFqE5/B2LQElmbARhtmMWKzmjB+x
ZVM7HsmTxL5RlONuDabecqIrXnqn2pKWs89TwhqV5j/IHFg97TBTF2vO30cRBCsIQBcXrmtuoomO
4ar64Fz1lR82IgfrEHsOWcHY0diDhbVhtmdP9WSZI8Q+9MJeY+iaPERerJ8H0Q6nvrZ+tAtwNLSZ
8NDTN3PJrgan+3aGX3CXd7yMtcBeHwg8Y0UxRRpSU4JXsoGgd187T4TSZSaKZ1GXl8T1Xmo/6PfU
2G00k/kb9vO8qwx9n0zMPIhjo59xyDaAJ8S3Qs2NGnr4XOoGefFwUSz1wk7FrL0sjALEEbPkrKIS
L3E4DSm/Hm5lPMoRhgNOZUePD2ldYBIRjUPhok4Tn9RIrowhXQ6ckY5BVlEzfh29/CuQFkJ72ju4
DTP5MMrc0EaeOaJfmhgevy3nLe0W72RWf9Ew9lPIp0G/LoY096Q2M0pZuHhZBGHlMB5Urh39HE/c
6IoIlFAV0Ows1Wtra4xOpmnydyaLJ87OB4K2FL/ROGyFO9F9+VOUdLSEA+R0clZCyVRgY8TZdEpZ
K4SOXX2thjq4zxONF9J39iQOEz4yW8uzb9h33hIA1msMEwCBvht6xwvtrsvdiGJZg1LhKQCgXv4E
6PjTN9prv5hn4bsflmGyKvsYjHIvB/9HN+KC1v1MbStjyaO+DDZtXkVG3uSbpR1/NEMnokITX9JW
S7ftug/sGy0SJjEHxeIzL1nyINlUFfOA1CDMm1PrS17nd13KAU3GeefOUcNW5Rb3tnnSqOsbtPYF
JqCRxnxsVcd/4ibHBQPMSW8ItO7niqyQwQun1j03YOU63YkIJWMBMItC7pjkIMsrpBOKxfBIQzBU
K2+QmXR7GwIcaRqu3R2zomUryqlGMGJvdE5JedymCP2pyocnjRydflf6SMB3nSamLrLYu9dnlz5B
cXxgBd3lYNpbUCA8R07cMHeA+aDfSHxxX3sxe2IAThr0TC3+oUH5757Z7z/r60f52f+v9Rt/o7jg
nEuH//3rX9k2/f64K2b4l79sf8bm3cvPTj18Eo7Cl/5jUbX+z3/1H//j818K31tFH38/je97ItGz
psl+ncf//Lo/5vF4ErHqMti3HByJP4fufzgZ8SSCyeDNyyru9/Wc9aetnP4bVkXkxoGJytn1nH/L
McyQ/9e5OwIhJ8CNjx/WsgJb/6uwipEw0UBNL44l8QcXLwE1AkeCz8ZSooJ1BuALQ+sA28VEx0Vk
wFuww3HF19b0k8/EnMLGxRoEB4hjFd9vYEAhj0SMJpFJHqxUpaGAakS3mDDeoHuf48xTks9GY24t
nHmXwAOlw0/JIadSexbXn5RTGGvIV9oMxlGXWvDRMfO6D/i1PLCBQAX8ieSEn1zPnzBVD8kbaXgz
a3m3go7BjwmgKJ6q5sNi47hDNg4/AFTTUeEi4MBPbWrqQ0FcmuwejZhd28mnyjKoEZFefx8TK3F3
U+BR3eojaUPbUiZzx1WTas57qgeqxg9I2Z2e68FCkRNO1LTTXWt6Mg29xJ+S60Kug7+rhTKShynR
XYRfomztMEtKndO0Z3a10VLdco6Gvf7PBNaK9zZ3oqn2jC9ZG0JBJQ9ZpZxcsdHjMzMmn5itCESo
kazbNzfWPUyMVfKVTJjkdvRUvSWQomBK7KmWyMSk9d8WOQ8ap+I0b9GhgMB0l83A31ZJDvyDvB2v
HmUjAet6Yh0KhE/U4Wa9meJ4fOuKezwWxb7sypUb6KPvCHZNN/p5NCKBPXdUBS3pBHctpiveMI0H
205mdaSpIL4fXTU/c5mJNz1VIvSKKo0s/HAkLQjnU6uIK0FaN4dgJNpNFWjBjuim7DhA2noHAcjF
g3Rhk3lddSTBejjZcXFgQ1s8kLcq7scZfwwC+MSLqqmFyDuRbV1XxzlQT5jQx44MsKD/6qxIlRJM
EtB9KzuKxC23+jSUZ4S0PeRg9rH4JAsqYlgurWak+2Sug28u2EpQ+3GX34147D6SkeuXIkDp10D5
XBADUSMnQER8ldIr/b5b4XoTwNUXyyyecq0x310AZEkEv+tbZrrGi+vzobIny95xpdvHhPaWQfUM
V8maPuO49z8WJojboCHZG9hvMnww5tvmCzoTI53sUDQTURCpc1uIvthZ40KIupvE9aFDoULKlOFe
oHka77Mp/avhVcBFzWk4BgRFgfRQAVV+jTse2+2tNTn1QVildYYCPF+xs7HbShrnvmlScsTGJn9r
qzR/5xUt9vMsrbOsl+Igq6q5isUuvjXJ4MZRTNr6Keus5a51hpHGBtU1tjVjDOPG96gqBhQoGuli
Ow3a9MVXnXUfLLoLh5SPxKGYu5gRvp9lp4rm81YymLgZOyt7RVsFWcRSk35pxJhdhlS0T5J0mscs
c5sT1klCnCBmvzPVzF+60R3Og1MH2paBdX7SF28xd0aZlncYGeJjs8zTflj0BLFe4JO3NTo/CA9v
9ygN1eucg6ZhIHmsRFNC0Yov+BFhgBFlE04/11hVcjSD5qwcXTHatChObfldVhPaIVEVB53QwLBy
6JgMowdXl1Xezkz1GcC4234FrifPejtl5DErFvSVPd3nNa1nKnx1qDtp3aPVV2+yzpZv2IrHe56Q
+HZGHvbKJN4g+GAqN3xOhk1dzjm0VDvfN3buMvWQtXhuMlRXvOx8WrSp3QWeaL5Dihz2C3DGnsG9
bm1nd7bhOHXDHZDuymRCSZpNbiJQ8GmnfyxAQLVQx0TNW5lmhqHDE2Cm8ZLG5V3DvPBq1mbyBpO/
2C9O0O5gyqFLAiejX9xM6JdgEMFVY4N2r+ZRclH0Clt3bRT7oJhvi1aSc2LwQcUzktibhUFvGcXT
QOGKNu/U1LQVWISyiCejusiWcY1ncdQw9cSQjRLJbG3j0VUsuQi90+Kob131DUPsTL9ImGFG0Znn
h1717Vc2hizXcnHiLsGB0Nbml5y2+Vj0DpJvO8uejC7vHxJv8K4IMhloQaNDrahE+9xXMmDk6y2X
keLwo6klq1rDmB6KrGaqx6fHu6mmSX0HsparCOWgc6gqZzppSTnu494Yr+PQWSfIa6sJr21fJsfp
72aHHkDBXN1biCjuudmadzeQ9Vd/qLwfCgUgC4+hx/0cJN+ZQOQr7od52tDsptqXZzX3zsYz9IGB
Hz9nFGg91boh8ikkkXT8aErmVNidMZsDn0SkUqR2+xLLatjWHoZJ3ymzOHLcXPyobESJfTC2r35S
ue7WrpPyq5Uk/r4iDucijdg/j36lAbxbumMa+IymBfgmZXK/MVEbiutg68Ft7pf9RRhq2Eq/Z0Bc
a8MlHhCf5bZgZl14dJNjJV99MghCs2G+ywoP7HrYW5O8J2DUv1m0QH3qllxjUmTGdR3wHJ+LadCe
0tQhKjyrOXoESxbqXi0Hwz4NjUuLEcdbmHE1bKjKumbsUTmWoP0Iv1BGmMeOv/cGhmS8J6aMeMRA
w5xvELM9157/IfCM7PTM+sCWRrJcUjmPPgNptHezdTMNgc0xqMw7FK16BJzzsr6A2PEsY78MMhpV
la0IevMi/SE/JmZthV1aIZlKTOvZ84dxO3sao9y2dvaaC44kRAwFT4TLkWa432i11RzZafT3kK3t
b0PaFUNoDM2ykdMYPBoOwoCq7c2djsjwyYnz1KZfbOw7EbcQj8xxDu6LBJA1Wu46mnTrxo+7iZe9
tHXUDIxJbXc+BYPpbxGBtp+pzMwBZiHj4HhovQMLqCbqi15FVaz6u2YpmjuhmvYAqdY8zDCyI6RF
WjRNS7DsY6PzXqkFzKfZCnKFvRqQpV9q8r0kg2EXi+bNaQtvSz7evWVCB+T3IyCWrDq/P5gceUmY
D3kKSqrTjm5l9lAPGJuuobzt8i0jMadlHxtPJ1POG6fmelOMkXhr2rQ0uXDuYmrTnZFxWUtQYjnb
5c7LN1a7UH+gSJBXYDUtjW/3Uunw5THK200UszLac99Vu9GWAIUHWiMtM7yDCW3r1iMdk1vBy94p
0FwmvjlD7VbFB0lQLJtkARbdM0DbHwl6MyLe2bh16watQGfPuYNZsqZ8HXtsxLRbD27XpeFEbNPR
1RUmY2hVfE5wD/DmCDxGm0vKBFKYewE0/YIAhmIaFReL6MHUp8dRL5JnXdTFs21SA9qIBuyIdVN7
24ghOC/CpVpJnPioew1akgR1F3qHmhuMkXF8zOTItAaPc37KB2QWrNSMTFJiBvWB3i/pP60y93rE
YQKLC3IBkLg38QjkFelmd3IKNrgwLKwLQ1J1DVoGsWT3JtFAPOEprYhuTyj83xam3LntPiUuGFFp
ZlcMPwa/pX0qhWd8ITjEZM5RFFEbI2kIvRLL2TKaR6V5VThOqbVpJbiwxlo+uhREvKfd+w0DvQAY
GUI3A+xcy4amHqppr1uaHQmSJWZahHNWGOW2yJNnXhZrJxUiAjpVubGIfw21Irsd7cy6IBl8N3oW
k/M4QP0WokDI5jMLLAuemHJiF1AyHkAjRW4z+cAnNtcWOzh/lyYEFrN4uE2Vbb5YHT7yyJ+JoSZy
stsZGCCjRZtBXAhpbZZa0YPbJU7EeQqXLLfelWbODB4RJpSBvw9ix7ud3VREjVshgubt96H13hao
RvwEIMQ9NFqsTgyw9UtaFtlmTCY7WvyOa65Ps2PWePih+2GJsLs4kbLlFK7JhtcKuMUuELm6dXR+
udwvttkylPQJTQdEqUFp8aeu9XcB5y+Czf/SGLomwgt2dwBtfPpD/v1PfJY0ZnyQST875mVPW6fN
ZDl0i88p7UBofbT1qv3WUEtVXNmg2f7+welv/6wGoytFBKub5mqYhNS0goP+/OCoudiELE12NGbS
O5a8g1CXFSm6ykA8/P1D/UWXuj4UxFn+rN0v+te/PFSGGsqFnMJDNSbQbj4jClCDSurPv3+c/5qH
xwPhkAlo+iEVuX+N9hG1UqhRvOQoyRPf4eyzj678maSRDXdtJ/BPjUHKZlzZ5UfjJXTU0wIAUYvT
tblmt1Zt//5H+quJJnBWtR3oI4S/9LR/DXeT+uCnA10GloJquegrBNzKWTWGdhFgoCGGtPs2y5HX
2SC55edj/3dPhoBCdXVf/xh+nQX9nO/830HR/0fzI4vgP16Hf67mfP3sh/9ASQaEKPtF0fn7V/4+
QfI8IrBcrHc4bVeZt8U3/X2C5Ju/uQ7hSjYfHCIG+Rj/5yDJ1n9zESPo6CypOnwIAH+We68eLp15
AU7OlZb17yg6Xf+vH2FODN5WyCY8AxsaotNfP8KJsjHB5LA+euAPZwi7Dnop8HBn9HU2y7kBxxMA
z/LBQkuIpx0XRzaztdON6SDSTsu3pMF4EDCC7jHwDUJZgIa8ZCT07mlVElZbLNvP9ey0O+mWg6Aa
SJ1jT7QCkoVcxkCdNHty4ck6BdtS4bibMVBiQxD7fGhj+4RQWY5cWkmHPNtPno2qJwx0dLo4Ctyc
3NHpxeiLmDQ+kqOel2Fc4EMXaodmRd8Mdi7vE/brp6GuMlRCVT9th1grRm6LuH1wVJvd8CWkrXa6
N+6bWrvP4ibvQfiCfewscnmXSVXh3Fv669J1I6E0unqKG2XtVNendyb7xzYMlvU3R0zUE1XikrqK
b2rHVHCswnRS5WOSOs7OtOYmynv+2dNb4xwY2XMtaidMqEYvvq1IOC7oHFq93iRjPQKUyuzhUZBj
cBfXBs0nHluGQW5nGzDLJb9x4WsLirkYcAiDta2JZoAxVFts+JkFY/rBjuwarY6pIc6MZ+tVCtEc
jCy98Wxl7g2ZkvSzjMPGZI9bbLwxNVkrMcCoimSxbwY0KsRhV+4AmIQtZFwOh2Cqhme7V3keNtli
bDX2m5GdKyYcXV85vB6OvIE+Cq5Wf88wA20kv8tWxMNLXCkdMm/3rISiOmAW82WlHJ4ALHthqfx0
4wgEd8bgbCgkkofeJpx4M3p1cSGcuL0ylKIMDYoy9UIQ7C5upt69E5YWM57zxve4i2lr2zoHQO7O
N1xMn0gwEnKP1eLSYGYJCuK8P80B46LcJfwYZNZN4QqozIZL4kClxffAwN4ShlORM3jiSLZHzMZx
0IvxfsbJ1H509CBf9KmVPxDyGvdu2TjnPGmtR0EI1EZzKnnj9HS9bHJKnrIJdd9FmvqXCTXDlVGT
tjUn/dOuyi/eNNV9xPatPeK9lvh62BmyyGYpwxHvv0PVlU8L7LUIJ2uxddu4WMe9UpYHnYyXfIdA
GVZUQZ/7JU2WWt8YSmbAgrW2n0ORdwacRgIvHI8o7KzqRx2w44JwVU/1m6alcUfqppj9Nebd5Bjv
Sx+866wWUAUGwNN0LBiBmzVBZCNN6fYU0uZeT0z3laz5JzJhP3WToJcwx1q4ZUnMbLggxPM2LWzE
roGPNyl1TXD3lvHAdwBeYvXplfLxDGJkwgyITJI3s52CjEv6ybz0Qb8kez+eu4RtZvNeZlojH5Af
I8DU+12uyfiOPKQ6JP+quSjSwDc90u+d1AOYbVZ6FGIZ23tzAYREtoBREhjFDBnYNkMGkGhNVeD1
qx2KUCveemsoTIqGZds26JpIqNI2BiKRV7srlUN+GAp3TzskAJH2NKzse11T2zlrAE2wRtGAoAPM
DV7jDW4XmV55O519ooHsCg8llYMhmdiQb0NKtnOfkscNTpP0GxejCFJSYUc5sIlTvqbk1FI2+9Gm
5xqNMrmwBifTWObL8tSuETsODcBlZprygtgslcWZOi7ZlAT5FPQPtb9FZl/u8ubMDJdsrtnd1F1v
Hon5WLbOGvfDvrK+GIXVZuz4NCYxeH7JBnJ+5gQJoA+cVF17bwWd9YTdGqmdy/gzdRhlRqpZSNn7
mT0UrDFE7N5kaM/edHZsJLwcEF8KgVIl/Zlg5AAM25lrrNG8jNdiSdQPkGCIBEbP2xHXgpjFyxq5
n+OerDdSklyC5RFnuJWxIY9IHuMSaBFc4O4mK+QXLhZm+0OBUHBZA5jWUNUlHJo1mIkMv+Gb+TOu
yVuTm+w1w2lMjMeEMvlgrflOGa1Y1FV+vi88QujSpTv0ja+HwCz9beUBWzbWpCizq/SjvqZHxYFI
j+5kz1sXF8QZxRUBcXXn7wj3M1nDGQGMVdKoZrNA1bqoyOsTGvwmQPMdd9kPYK5yDST37bBsOHsn
Yyw2gWW2xzYwyiXMmVRvGF/cdcT1aPVsopzlI3pJ19ysDHtlJApWnSBUg41jZsZJrUlbk2zPc1m2
W32Z++9O3c1RUjYEaJOndwOcGr/QmtvVLcFXPxjKY+J039sggWYlpq94tuRWNxS5X5LrxuhIQur6
5ICxydoQbHcdmbkPPfMZqzSr0Jejcw/prmRF2V8TlT/INW9sSvO7mef1FM8ODaReXBOvXHazK2gi
54z87RBeu7tz0NoQKREkdB+jHNZGXD0TMaHCSfK8PrQSR8dpyQfF5r/Xk3prcnMiks5mGr5BtxRg
cxsMtr5FxbvoW8yQzfJIXGOgvU29OSt2DJ6/bDKnZ8A4ispDbCLQB9hbbzAMdUC4/ogyn9nDMi6U
Mr0o7OsojI63FZkwqCPIDw911KOfCtUd0DC5tLcMTrR00+Td8mo1cn5FTTWfPPYGZ3RMOFGVRiDj
WHozmQFKjCfdFRNHf8HCah7T4aBKfYFsy4mJrNT9ULmfb2CboqNFrGgRa+uVD/4iMwyZrKAty9kS
TjPtlOkn31n8ansQ5M5dr/yWwUlr7KzVxxKWTH7ga1o8QUJhPU71JHmx0bttvLzEa9CInqKDQL1D
1i2IznQIhiQ5YScNud2WiQ64sRAayDLdAtbDgBeaiqy0kJtL3zn9Ot/xCbljCe9JAJ0C/KJCaJ4Q
P9+P8sgqSJ7RxGlHrW1dCr9YlyLEOxjcGg5za8YAS5vthANBAPXFwgrdki5u5lZ/7x1Alps51/N7
P+3ahzzIJwpJl7k6gHwHBXOMeB5z5GFFYGIaETO8dZ0oOXJrOjW8FkEQbOI+MG5KRpjOKj1XpABk
9s7tHfRULDRDOmupQr/CQ9sKBqeISsYDSdgTM82sT7aoW8urrVzQelRALVxFFyuLDUzwldyQPMLz
FyOUlpYP1F/ZFUI9MehRBkvwjcN7gd3Zu2fWNV9tj/xl5Tk6KWXUW21YCJ2JdNCJdDsNeEpwfjDy
HgaXAYPtpuUts0Ew665I5RbxyaVxpmaHdm+4mSR6EDf1GyZ7tNX3fdFJAtGcahV3ut024EU7sV5p
ka0wG/sOpiD9ElBzP5vK9c6xTRRJtEY23/Q6pdkG1XcSXEqg15GpvLehtPpXrMMJCyfH3pGsyl5r
dvRjZ6oF5UOeu+9WY8Nrh47fQZhGU1QWZnApcqU+AaEzUwKj+cF5mp0yNDdb1dru2zjif4oEHqd4
R2J0+jPyg/Tsoex20PyQsRu1tXXcieBCgjCwgWXBPpiJzHHmcTwTEzMhGVrNFZ5Y6c/THOUOgsBa
NOkHCYnIJRF4ILnN6mHV2DfdtjXHAQXfnCE6G9qt5qYo9Ufd+w7bcr5p+my5+u3SPDYTZs6I8zz/
Qcxj/xRUevGW4G1KNo7Kg1Ot4KcBjEJv18TtzuP9ypYnce+tZZiYzDJ3NxedB1iIdYeE22yJHDSo
/XV36zixjGrcWYKjuax2k9s4+7zQ2F1irQ6boJieMMNYO03vtkPT5rdZwpgxJzDvmtPJnzkkxg0f
QD4s3ojyZ+Tks1b7Z6q1mOVIENniMS/rSIxYxGpmOFQM0G2bjBqlKPWWAmoovqUkY5BwUqTTNmul
+2Mc6um7W86pHzVFMF+wic3Wbursevc//f+/pB8BMAOb+p/3/9fPr91HL35p/c1/fNHvrX/g/GYZ
IKH+zLr+w+KtY/F2YO25Pt7M1ZX5h4TEXsn1oHPo+ZGPEI9MP/4HBVv/dzp9fEK/Dutwdjt4xG0L
evQKGlvx9n8e1hWW1HTCGMYbq1xwPF8W0ZkmmjGL/GhV3UCktRVrVYBkKdsIFK4h2XvTk+N37rFf
hvixKP14CSt+/Etn5O4tewT3ZoaLgPsOuElk9gXaRNPqMIssmXyz+7IEoey1+WY0A7kLBj+7muCf
mBp3CaLtkdDiBuJVhFPGug5J6ZDvrLc7ffTLOyH06m6YJvkQVC6CPhjM4gVn4HRayY4ynMHqvbGt
hUqspxowEbALD0Xqlw+dObDBF8uRE3hGyOsldy4BRA+6UXQPK2Z0x47EvV1ioqq0yRpOognItYd1
HI2uMW/tlIISk3ZbPEmMNh+eV7aHrK9jFosL2Im2bfo713PT15acWBXpdd5srGQ0d0HqGY+e06YP
zuzm21G36eI1vZpvumQyb/y2f2aYDMoB562H1WOEQ6NbzfJUDVJEujF/xV6PRNvitD3o2pjdtFmV
C7TvTv8FGvaEgp/X8LkQeXn1pzHdaUO6nLCqo99LlQXgePS9lXKBmj+PtWwdT+QHrUhuEYrmO5yx
pO2lDjc+PLqDjpP8Zk5pWUnSyXAjlS7RSgB3Hyk85U5AYYkGNmK3Pgr3g2LuevFafbqx+0odmJ1a
H4h96hN+jeHR9UkkQauqiS3jI0xBXcpdWza2vEDI0Het4Wkb6JzVvUad9zgoe3jHzFz8UMzYn8xR
ZhtXzNVt2Tva1aKRoqgc3niuuCeZewZ33Kflm9Vl4471SLWp2MogkxGgmXRHw4Pazd/bqe9v2dFB
qZmHOQqI3WrDnDcOC1sUJt/WKLIuYneCX0xbLJrnmfJma7tVer/2xyJ0g3aA9UetXuo1KlnIYCj7
7Y/RHP3zT0wlPuzmancGHVqlI5M0FzjLfUI4uqEF83bUgvymWWz7UCSNf9BHt/jMqyS/0xtK5Uwk
y61gddiEuRNr35B5E0sbJ71BeNPk4ilj8i3PFfkNuNHT9AQpoAjhJeebFfTxlhml/trN+XzjBoLq
2O7lJfMah6lQ04735AIt72R3mQ4bl2Y+k5aSPJHk4tz6yJk6v0n24+hVdxkk3Ac0BeZWONbAtnBc
kEIaRuWFDqY7QoiAUW/cnglI2GM3msLMd+Mj2vUYeYXRHblXCdWkUmU1FM+EYYXUkuULx0hzpyoU
KhU14HaUpbOlidcvXmqwMEKs0kQeQbhbdkvtbZmUyW2X2iZRpa71pcgKWkE+2/NrH6dQEGa690fX
FVYS0bpr2yU30oPjxuVJLiN6olLzpjgaSeIed8Rq6/CZGcLi8KlEedVYT754BgEUaDPrmKKsbWNO
kowF7lLW3wtDJ82MieR8sRavVLw0TkYMqBq1l2Ts+2Cbg7yMEaImMyg6I68jiEituZtRc9Lg+818
bzIEfe36uJJUktTX7a5wa0AUF7I//BnZl5WUbA523dgkDCOSSbl+guRB9vojs0rKuWfaqGZ4GKxU
jhhUoU9Wp6UxcTVHAyOvudnYoymmxy6fE/8bkX5xWuE/L/TJeS5hubTe1m8wbOw0KYf8u/KaxhAI
v4yu4+LicvufPcD/g+pgcYVzO//zOuDpc/7o/6wg/f0r/igCrN8cnY1nwHIMu/kvnBfdZcpvrshU
4G++b7Ia+ENI6oJtcPknqIhA09g//2cVYDq/UTPACbV5g3orEOLfqQq4/v9SFnDTOLYJyt208TRY
PNavZQFzJW1s61o/Tq3ZvY6a7YV9ob75DDnQoGvtNtVoHOdyhWlN/qXvm/HNHfP2kVn5Y6t3PcZf
wuwwJywXu5baURFpF+/HGqSVrFrtQ3peTedXU8vafkymIMkWSX9XeY6y7m07E2aJWaUwvCOjAN+8
BkQG1M891iv0SZpYamvPir1pLvQrukeOzDjhyyAZaxxKGwwS/oMdFg7G94QNd137TFLXwJHoVWVh
4FqbXYoDE3b7lsA79AoMKM3mNODNRBO+XpVkiTOKgbaXEUtonBgMmbTZSd+KcKmNmrAvO579vW8S
S3BEMon8n4Y8Q+oeK01jOWF40FU2ae0QvFrF/veEjhOEltnPJKavKTmjS3y2l+mPaHWoFQZ+hB6/
Tm2efd1a+ki6QXqOc1bx0TR4Tr+DO5ZjNkK75OMFypG6gJmeq4zZYgHu4ZCj0NlOID/e1ejY7MuT
lAoFJjkzIV4smV9a6BOH3Jxe8jqz9vmAW5WJaHIQU8Kd1pZJ+kpPCZpNIbliTX6p7Y4QAylfiRGu
QGL0dxb9BYkdI960MXG/DXM80eZOzACdHp9WEInZOiazeGGZj7QyMPITaMivSVZ3W4s9/ONCGxuC
EUL4z1OqWcxusV9O+95LvZ1vVnszCB7GJXuBPfCjpjCCC4stKRBoctMW54sc3mmJTuVYVwcxZAw+
MmsDEQ6JsmpQ6je6gUZwuUuTsg6FiUdV1zKcmQQMItn8dLPKvZQurLIpqN0QpSLzEilZaZBaK5QE
tzASRMqs8tbMLRZP48hszQAhblNb3cSy6C7+QL6jR4bT0auzjJBWYsUk+XvYylr/aybNcV+OTvbV
TxFizJ1SW8IutQfKFrYoefIZW3F962jDozNk8yMxnsVeb8os5CbKDpjP3VBmSIitWtF9Vo7cDbCJ
j5wL6a4jO3lHUYzOJNWC/ehOn7UjED6mQ72JOTtCkcisiuI5+1pbdh2NQC1IcYdIEaxzprpmKdNX
wzplxJzr6GOxNTQcYL45PxkObtyuEC9aER+XpZrCsm9aEha1V0RwhEajbjulrYO9pLGzHxaOiS9y
obY0hjAXE5PtfmxdAt6ULm7KUciz6w584mXntxvLXjSacZyx4ej7hoOWw0fTiTWToakqZ+1gCl0+
KGOcvMfCFs0dKgO8Ni1T1GsD1nFn1ZQJsQf5PjIKmT/17A6jQSfcFNt+bZ4qiT0zUtbAo/HGEtQh
0/ANeqwV6fE43uWTQI858rZIgtUl7M+z+g7TQ9e3Cbuvkxyy6gBjBL3V/v+wdybLcSNptn6Va72H
zDEDi7uJQIycgxIHbWCUKGGeHIA7gKe/H5iZXansrr5Zva5NlVlWMRkkAfd/OOc7EAeyCR20J6Zt
x6fFDN7r4afZoYsi0jJu99AVxpTUjT7kXdNht5CWi4r81grcnlEXTwvlN3GGe1Mxd07rsDroLGi3
KZkuB2E1/GSFPvlzjq8wbTglJo01SyTGjlyDEZcmRjaMKPYuxusD7jYGmBIsLxMb2ycG5sh+c+ON
V+oZlxQj6bJodhUmqsGAN5ALRLGytPKr2sje0SbLKLPa7KmSedlsmFdkNxa5iyYaVHIlFrMy7zvs
rV1pFQE6Rju8bp2yOZvhsGcWpK6pxNsLXaTxWDi9/2ZVbhYlRdixegrR1RMLwWsMn8oCGl1Pe8wr
SEtj9Oyk4PVRMgzDLTiDhuovq0nYEPNBrm8tpnLvgaRPex93AGeMrkwPfqnuUUBmxMb0ONNFaiGl
RLDdBQth0bGHcdCeXyGiukfIX+F3aaHGw4OmmdMx6SOR9sWDxrjJhGCtZquTQ2prVIzAQDaD2Q4/
48ZxdrkxGFfz6KbsV0czqsUS7gCU4cxPghWaZXIeBPNtpgNiEw2hbuYszNkZjuSoAWpn9Uvxp3yL
QZ5jJWy14esIbQXbMM9HRlXyMGNn5AwebsKRU2uxmXeHKDpQwE71Cf4m3gAt2fOa+jLC48WBCRgI
eRKN3diExw6XoTF34UniYGA8Oglq1rD6PrcsTgWm6u1osp1CYYfzCBJmzLLcYs6V5WHE6HKOOoQg
pFh2J7qcZCON9ufU+V+qzG92S0gksOhbOLYzTa4BXWCXYlPds0aczkbRvStSF0vGqVfmVJabRbvd
tiTf8c6iMrlm6EpWvJgR9GWDAGbmekcs9HQrLdxRqvCMPJQC2VHAzzwWebmxqoLzrvO+Lgva+Drw
zV1aDF+tpiiu3DaONyYNAuZJbKSY7sxrnoGeaTDmffJOf45eGe6ndvmatPxbiyXkLMvxQiGXN2ML
RvVq+AtxUbSm3opyICy5sOJtquC3aidQXO4WTBmRvDam+7MNux8Ooc370qVgUJPzXBFQTpPad09l
wL9qkQ4+MGwXP+XoABTp8yLCj1Jt/F6n941b5g+h1bQnEVjLNQxGfg1+8XWsYpBrOEI5tTP1HMz4
prHnrYJ3kBIJ3RCxopzrXlZ+s+hTt5U1N6fRqbx9jvNji3+i3vdoKq4tE0TQMKMkVPb8rU+Z9yvL
w4YW8hl0WhQ7EXbBUy+shT133/ALXRBKbVIfQzC/sJaPr4Yif+W1L4abQdfB587HeKYRKTxi2j/R
U+J3LMPkYexLfe8Ocf7q594jzHSyicvk1rGa/miDnWcbnObtzu1xD2/SLHW+hG5BsJ/ryc08BDtn
YQO67XC3rA0jBLqlW9smT4XmNmmsdxc7D0gG/s7IiM3mTplAd1hZIWWd3OCrLnrxCn30e97Gw92C
eJD5CBbfYw4e7M6tPLXDDoja0hEttmK8mtvQQmi1gUHAEyGqSxeE7kXPohdbTk2DEsMiWcZ1+vIn
AAx2bryoCX9Txm7rEk56B7ohl1cG/QLOiz6kUx8trvk5sR9bVnVbfxDXABrzF6Yh4hs967nUabxE
eZMm2y6x30t2DY81iVTfzSTHFLk49N3sFsbp1Gq0nXSNaT6SZTVP3wXWjAghev+4aNmdSJTyb1Rq
IKyvvfvFq69wfAx+pLgOpiPo3pzH2VP+e0wPuE2t3r8LBzd7dlvp3JjIrCMcO+WOyKx22zbIf0mF
96sdJqbmIm2HCfLMr+J2KiBYsJlBRuIP7cjqRgZDFampn+/qICsPCSL6fezrAY0k4bAtn+swSM84
5C4EMbCGZfbMaVY8c8WNL6WexGORD/FR5H52Eq6m4o0hAnW1wuQMiAko6ezp8imxsny+UgYUrnAB
KR0aFi9EKjSLbjp5jACkxqdkVhWY/us28lQiCHLs5cMAxuoZ/sH47rZaHVGlh1CB8uHOQcj2pbFd
7Pp+3+QD8mG2SdWa6Up1tTwRplGBhUDnrT8nJifslj5pDKMlbO1VDNMCumG1NRSkzThr6Fhcel90
HCzeS1IQ0xapYOJmDUYn5EWUwLRmvKLJzikc79azi/RV+QTFUayMj+VSI63r09q4Kespe43Raexl
HKCJqpapPI1Mf1B35gnUDKcwkMtXunoW8YSegv/rkYXtxFwufGTlA8qq7sZvdVU3q1Al33sDNnZZ
U5KWtcJDMRAB8pltO7wGGDIHHVTFdd703X6uMB83CZur1lhKcsJl6+41s5SHEve3jNwFAlCusmKn
chNcQb2wnMf6fRz9Kbm3WjueL4Gfy+ZuSlJGOmEyiQ7fMIx+i2KBGKJwZnc9/hYISrmZrfmghd9p
5xE1KwgyjrEZvovsj3mYVuEGvQ5Jo+XkGKTpEcBZAiaWKI1SztEJ6gWlk2cfh9Rzn60gq4CD6aT1
j3jlWvMb0Y5xRNJJnFxnap3N8QjLfMcWdEUbMx7aFsx0OH0G2VyrwYABygLwMnUDvYDZGVhavDRS
kLbPnZbtSfJMgke2s2sYQ9k2tkb/ZyUbh/zsgsmUZJGXH6aq/dwXYZy9IoAbtxVEpZuB9xF5xrKs
U64g+NEwGjt6jKtYAA0pdB3Slp6WXItdhr7V2YV9SQC41S9vgsL6Ss/Yvkv6Y0wb4tDwrz0vVjdg
ycraF7Lfq4vWJlkzoIS2VuW0kQvoCbF9Wtm7pOiRJguSj0UHjBzvzuqNz0HAOd3KlTahjFFF7shH
CGH3mfku4a6jOCcOa4KQtBtL/2S0tYoaGvfLkGThXgK8fnOdCUtEIYlmKziZyCUKVrRcesgSlDKy
IVLeziqPP2+f6m9laKgDrIY7e0rDd6Lq7xSfZCMHYW1by1oX6WVHKTUm12QqBdMGXa7e8dx0+zac
3N2Hv7TmoUROkWcsQWOWzCGJHnQjeLdRviDgDv3qaGSxHRnAtbD+sdMnLW1Ayi+MGdEYjP0mhh9S
Y9+8G+xlvrQ6Pa6W6xvgVkiwEnDsVOBGuStnyHFt6zk3pJFlHLQd7KTG4N3tOfhxBIAASeFTSTLn
ZDEoLh09P6SDCG/VlBS7nJnqsSAPe8fUjgOzb5pzJsz7IKjY+vb91GzHNnkjLD6PatTjBYVdF9zC
sIOQUokCBkEMJqXE75jAyNzYuiepocrS6pW8vNfOZlSaquDguJMpmMaqdzFxsYIzWk5zxRDXpPEk
D8xF9g7Lo9wCdGT64Cde5C3lG0uidEeqGMaRenpBpHKVJkE0L917nZcvfQ4Zo7RG0ezGoYbygT9y
5wUQ1MssjM95RuJfQaL4psK9Cud8NsV29WyWO4lDGCPX1F0DKat5Wnr/AAjb31rE3V2XSVLcM38Q
IhqdaQx2qhXqth+ot8GeW1G3jn+moG9PYdeVu0VD7E3yQPzQNS0ahhF1hEswRtrorId88JkItBKr
zDSc/Qp6pQgKH6PnGKXp3J6C1oNxaBmAqfxKPYDDAWmYdd/o1yjF8OvMkbPk1Qniliq2DGHnZzXE
/YZ5z43NDPyJUuozVpkVPTn4V6lnazYDC4UjSq5YL12/YW0lSR8fv2Kjv9HmbG/S3HqqISOgoXPg
h3gy2GrXDp5BlYOg6mQNlT1QW5Rs7meAE+7GXQrrqp7Ta3B9r7hk2Xv06aP0zJ82J+lez1RHddLW
j2ljvdqpSfa7qp13PGtg+hNpR61RPU1+YP9s28pY9kkdIJ9k6kHxPbV4jhcPLcg8CLTiSW5GQxvE
XxXCCoUnQkHhCWd96UxzgXYQxDFjJ3ZgiDVwJFL8VyY9zuQeMDmEF8iaLls0222wCKrYR3EmU5CN
85q7KAp5JqcSbXqWTLQ68YqQaP2bInfbOwWugCUUlq01JA+QgmctZb1TQQknknVaC8XOCxCAtPxP
RR38tBLr4uQNh0eQpeewFcV5drlcTVt/x1w0dgcWP8y2PYBbPuoUQE3Tecl8gFvCfJJcSduSxcxm
tNZZYFsn2zkcfew7wJF4J6jyMtM9WKihtnjUORK8SSp9zJvx6KvuKyLV88QDvy2zVmAMNm7isKfW
Ic5zl3f+uTXVsGd/5+/8wivPrcv4rwtxSiPI7bZUptY2djqWcOohzPt3gaAoQrvo7sKpfuicdZ1U
zT7WWxQJPiu1A70LA8SlMu605TxnptNfoRpuIy3xPibkwhxS0RJ32sBCnHKaM+mO/Ym4bSiHDfxb
6GTvrY7DB3aujOFizcK/mb8WicnkbEA7jAoiw3Jlf4tdZT7qAKOPN81AIfKx0T/c3lePnH1EP3kE
f7MTHc+yYxglzHxrAqS6KWUAXtPOMmsnRVGg1Kxv8Pz1eKpsB6pipsNx5ydmBcZTpMW54340w6XZ
F1A133qzaV5dLCVVVBjL8r2wYG6v0ibjrfEqeYfh2jjmXHhyY/v+hKopl9d+QYtEenqeRki+ztJw
UNhU8/yNOotXK2mrtwx01V2j7fhmGdLxu5F5PxNpYugJie8+d4yhH5YJupyb+bqGtCf0l2Byx3vL
Sp3lVk4BQFDtk17IFLRKN+Fgt9BFQ2+/0j99FoTZFLUWrpNttsztPmst5GIiNm7NTLpq63IZHLNY
fZ4T9wsVgvvYxUmzT7p5OPIezDtP9ibNVfCkMfpt2rS2HhNR4rNLYYGbffxWTbWxhf6FdR9H0Qqn
YqN5pS2KmuuyZrTaYcS4ooYYpn3iyQbGQeaNZ6fm/MEZCnzqkMQ49hkSlbjNmIVR01ToIVfWCeWd
blp3y0JKPsnW6a66LghQRxKGIjajYMY3r9a2mXPh1Wum0L4lTUR8VvwLvChgMYd+GwcqrzH+X5sB
NdjyGpgyNtXx2ufpga/U6gFvew3ftG1bEiMZ8GwGOSZUTLPGwWgNq3RsWCshTpnXChfuV0emAa/2
mA/HNiCCoDMmEDh94AQ1bAO08kCrp0d3bAeGT6LA20kbFvCXMMInMhCSdzdNcpAsScyyjJnafEEk
NxVbmxdtt3RgTinoabwnOEhbStCqjZTd/tSU1+B5u4fVpAunzxPnFi4o0v9RH5Is7h4mlurPeU4F
HiE3hfcrXfO+7xoTLifYqgtANu5TzrLmHuauejacbDzbacdcBo1DcEMS8PBctIa4FWy1DxaYuJDm
tbcfejxGF2jStC/SjMMrSLvWN5xUxXnoA/VoWTbDUOz5vKWg0pH0VG5Qk6jRp+kqPsx5KbXDjTVq
poIbW4ZJfsuEf+A+QUZbXuWmBZNv8LTLX7rCJDHIJI+mor9fkt6Baz+vWA3GUJ+xwCfnHIHZlsyv
+WcJfuYViASFGtQYTPoMmMC5hjg0kzzrnkfPhd1rcOsmjcNlxiMV0exkO5EQRdMaGoEro9ErGU/+
SWkx7NreK65bsyaIFA+guG6WRn9BXwjOwZuyKoJk6WwxFZD0mg3GA9Gp7a076+BYpWay69XSHnQv
nK3dslNF8auHm6Cs7Bemt/g7Gt1+FtR318CsITkOVP+MM32mNEZ6mdNcbQMCNRjaN6verq9uxiH8
bijTROhfxUcvdYfImBcTDiivhp1bKQon+9SkZnBf44Y/6dlVZ8/w0TN6cRnBI0bLSsWISnmQ5x4U
LoA7v7hGz/MNSL4JjXcW+zyY35K5SrcwHegMgpyxoom6OOrk/GQgrtr70kx3rbXYO4MH/ZCqtt8q
OVunom+Y2TRFPZPSjdY0tScz8jDrbAAXUMuKRb5mEAK2tArLkawaDyYRtLj7wCdOmUKvLKPatVR5
mdw0i+aUywatW4MWfFHFNULESLusb5ixEkE/N+mepCAsls1y6xYL/1zEDz1QqTs9ED9mqeIp7K0X
O+Gwdo16lzlIxpmUvIWY7zZhwsJD6zSJeqME2ugbzd4yC0CfuB+dJL8sARTkhnj3LejSZZMgQCA6
ixSRvHtu+y6/95LxGBvWkcJqOCh0pF+NiTWIZRsvtjDFXixUyFNnZIdWcVGzlX+rMFY/IEt+GBsI
axvRBKuVeG0E09K4C+wQ+IKw0lNXI5t2lPHuGP54A4wGTDnn/yZjDcagJ3RekL1iA62ma6QB00mW
3fO/19Z/S77meiu6/5+vre9/8L7PIAf+4l5DnL9+4R/uNecTcY2B6XsY0dYNtfkP95r4RJgYUnkL
CyjJZauP8vfttWN94h9RjhG7ZZIm4rJS/l3DZoeffHxwq+XMtEOPLfa/sr3Ga/qrps0hT9KxCf8V
FiFWlKR/1bQhdgWAJOYj8dgMwhGhZia1p7ZvMUKQnwmWmRBvjkdZYSTwunBDTSNPTtDwZC8d9qNt
WnLxMtccSpKtGa4aLBcSEpLD7zzv8Z32vPmqoqOKuFsmLDUVoj20Jz28F3MGkcHukvRvuzeNnU9R
MmyopRi0yTxdIN1YzZPsZ3me8y69xYcndj4F15fYWgnxTumnOxlSNexwiHSPSSGhHouOmW/EFsB/
W9hK1qRiNfBxG7JawEi08JFQleBWSutjBmH3h2GayXe9GNnNxNe8uHPDSJJNgHONczlm7ev3YsR9
wxBjA7jX2jWGdu/DICmvFEK4O7rO4Ubp3jiYcY6BWsTYNJpBTbtAx6S7+wmHuMsvZTtNeuQCgF4O
QjRE/tyyKFSla38JJL9m04DVTIlPDiaQGLz3UNGOFpRdVP785tFdm2doBdX9YNged+NSPYBAakiK
CeQdJGe86Wiw6jN2WHxywRJvC82imCxLgBoyqG6Q5TJEnH1MNBsmStDjalc845sdrsfGeendZHg0
e6CEh0CSohRZRp607L2C4gDB1n7CrWPtc+TexDuR1r5VECrQLBQc0rYAfEwy2o3rqv5ChRbkO48Q
wzMZ9OJnb3j1zqnMi6/uK2x+Ua8dmDSJuHfo6huE55Z9y2p1fKXYTb7Iyp7uVJ9z5lbeziDUeOtS
R278FCe4XU/lGephfB22ef2Ays25obJ+zrTDtLPBoz174wxbIokf2Vp1O89wq6NGayYacwCrn+cX
xO/iDqO+H8WTo0+JB/0zt4MdNGG9TZkTRPHSsGQOVRMzuIvd1XtZ/Ay1/k6xY+xZi8UMa4fSvPCQ
YzRE1YTGc62wKBh3hC7qiPmEE3m1+9DwtFEOM6RFLb+pAoayhJa9kD5FohQQjX0KMmnjzriuqOhc
9PQJWx6SeM4l8+8Xx8dL3cIvuLglIo7ZITXbD3rm8kY676Q5qW1JAXprq47nhseWSHIPq1k7p/Fm
rLlBc+FAbm6hTu/Yzk4X6lgXRUIGEuXgOdWcmF9oQaZsz7BQM2dzTeb0Y5RzK6bBRXtwatvtbEAJ
pa4rXP2Iql+gmnC7IjWfTIdnYUfoZ3bloS95wGwdp8+Ts1Anj9g4wQ+EDWZr+Ngz359wNbDk1nNI
8Sa4RU3G3DK2U6ImzcZwX6ja6/ykG4upddkwQ4RMLxanPsgGs9SjyjJHPw5FBj6by9jIbaD0QuWv
RTFIwi6oEFZPS7r6W5A4hAytP2wvPGZJ8lqZGaMjnBXQHWjeybOm/MMsM1FAJRQ4HzaaQM8QyEoS
g4JdV9lDkRzZ3zivY1OzIveLECrZK7+jEOVKOQ7MwYbapmGu42Kwp40mswHReZJl6zh/HMg7KkYP
lWtnWx7Nq7RiXixksv++qf/WTW0DjvufburbH+rt/VeZ+W9f8vsdzUT4E54bqkVBibsayf/zjoZg
8OdLGc843bpnOe6aIfanS9lFc+6u9zVHLJIFNOd/gBn/RoIYbMRfL2UCzVC6oV7j6kfE9l9QDeng
TKqWrX3jx73/NGvHPc22aUhma5SoMybeDo5oc8YX35mbxuzYctMV7bQHtWq0+u7axWlkvbjpUjBi
L2V61U0KDrnVdiwxRunMT7Zy1MtQVDIakpn3pZ0tBL8qQG/dDqyOYHvU6kB3Zl5GFqevtYrV3SJD
xhyBUXONFYvkPUNwovcZOPWjL3Non7JAjuG383DwQj4iIwIU09uEVgtv72xP987M9bNPp0Anx9Ax
F5Z/RS6+5eil5g204eK9A5mDC8RVbGF1Nd3FcQMwitOcn71qq7lgO5wV/qmZpbPsF3Oc2gNiUP5X
uwepf2YVOwPpc7v5lBg1MQRVNU9AD/mAZLTGqKk2KEUr+8GC/PwQOnlyWfJC3XUlCBLMuEOExTRI
tnHfqEOupX9cb6xumzvNkhxJAgT4GIxFHRkOK7AWN4r1BXXd4C+Mt34LDYtNNxsPVWwltn8AJVIk
dEtMsgWGrgq35JaR4HRr/5ZMNiCZPTlMlPCGtUmXMouk7qtrLLdBaZSoeVvUbvaFgw1ROBQRtnku
Q5rptuiUE8Y7FPEyhJ5C17pHV0uPOcJR8BLAAGke38XmbOwV+/9eU4UMNpCNblRc+T0C+TRCaOz5
zVH02oyvLAloGTlEr9YHx1+OCyAgkHZ4+em+CLEr1XkYxrEVt+ZcMX6jIel79ITVptCW7s2XBIqH
tbyi3p1r+T7obqjAuBbLUsYP/z7w/t6Bx+nzPx94+v+cf8j+x/xnWS2txPplfzQm9qdQ0EaEa/n/
u4Pmd2+N735y+ScAmoQvfsGzOuYnHi/8oZYbWv5vWtw/+pLgE42MzzFIMYkQ9l87AulAfj0CiYMH
TOUyTaJp8om9/0tMGsvvulolc8dQMWzY1tLGVkC+cHGVAnW6moTs1GOC1uLciCwdTyqrh4e0NVRF
IccclpWgIiMDxhUgrhgLaTyivbLaKeEwip3sAU6bgHaNwC4Ju3y7TIa+TQoTgBOW/vjzZIFi8Gr1
Vpozq5Sy+qy62KXuaJaHXoafG2oeyAHgEekrSpYsLl0Cb2e+3Iyc1yxH88C89GDymTYO4iUsMPzA
h8ysS13r4txLqNJNhcn/A2mkPZ9VnOtPtxVbr8ikJbnEC6yDqjfCn70lKZXaxobFBBQB4BY6Htwv
UwH0VZFRsmgCHRenR3W1/qKKhf5H+uk3/v4ZUbg9X61Nhe0ASBe1PWpqmAjVeFqQ/m5JY+MLexd7
cGThA2C2VoVV+KzypUuYqQXixa/A13qtQjCA3/hYCfLhBt3LkzJGvrsZaI1WE/hYnw3hVmeNPVIc
h0i2oBBa4Bp7e4HOHoxr7nBivI6j7T6CleNo8EbbvJZBH4oDDIXyaS5K+PAqGc0XWQWUjcUEOY9+
KZ3ugrY0fi6pDreT3cXnIp3Sd6Psp9sWv8Dh4/P166fiyZZwFfjPkwW5vN7U6OaYGsMJ3QNoqA/j
OKstO+uFLDx+yajXhl29qBVoO2TWdRKYI4rscSgKfU3wbpoe49IsliOODmnjw/ehvduLDVA75z7Z
1EZTnBenOSnpDBa4VIUKNUusFwanAbP3dg7I52CjfhyHimeBkJhzPvZ9xHcnHqXv3Wzn+K772FRL
+SQNu3xMWzm/dG3aXweko3zOFyADpAZIL8LkYJ/RuSZXceekz/lMPhcYI/fKaPljB6APkbUihNkq
YnC2+YK3x0VJXR+Q2QNWdbsV1hDiESXwaXlFtzofAqcPD2Vp2T+1R/IUrNMK3adpLxPXg5VnxT7M
xZDeFmXDvyscSwSdjWchwXQoIzK2shLD+G5gNX+Jq3C+yRbN8HrtC5dBxCiIK/ShEMCCgzmEKI7L
1H4q166yCohM3hQeIH04bVkVHApT9I8Dzag7lAgyaE+5Kme206qjac1HMlV3iv12lcTLsO3hT+2z
tdN11p4XsAPEs49GGKSXJJiA7rhf++R+7ZgZrINJXbvoMalDRvl01tXaYxNdM9BjO8sZnOSqm7M0
UaVrXz6Znti4sFUmAAX07Xrt4J21l6+tOuOhWjv8eu31rWag7RfrBGBcZwFda/c3bBnzOwx7BdpS
ZgbDOj1As8UOQnwMFZKPAUOwzhrKsMvYBK8TCLXOIuJ1KjHLPAfn3ZwkSptoWWcX9ccYI/8Yacwf
4w3xMen4GHoY+ToASdZZCOs7xiJaMaQdU8WwxCjq5QtKK1RE6yyFBYI8L5h3n+COMtrvfMFAnU0C
2w183XCU6YkQrpcD6QRp3e/ssWZwozkozM1YahGpdbKDurd5SKelfw75+W2ynikZTtBl/J7FfCLP
I2THVRu8pkSjECWAb42u3rCRA8aS+g3R6nUrt7IkE9aDkI2RsAQDbckqv1JDXswMlQEPidwiX8n2
GDLLUE2sDxMEfHP1Rng5HoGMuXMTd/4tXB/jM1g8Dn8GKQuW8YmYWL8uhxb83CKp3QqivGoVRI3m
MLc8xanUe2P8+nGydMUQ/8R3XZzLhjfUMhe0AB9vUetxaE0LZ5TUVRB5LCYZ3qxpHxs439AxG68+
TAnHM24rcnIJVLQuprt+I+CXUwQUkk9SrnJRLbRqARsZYX3LtT3fkrDSzOjNl2HXjwxRJH361b/L
pb9VLjmWTfXwzye5d/BDfymUfvuC3wulYB3TUo4IqiHmtcxp/7M7DJxPTHbBkiFG+KNx/GOCa34K
fca0sHlo5Nbx7j8muMGn1UHMqJJ2ny8P/iWwvUmr+wtB0IdqTz3m+iawJWudB/9iSo61kYCRd92T
IhONwUK+FDDD2/iMgVlt7dnlxaQqgWQOYB4WenxGQNS+hng5vrh10L46Xt4/C7vun1ksWr8NJX4L
HfgbcEU+nSX48fmAlu15H6zAP8EVQw7h2NShc0I90ry5UO/vO5HWaz4lV3tHk3BAC0HoRNtQSf3p
r/jffG9M33/53QSUtgRreK4HCM5zVnTcnw3bdCKkVo0ZWtIkfqk6JGOjHrPwpgh5VyOvdf1rSwTQ
IOwZMMTkhATN5jL7Oi318u5/ECTaZbbPSUlzXXhjSaLfypqQXeM9+B8Eimn0XbQzYCnM1m73jmgJ
TEM3TI9aoet1VF/dpcDB8G2aCNVE0HWwXKixo3FckP8GIxyDjT14yKtzz3pNApq8pmfVvfRBc+Wv
EA3ZlOOFExg3wAdjwxhW3kbSkSqzDVcMB1AP8WxIaezQC30eWQ6hp146EBa+19a3QGSSncGWEgrc
CviYjYrJMP7dTf7B/1h8rUjXjcnoZKOPvHslhdQf0BCDieC1q/M48lamCPPs1dgtOP034gM7wh/A
O3K/zXvC1bzDFFLQGA6d4EZ4VncJRyN/ED3JRhGML0HQkYCuVPtCEjM6hTs9YkjeK3sKUELzKl2A
daC2gQoLLmVx0uGzOTYpyRe+Hk8rnp8lOYrwy8T1nm4Rz/QxCmpWEZVZxAETuKFY55deyzLBSZY1
UEoKcpqSzNIkGoBeAlED6aUloefoKssC/wymd6Nd98XHK7ZLXa++L2o57fuksyTzfsxezgdNJhGT
ucdWJmH1cZfPpYWeEunle5daal+IDH++UhFvanhiqlNdFgvGFtmOYGyWFWgTQER7S1EZH8l7XRD7
tYBvMtkse9KdEnagOY7WLT39BCtnxeZQIZtXsRGAOQ7M+IndLqmlOl2xu76b/nC0UHfmB4QHDnv1
g0ZqDbBaOmguboYAPiQVAZfGB8cHQpWXR7x7j+nH0JQcn3WCioTZ04/QfLKp3XR+3agthivq/nyK
a1w/GNFR0KVxhq9d5gdLgM0oClWtSZxpxdXX1q0SN30XyuxNZbjnjmGtHOuu70FpLjhmTqWwcxyP
SF7C69m1mrcFR8YIK2qcEAGYnTF8r+MxR58dDh3sLIq/bDcQx2TsmjiYb9Rs1jNxzv7A3loZS/Y4
Y/aaj1SEiPOMuK4ITKplhT1qTJN2TfxELkg65Qranl20LokuxJFmJuUqGOprmWqccJ2wm7e+8dck
zBlyogHa7DQXfXGBhrIehgQ0MOTK6rt8GQGojw2GPcMK+W5y/dmYrruPMl5MvevoQ9HOQSB7HjIv
xymeKT79lDBA6Rp6pYwl/yuc2+ZVK4ACJN8qlsqp5kXesVvCVYewf/wmcjkKog+lS/JCrIkFaa22
eZN9GbrI4kqqmfUoD/nJyXPOR2s35B8tkjGo2ymzlqeytw3WKYW2iduGEkbu0oLywzHnNxdnmWjP
Ablq/FeRhHByGLiZCWKKxkSa+FJDY8t6mlS3fhvngfUHAWH9VSMX77brTT4xIMLGgKc1oE10DEm6
cGCVd3OdKqQQTUZaXW/m0wOjduvOaQAtbrI4KO+kW5LvXLNlcSOyqNUJPjl9kmAdXl1XiA8ISeAT
8OyCOzjVphkoAp2x6W8WG35MVPfS/wpkHcsLv5wi3AJXXIFngTcj+0nnQG5wO2osK0Zzm3pzSIiA
B6UqDoRzSizYs4Xum2+9OXyhhfZOKgxzd21F9AN+GbuMDMxV6hCkq8vfRHUNhKPBu+6g8N+bNBU3
qa1gFhkGmI+UDMDPVjFOHuuo0f0OopKQB0UW0b5Bu59bINbQ6rnTtVMycIQXkkI+W4BSEBlRnqYO
w/kumKR5ZRslkRVMy6AG9DFVK/fMwo8couMMiSvcmF3lW1vP7VeJeWPB8JgHv54P8JpmTj/l5XKV
nzHoW0lF08os6lno/lsC8LcSkGyCjNjJ//PC8emHZKM5/Ll2/P1r/hiymZ8cf53ho/P4KAL/UTv6
9ieCP31Bd0kH+Vsw0h+1I9sEVvzwZ3yTes5e4TZ/EGwsYLg44QPkJoHJis3/VxYNa2nYlEzJ6tP7
//0PJjUuBW3IHI9pMDIA8ZfSkVXcuGTQ7Y8BkRubKiVpawVx/n/KsLXI+tN3IdzQBL3sOSGyFfzx
KxT4lyIMrrJlNwnU+bzmRAXohoZ9ihty0tV0X3kcwCW1ioxoftrXP/09/psScP17/ZdvTvUXQBBA
VM4v+9dvnnrETBNaFB4TJ2wKhvC9jtRk8n1dUVzQmDVvSVi1IQYTLJb9Mmc/JoOsHYSOnh2V0lw2
85hnhwFl79bujO48Fk161wf5KnMsIZcPs4QYiiroZux90ne8Ukf/ix8Crnxouv+PvTPbkhNJt/Sr
9AuQCzCM4dZnD/eYJ4VuWMqQxDyYMRk8fX+oTp6uzOrOPnVfd6HMFeEOjsM/7P1tpqJcSH85g7YG
aMYADp/jwq3MsIY4EKznndGAzq+K5SeZSUWADKti4EO6Q/uBdjUkZSCZeX9ZZB4IJDAPDUYN7rlL
dqRwXA5jSFaOicbiEI6T81JlQw+IbOlBBlR1dvz7Y/hrl7JeBHgbaFUwsNMR/WWc23mCkVtANEMm
2glSMDEkBq3YcWWO/f0rsaz7l08cy5kA8CBDyfj4z584YuBu9TZGp1EQuwOGhw/PD9WN7oV6tGVS
bf/+9f7yJfp1eUe0Fx6O8tWTul6B/9ThuE5X1xX+wBP7dP3IHaXbLAOVzt+/yv/l/Hk27Im11Qyh
YP/l/EWApsKS/JeTdqfsCNDgZyui7FR04cvfv9DKzPjr+ZMu7BamodwX/uWmkCcMhyeuwZPLpOO8
BJ1LyiXXzDzzwc2VWJ0YKYOwpumLJ9gJ4bUFALzzcjCYKaOLSyWletSzT3/nj7LDBpLZaNSZJp6S
tS9tSp5gGdfm65jwMNsKMiwspJnTwkQ74UVM65FYGbrkXrp+9z75S3b6+4MUv9YHf7opsat1HE6n
S2MYwYf/86e21kVwVbU5TblAjJQ0mMuTuIPTqAuCzDp046L5ySDKAqlMwCYXb34qq3w4jE7bH3Bp
6LuWJMxsw+p/p/waFY1bZHcymr2vwVRV7zh40WZM7rMTVWu61lRiU0J/+eLaBeFf1JU7lNDmlVgG
F+FvNh9ZEjr5mHzldlac/F5K8MyuPGFqaS48XdJT1cZM6EimOFk1CsGGvON9CpXk2IkmfNGxzM+5
hXWgBs/UrwvTz5QHz7ZiWnn2WhgNLfnoajMugXdFhVIex9iX+3Z0Ua967bD1Bx8jbu8k5GXppniD
arotFWZjtP3WvYxa0oDmmaTmMu2xYfXiKGMP8W7uQ70myRNZS7B4j0Sa2y/t0FXvARkjP+GTNcBG
7GjGkKrTOoawaQsq9tR8Ceh2d0Hl6l+xeOd8Bsy0qMi/92Hi7qCdMaUVVTbd49pRv+Pkkd9s1e0t
EyE7i4sfFsbBW9An1g4YCT1uoG+qCsFX6TtqX7jR2YxWfQe9iHgwg3gDYS8GEaI6jsxGr+v53DUl
MTEiClGtNXStTiU+ZIpOzDOpveaWVVcvbudXqyyoWKFHLXfOYMXEBI3Qn2yeLyxSJkE2cRSeh8UT
33Tsdw+gIDuc6/aAMC7oxEvhHeq05YoYy2IzKCG+NUrjJUhdayfw/bGSRtz5ihYdWmJBhNcYU/1i
qkpO0zwc0pRtdQwLknvbeO5LfMyzZfpwAyPsu2DxvsNf0z7OurzNYpJaafULdijlgEkDWmRa0W9p
G3W4C8nTTjyMWJFJnsFr3BIk/jU1s31K+95+ip1l3ufaf8fABbmgrncTWTckx/jRG3FhIWBVjeXc
DBMriCLakK0Ms8wGoTvkytr0I2SXAOEyt6hh2jprWi6uF3OxwiQ64rCqkRGFMY6vdObNmBjpEyTn
tFhXKdpWIxcXRIsdj6HikCWhXyNCygCSJL57ZNFsXeRCsHZvNfZWM8r+BhPVpt3oAnr/WYb0FG7e
3oPy5hNyOkdd5tnxzvj1y5MjMvsUNHxdfGtGJbaJFNadAZo4HogUQvcGy0W8JVCr/tSjl3zJY2f4
7gfd/EWMerqpcBqcizHqUU613lXbFu1PX+DFiO3xPICeubdmTHtDOeOPZl4ddM65zqJgUTtHkW1T
2Um1MdZiXr3Rrg9iFfgCom730COgWc8MjSIxZEfHV/U1Yw2IVQAJFUCx+prXQ9HuMt+oX96hnU86
FqlLIX6Kzi4OcT7OIC311NzZc1Lu4nWmtox0R7oBbtG6zKuzhCeHszAlgRPd7jGFuXuOWN+w+3D3
k4Z3j/BwvrCx6d6hHnj3Ll/UuzljUr+DPs9CzIan8IMJ2bSLShvlNrOQzzQwCdugLHj71VvXjD9e
LJv6Av9kes8CjepkpORrGmZGfhLR5yM1UwppGNNGAwj4qUw89SXPRbEjsmraZRZ1oSXb+VgWjjgj
FAQum0TDW9N35VlhHvi+kCZ5KnOPe4/mIFVL+eWTfXyzsMM5zbNo70S6xDdBp3lyTQI0NcN76GRN
3e4jPXLkRZbeA3mZdnIQ7l71kBQ96SX3S9DSy7Or43fcqGQQgIMIXYvgnRQDW8px7Dkki1zKTY+C
A9orjrC9iAgrdLgxYDntUHr37oID3C+3UTDEN9QqctuSGATNpdQ3I3Rs1muYFaiBx7ds1NzXG1fd
5AiOoZ5Jj2gBu1LHuLbkBS+v9TTzAunOwk+/WWLsxZBZU/l1iuFAAlZP+yc7aPkJ4e2Ttl21bn+d
L+CNLh2L52MAoOrY5e4ybagXxUUa+9grbgqOHgSbIIX9CPzOuSpQqI1lTisr4nTfkBGOWcqFqdSD
Pi8msMuZ/aDjOhqZpiUEALbjnB45/UHxqb1QpVfdVYq144yxDngHdGEAt/ZOs7pEr4kJvOXOCscW
sIXrpXdgXEy1nH893v+DWvv/oNZcegRG4P/vhvW+KL+hg/6zFu4fv/RfHWvk0ZaiE2Fa/w/hOeXu
fyNXV7Kq7wcUTba7dqb/LY0Twfp/aGeZtK8hLH9oQsRvviPpVFHMoQ2hdv13ulWa0z+Xpo4N6JUS
mz4ocB2xLk7+VGrrsQgxtDjqxustmIJeeehZpR7ojUKKjjptzhI3B3FjQCflvtD+YL2mvcy/l3Qk
3E4NE6uFUPIqyuKjRUSufhnI+rjwbMryB2BL+iurxuBDYm6/SR3k3UC/XJTgNKfKzrLqhidWcYDZ
PlK75dyVW2WhjEvbhiHl0C5HZO7kpaM1SJbUbQ/VOOnoY8xmEZ5CGxSY7tUMCnrCKvwwuzLYgcRK
r4yMem8vfGgw2wjoJYPU3kq/DLrsKlIzGwrDtiOL6tpLO+2TgwXW2Ft33VlqNhWcJDHdQQHCgnCg
qlvaOxaXHG5qGJux+ZxzLz71GPC02VeNsq2KZ7cnw3KjgLqRL1IMQRXfQWiJCeGKS84nXI65Gia1
jWlJyUEbR+6GDrJ8+3Oayo6wtCLNJDf0ou4kdXudNwiMq0Ev1oyig9SR9fsN78MQM8ijOA0X5eEr
yIlC2xaQLGpyBUA+ppi+QwybS/59iSmZJLhUQgkltUuTYYR1wb8e3cLE+g4JinW2p1o/2HkYb0i0
I4l4BN+SY4I7p1j5jwnqv2fw8djECVhf6DngPDjlJA8+teu3oCXFYiqH1To+Y0Jb+RBwcjFeoTA6
Np1XnWlqhmPxCymhftElxnI4h5h5yDouDtXKnxB+mtwzWwFUk5Zm53sJzU8v2aX41M3dQhawXkkW
3Lrx9BRxGW4w1rX3Ze6/Fk2VPIpEdQ9TOgaPJXmvH0gNDZGsDqFjbWoeuR6awzw2GaNcEz+UbjO/
F+iauAcPA8+dAPEw6fbBXRQV8VvaGnEyqW/dWyYGx9FpgoXHQItrTKtxtPIV2uEEupjfWhVCOFmB
Hsp36uduhvq/IWk+MVuCkYXZZpUOzLaZl+VcaxesWtR31R5MR3+e2Cgdp7JI3tBsi0u0BGizHYjs
L8StI9uEKwhgdQC1+tNBhM8TLFjQQzOIqqnCG2YoMBRJyV6Cs57kC4bjXZcPnth4wgTXVfEPpCjD
QI3GYhjvhyRxgSmZ5uR5bGz6fOazRh+qH1kx1dhBTE19HLS/U7m9OysmpS/D8IZPutqjhvG2c9eG
t8tcmkdq8fSm9oyGdyKWL4NYqmqVBLifeaPti7XUzJ4V8IGbqTTRwcvbH2Ok4pMjERWkBipaEQf5
c1SEwxeyfMv3mY3Au5j6TG6lCot3RSu2mxgfn3yr10c7wLkSrbCYDLze1OS0XytEJtcCnExUy5vJ
dBFiqbnIMb0AMrqH/gAmUa7uViZZ2UMd53DwrJblSJMU8N8g5yBnDw1hJb3V7TwLkEUzDe12ilHE
cF5wxwM23yaWvQVzPKGIi+odm1/3zQsscd9b+jVb9HPeWsF3Ixss2na0snolhZFEE7zkL2hjvUsF
GfmKmwL+U97FoAKTc7RCeFZfLF+NATDPiuiR2m4+/QH6K5785kGAXPtd/YL5OKhVyVOY2gtuVu81
ST259eGkeZupUvCOlii59Vxn+OglKGPgSdu4qGxaR9z6LJzQimQrQgJ73Y9yYrfTjeoKWGBasfhm
R0KK+II3KCOcJHDDjZmmGb7WGjRd+LRufe9afOO8FG2qMtZBsw7AAk1+6mORd9jY296J9iUepLux
y+hDy3idTKTVlJuTC7H3qZm8jgiRZBLPOJfC34uJyc5myAZXbBm/kLEbp/OTZ8XhtRlr+W2QurlE
PsIgBvNQD9nioHBOnDqmDQhT0iImskoDTGAvM+aWu4Aqdt4kg5h2zCYYK3RZekYEOGagvJzwurqd
7rqMINCI0GpofeZT8cx7ciZ/1TLH3ZY/ioAxZ1JBmH1EDeeZq9WvIjJ0v59eo+XPxvK+Z61yr04w
dv12XiFTZZTvlc4tvuRWcTuZNLyNRFFcUxuqBVvgz5SaETI2OwfPmNfG1s9mjYUNiTshPpWVV4Yg
7pChhTjaBPY+Kkc3BAq4qdh6SO5OiZXelcWYHLwhi3e61s57pqR3zIFQH/i+f+ZLHT4pFwlyymbj
JQmQFjmpbm+mvAA4wvCivJUNUGjZ1eNtU9vJyZpW37Nfke/sOU7zyJXLbMOOpodsbkhoMZ1lr6Ss
krLHC98Sn6wz3uG8c6e2ZjrSUmuWhaweqtiSh3JFiDkrTMxG+rAjPCW7WmR6b/y6bo79YIadN5j+
w9U63ZUhxMERUlnfOb/nqi2QDq0As6lKIDWvaDNqXbArXUO8aMX0Yxam++lAHd8PZEg95zaDldGb
9L5JWNXjlgt3UN3j52zlrKFWwGIeCcW7yODGJMygyD5fUW0endrW0ql1noaLXqFusp5+12SLfVUo
zw5I6Irv1cqEI1mXzzUMv6Zh+UMTuHsWLNK2NjkbOyX5iYDOaDOvvLkxgzxn56W3GzPHPbh95mBu
t/LPKA8ZEJepdUQkaSFri0soJCWpzl2eHbABqPNAQbIfFPNN+JjdITBUXtZE5C/Eg/GS/YLplaZV
u34l7Nkzmjxk/+NeBF392UuwDbz3l2xInO0wp/5potnYZvJ28ab2VK8EPwx57qFx5Key28dhwDFf
g2xnbLAcuUVbmxkfrQNZf5OmfnbIioUKoyRZorCbu6DVj4HdHaNOHZepGjZ2VUzrkvsptHo0lgj2
DxgpwpVlwUgvw4DuAQXvlnLlFpa3orKsp6hj3lL6Q3QiYB0mhqgekco9zKjODsg1yXVprHrrlzOa
YfCHMP3LYwcjfdeDbmLw1ITA1gbnWI9i4SYciHurNzBOIit46T3GmEseN9tIOj/IjEWM+Qu4WBFx
62ZkYYxxAY6xFsPj5DrRZ1bNCocjlx9J0CcfH8ijb40hD2P816MckJBE7XA2lY5OYNEZnGZLeFP1
82OZya9eHLz+p5f6n6jGoFY7f6sae26GPv1f22+Ib7L6Tx3Vf/3qHzvA8DfJnwp8/x9rPtqjP+Ir
xW9C+vKfG6c/6NXyN5dND/MqIXyPPoBO54+eyv3NJgpOogamt2IT8G/5fxHn/7mn8lCp2dL2Av6m
Lxxh/2WxMKDOrkFwNCdDiT/tI0ZxgKYYWx1T0O8HFkfewOY+Dx+jTBBEBjsku8MR2OxGoiJQmYvB
ecnjTLxTac0PqILrZ4Ks4q94ewyh24KveTAt8tRqCEQ8jdE1MuBpdkjvG7OdTOFXO9o5xsgp3Z+4
YnlBaIwTsECZIwWoelWqvQLfAI9snidni5kuNfj88vpnV1ExMHCcvUNhdd59ivrgoSDSdw0Hg3Bo
K0vc6HhegZS+hExliZSpG3A/hK3N7N+6lgZt37uxOA+VELhrQ3GOTGbXewMg48OueFNIruP+B6/i
IKDyamRd8VB3grKXHB/+cDnv0ZmIM4oZX9Pe9MBJyVCSp8wGG75nwVH9zPjATzKW6y6OdLq9s2Tx
98WXDMIKZ+re28WixcLU0717FHHv9cR+kogC8wCcOL2fhrh+aVGE3fc4B+aLUSaRPLBcUFyw/pkD
lrC6463tKESpS9qGj0DA5r3yW04kuxkwd7YgMmrj5SZ4XLKl/eokYfgQl6hgAThr29nFEYHRjPam
5hAQeo/bLDibtmrvC0dFD5LYZnpVcoZPYLnbw4gehuzHjDtvmk7XdOA2btKxqri9182z46jw0fK4
WnKEQoRVsmeuHNZvVaydlxi53zmjrr8h2do7o6Jr7oGujdbzgh+V9LjcuaGwgE9VFoMHMMSV3Qnn
Vs8xO+IgarBXmI7Uh0YX8Y5/3RPbaFFsO5BCdN8dqwr3GsyzD0hmjh5Ni7mTWOLo2dVZ8mjEgiIu
MnRLWzmKr1jdu3WtYUkXtLg1fQuXgjqwc0D7tiJIDjCakxsy0evsxPCtX6AXkj5wzOLBurqxRRbU
hOBrL2wT1iR8I/ruz6nEKQt7rR2eUIRJii1hooc2tByxcbTvv9a4329TihjCCkXpUcyERKstlMyO
XsQxYShPTquV51M7b8D9Fvo0S/b1HwoZzsZCvaK27BREzOezavsIpx3UipgLw0PC5hqxWNxoC8qx
3w72uVRqzt7dtov6G4Y2kq6dy+dLECfWMxU+WKUivg2qiqf62Hfvqaru4kgk13Kosugzl1YOm8MV
VeNZN0llB/UuwHP3KgXCN2BCTIeXftnHzJEPts8/e2EzrV2S6S2jQN1ZUdrcomtU+67tn/LBoQMn
aAMRTe46IdPEdHrDL574J77e1kudiJjnv2a4MEhRtSgniZglDpXIw4KJM0Xvis2peQ+nmUDdYTMO
7rCbof6xbLDzczPYwFSj+qlZwmtPP4MEFXZUFDbmZspy2E5Y1PZen0JLbsxxsjzru1y405QxCSfx
cjQhg9M5c50NTILgjob5uV9gZgXJtArz5JujV5PJMAybhdTCe7gxT3CTseDrhY+ti/BOeCpBQE83
ELY+FUfdER8m64tdt92PfA7u7MWNP1g5TiczqRJQKvGf+Uio6bziF72yGx+cIRYH1dCHTFk6Hz1/
uctUyGzcw9Ofpl15mB06eWwUgL5JuSN8TTftDiDKRxPT3pGHer+0GrQtqwomLuOWZYs+qpjQ9xwN
+y2193Tvd8wpMjRS6I7Usc6ccJ/Fc3xoUD7SAICrb3BLnFi+ZCjYR4uo+cy5gK4eN0OQfF2lX7vE
SbNtEcz1jqwi4Gt9o9+nXE0nu0r6V4Jjei6MyTom2vwctF8egdvMe5YWzsvouPFXUUismSZOyQvP
vQodQujaZ3aSU3ESlScvtcqIgIsY1+CTbBiyD4V3E5JFvDWWFTwOwDiP2cKjiSR3tv7SoyAc/SUg
N00Rd4LwPsv3ocp6Sj4Vv0VK8pWVVbzn2ZvegTtixUieMN04/tIvbVBWiL9GDVrNDQ9V10fHZhnb
D7Bk9jvFurXvRxiLzVQvd0y7mgspbPpUiSp8hEle33a+sVCKJG9Bouhy8epSv3do6TCAO2ZDs1E4
N9LkyTUqqjCCRCUhR/fZEGwLFDPIo32mN95E/yb7FU7PUPRO0IJuFsxQegPDMkNAAeEuaIPihmYG
CWVLg6KYbb71LWscrrha7bKBjtwW+smP8+bRsOC5Ezn+1bBfk9lLLgMPX5RxO+Js0xU4Qazh2HnW
WTP7+CEYjP0YKl3t/JTgqy2d8SR5DvrzTR3wxGbWr6CAysx5bdJhfCKPNPwO5CbZQ48Oryp2v1oR
Yb9ZnXxBKm82iOjsbefJ19qTFiTRDrOHgN7HZn3mq6Ti10R7RyPyr7E/fIauksel8Xr2HgxWRTZ/
mcc52rEEdXdBoL+pipXqKKDaMa9h5e62P5KYKIsit5qdG4r8NLqE3m7dZfb2ix87D2VHSmDRTcVj
7fh3dYIkFFPdsK96l57KTeiXtlOqJ3Q9hI4S4tnH+7bqvg95+jIDi0JVuGWwhnBgEmN5CpwcjSW8
HqKV15srFqu1mFEhsReo/gxPOYjhcfbNLYoXy/WZIU7K/pq6QXYC0h/80I5+GkbnZ0w4c6gztaVz
+CDPw6aR67OjKezgJprj5draA0NRoT6aZGkPGLFuyG8iSiNt2/1Yq2IXJqM45WauYCq2hAzR9OS+
85oRZn0tueZprXzn4IByPrp5j9zbzo+spNubpjfP3pJ2B2dJ6005svFK8+V7T/257cXQPEMwHbcZ
jVNBiDVxvbh7R8YymIXmuqsOZmjggFnhZ4zrzUF68GErKe4xQpAZGUrmBT3XlfysXACM2TJ0+zbN
2gsU1oaEUPdHUE24zpzvULhVyrwZpJxD0vgpbOGvdF7rwbQC4TKGfnqkYgmeHGsmy7ec8oNN9XgP
qDFmL9XckFzBSl8fM6ZA6dyR/BC0XKJOmOCbN+6O3DXnTrT5K95J/yk26XBsYcThWSfu42lI17Do
DtDISHQhA13geIa5jOp8LELLW48UbC02lVPfI2FNiLmILkh0f5ITdVJuxaTbsu/jqbtfSoAXKaRW
3QEQbKuvuiS+aunMy9QND63TM5arb6nWMpLEyHQAIG8AUhNiFo8DcMecrzkj+hQ9uchkvDGBJ69o
8sOrXykijJDWElaJvMYqquWBBN7iP3ah/6Hqk5br75Zob5lOaHL+3PLJX7/0R8tH++b5/CcXEdrK
fKLp+j89HylGtFv0Xas8bbWk/NH0Rb+h6qRVtG2cMkiw/okv4f/GX0PFhCgrdF2G7//OIi1w/sUX
w8sDsuBP8i5WaMWfF2nh6DdNA/UF4SdZAniKmxB5SCTZXc/qmk1ib+r461yHkpEmKeqvCAa41hHM
X7I0Ge5EgxWPNbo4yCB24r3Gyf2Qzkl7IVKwfGnqmekqG8SzivuXGClLuJ0H9c0GgKezHVTp5JVN
Rf3mYnt5aKuJyelIJ/ZdxnVzAR0fXb3ZyG+1zTYL5iFwXtGyz9isEry33m+sH4UJzCuFTGV+RHiQ
gvwm67zpDhDkXleMSROTXwgtb3EFj3ROk/AShI2JNXh3Q+86DlKHxnqxPAluijveuG8hkW8CSjEU
1JnyqG2FuXO0KXeTGqzf/RLE+KVDBsppQYl9csyUsP9zoAMXPhhJmyf2Pg4nlk2E9ZGq1BW/e9VS
X1BdYEgJF4+5uVd80XlX76UTe2il0BWU5Di8Ieyen6pGOsi0OgQgDT3XA1N1O0DBTzVk08p+oH1A
BwNn6DW1u5QpFPO8jSKvPXgjyZWg14ByI9ovmuYPa29MCmQcJSXu9wVP8r2ie1cHi6HCi1ah921o
SVthkIYvwUs87irrkNpMYj3LKAYSmJqR8xIVaKQ3s0uJlmQ9O8WyXWHyvSgZnGvCYu86Kt41B6AD
7SnwPQKNl1Rz8OYj8M6WVnVxmAjpuBAgzRT9148lUCAwWbCE/Y0akE9uQZrwO1LMRXBtawSsuMxp
JGUPtDj3QgCEcvAp40eP2q9Mk8XZJUZGb8SAYJKo+zh6Q5UFh0mHa28Uac95cR3JYVTDmB2noBko
6PtInAUL4W8tvX139IiFzzbadMslglXPcVYOSrsEozesj4UD+jW5B0VAnGxfLIQ7k9LBG5hYLySw
YXPObjXG7QeLJ2YbSTwyoJYzEIBdaALGrWHAPOQuHsspPnR9bCfnvh0zGIKw+b/T6zGPpyal0KdG
yDjjSpfHEpC/2jJxHDvC7uF8QzkLV4uL8deDDxHo4hFwC86gnlYT3aJQUHs+emCDZG3kGYOMGnqY
tfWsloOI6fIewmz0r79e0Q8GkrBHy0fPUjpcm4qAvGybT0n8NumiD7fCk4RveZM7LkfUXt43m81s
uPUS01x8W7cfClMsgdPSaLKic+k9JvkQ7Quh2MBnItPdnsJNiK1yM/5+IkoOa0Y+dU1ZP77Dn5yt
t1/vMiyRyp7K2SODSTiSNytbn6vMQp1wF+kSK1xZdCyTO381w5BIpZZnGhmU3E25fqSuvZ6fMF+D
HPo5WpcxHXU4tITuLpozFmewM0HwWw0K1qKBZsZ6CkVwMJXcoYJc6ZNX2c58yFRb/lwWyRVJU7Re
U86axpBIK6yODWkdWPGcypBU2RZma4Kin3Z9hMaHen56sqfQPIw48T8EVxpgeiLEQ67TGptU5EWE
zIfI+lqJyU26loKX7pKPOFQ0uduZAmHdCMSXPJqjNz5MCP0rse8pT+d+2ZS6az96b+gAbuauYTEV
kUZGwsGBAnSNcE8kAri++8wt5ntsBPhalFFpnkOf/XvgUhBvXD1pDoYTcPUR23J0ZMwI5tqSjrTH
LSV2MqrZkHHKIJQb9LKkCUXBp4KHA82sbkKx97CacnPoGNwkSe6dmcFwfmeTxm8aZMjVHxTmscCt
pvvJkd6e1b2LJLMX08ZVsRNtKnTsZ2HWXXsZpumWDMuECrytn8oR6zT9GX6ZTYAm8hWUZ3Cw0KT9
8IJK3MS6z075GDrfSxksb2EymOCA/CG/KnDSPwSrkZdByhnbOfldM7r8bZNZryy89BsC2W5HbQxT
uoxC1GAOMRyuscqrgyKU/2bqgx0yc6qxnv9YM3L5BqBxuIBwYzc85sHswcKNxQcr2w5FCAMgglUC
B7WnLm4rJlM7OU2rDMv0qKeyeAmuMlF32tfVD0ArKV1HSJFNI6BomXoT3qHkfnIqyzV7psCCkWE4
ds61hG6qHpGQMqC02e2NvjksI9ED5Oi1txM9DKa2IX6oR83dZA4o5i2GS3BpYZtOrM76qCPdaxwy
cW0LyKGvcSuaN3yZ+rmcvIdUjuppdjEJTUnnIPV0gueaZG4YZkhJ7xV9DTzEEmlgktpfEncy0JLC
lyVx/fcBwNKxYXmsj3Kqm4jvR4vVjwyQ9YvP+KKNgD+17kPXUTT75GLIPTEB9hWLPXqLWPX2I5lW
zd6Q5rgvc+1sMMNrs0HAk7Z7/KSkgYCNm77GranKLYkQktK+ImTphESnxOfneOWe5VGzDY3dv7jE
Dn5kLohyHoUCll/ugSxGk3kefbzM24n20fB4vyD4GO5o7L6uLOnbFosHDOfJtD7KmLi/UnwTroyy
/3mOLO8ym9x5LBy//4kLU3+do6RR30xvl+NjRkJrghhvKc5JWQDfVvoLifDxY5o6hOH5NGKUgoBY
e0iOJajIMfDZaHfCute69/edKwj+mfFplv1krmodRsRyhvuf9eNHmPnxLqlS/yFqI3mPwJbVZFGD
+tqwDGjvAisubu2YUMIdeELrEaen3AXeMO05XcFm9Hxz03ZV/RUbB01P077GQJpuClu/9TwS92D8
JaIL+8Nxk3M+5d3VmqX3ZZqg4vKdmzVU9M7Zx1aaXroEHaRAwXs7BPoUDuimi8DtgdkxjNoETWu8
65T2HkcYIpJMPRx0iHkGwNOzded7XCowea7VFDYnt3Te45xIzKT06RBdlK7osFdWO5BfpyUxo3Pp
7lKDNjIREdlBDM38DYN0zzlEHhPVjeu24jFMPP8hJMDmudEeESuazpHjSeE5LuZgBT1LY036AAk+
r76tnEvNmIgtu2m3EL4l1tyqeib4bqyZhuflwa2dbGfcMqcTXVMNh55Z/IakgvShMjBeYArOLzYQ
ocvcidVczS+ONIS33IFGIGBs6Xd9FT2K3h6PbT2k/NP12gsTEvWUSkLrtzTG0x5mIDuCdGpgjuDY
fCTiCjVk7J8ZIaIiKJL51e7KmHDBanhLhxTVMeZstHFonBIzJq8jUxTg34ZIJ9WJG7+tzMnYxDR5
URoekOzzOeDMnfxNVdkElIXB4OvDXKQQAYj8A/topDqAXuXpWKakmxGCVNLzsjEnh8TajAhNnpkL
BYfOqDhHpezQduddtmPpy+ogsbaGpI6nNPbhXwNlhdhKtOel8Zi5b+x0Hi5GexC1XdcwqOR+yhAZ
gcE24H7zPVeD/5M2dtpnhS+XUxr15WcbBOoUgZLbl2tpxWhFM3KYEWCDKG+22Cx89ieqJXNkhGgz
hMPt1DruLp5L9AyjGndFELgXIrzHu6ULW/HK86247etSMN6Eq1o95D3QqK6QtPSVSfwn0lpYzkor
WuO+csqCevJ+L8D/JQfA/6Q8jDa1YOE7xT1+0WeAT+ZK9EG3pyOPDCOBEKQ0ZcAtRIGWO+8sEqBI
I3qwRbC6ir3oI4Gd+7TEE7oeskEPimDzq+ykvFN1qjRqc2XtCOIDr96U/cU4Cu5OnZkHR/bdSzpV
8OXVpQ0Xs1ORq+4rJHyf2MgRHPdK3zijjI86Cd8o1KYDuuYdMi/vEd03mXNyLAo4s6ZKSnjey+Qc
smhhTz55mlwXDDfQ4SvXX54GYbe/m6IqURpEbkneKxGvG1ETfFELBkwFyZ/E5rGFerCiebm30kVn
5OcwIPkdRDWujrkuAuzNgxe7Rxi+wjrHxj8qdndPjVO+t6I06aUuVRBfRW1/66eovTUA8AjA5lo4
FxNU+s2SzwWogjwNniLXA/GTVfykJ5i0dfzQtAjzVkSMZrIr2+l9SZl+ekKHSfCQuK164Ol37v83
e2fSXDfOneG/ksqeKYIEQXKRRe6kq9G2LKttb1iyZXOeR/DX54HkJNZ1R6rOOouvv1LbLZIgCBy8
5x1KdtD5DWHQqXgstPErwDXcRa8oJIzJlwfjOJzp68TUtX7XyfPZ5STqpYlzt2q/fww78aYs7lTX
FdrQbQPPQYBpS0qFE/UY+I6mQ9zXx4qG/hUNK2TiLMwPuTWUyc6px++4K0t5E0/B6J53iBIjpPDw
mspr4scKVj4+7D2CAdm9K7tJ3JSWWpuLDirB/ZQMIVZJAPcbuVYRZVupiO6IbTfkQC+H9aOjrKjb
twudpRRPvy8DKVAPtTfNw0d6X6ToroOgObmtFOTfryvnCeCpYOHAFkf0O1M35iwCgwv1oO+iOix0
/8iUqX4G5It/dKGOGNGzyflBEdjQTIVchLkWlrdm7bQ5YMGY/7Ba/djjMMXB4SyIa7pc/MUO/Xgj
1FmXCLWAwwb1l6ezcKlacfMbfPM3IlGDdvyuBUO95ykJUkMurA04c/LScypkaIKkjHhIJzhppkQQ
o04oOK69fiHzi/64EJ7dlAHkPTinsyvoOMG1BRciaIlX3ARErKFr4v3w7cmHPg04W8f1wiFkZZd9
Qwv759VRRQYhtuISIjU+3C/ndmNp4RPKQpBf1jh3ap6RhLSppn4sumMNN1pt1OBzCLDmkmPb648u
TrjbGOiAijt2EDoCo+w/nn2mfxjVUQdDVpDxtZnmeJTXft46d1XWc2xGQczDT1LXl0PcUKPaXTWa
3LfYLxDvLuLu6Yb+XyPwhkYAaNHAff+7RuCvtP9eI1GpXsjan/+rX/hmoP4NtogDQcUh5OMpQf2/
8M3Q+TfiiBUkfUlgpNED/De+KREJMOtlgBJYPrlH/jepBb97mtM+CCMfB3OEO/wH/rkvF3HJFIcd
g3oKi1NJypJ7MtFBVpMc2xZ1SfHeHbsSHoonqu64asi726EDTvxtgP5mAfm7C/qOwj4PWnCgxAmc
mvPU+HSU3qXrOfjOT+is6M3A9CiC9hjr/q0F6+Wm8fyAvsRsMyRdGID5hLMTZmrtOYHKS79O1EMW
cgE3y8Rd74F1vf5oLxeNp0vxqnnXHtxjtqiTR8MpBbw3F/IyL2fvgcR2lJrDygeswMluBhi99z5+
mzfwN5fb1y/9N0/JTPKYDYEN1oCh6Au1x9zm6NesTl72DmgDTlWskziTEOiCfOAtFffJ+vT0oMxA
whhAQAOFSP3l1ZYarQWMAAlnW3EhiIVAaXNmsyFMgw9uVLlZk1yUywIUprtk6j9jV16Q5FSk1tZ2
qn+m+DY3pEDmIY0F2B757BkvbyhDbTEWOJVeBrPkcZ9gK9vCd/L/eC0j+nHJIBRMnJMJBf/UJjlH
y0sXE+CbUVr9oz+Uy+2YOW/tQmYc/2cPfH4sdj86Hb7twWM7KXjSoeksxIvycooSfE0NDOaU1hua
/D+nDlw7WihmDKEkOycvEzd4ib9MIS8xwakvs2BiawlgQm3FSozpW1ubGZ3TR3IBfByKIIbwVJYU
RK7AsFG4l5mTspO5E9dENQfs+ITdBW3uPdAt5yPFioFEn8HFvxXC2eufy9/MYLA7lj3bfKoSP4CX
EyZyKGMilcvLJRicCzevhIU7d4g+3+qZoW1ItZHnDtu8XkeiWZ8+XjDX9IwVpDu+fjd/9waMozoR
NLxp/5RWmBehwkKx4eOl+3NLy2vePEH/sunC/T+/FPUnruugDe4fJTT8/67u/Na9TD2GN3zqeaBD
YKkPDBj8+sVeLvUs3zgiUC/imkwd8+f0bZKhhkfVWBdEJFH7WijKvlRu0XxZnyBg9NvBG3NZvFyC
zSXxfPBNT5DZjAPEyTrY5CviOtIjLuwIMSu9AFDYHg3MLVya5TbtI96r663L+yTIiHeM+aTKZQCv
tirMFMCVoO20bH9PK8hArGjPBHDoOkSJRR8lJcnujUGiN/nik8CWRkH8MBRVDlS0QZ9SZ34zxcCx
NZNL6cqLvrBLApCQA9epsg6x6PNxU9sYssfbAhiwBqnNGq326AjVB8T5NJDAb7lHYBDW3ohEkkcY
2cPj4iDoIwaPlDPwZIuV1+4yQc61mKkWRRzKhzYJlttCAerbGf9ZB+P13Afw7ACKHNodTtZ+GSa/
RvAnoYVmDOAGUFe/j9PC6vbKdeguromFt0AYteIo0KPhqORDBdmVYUIGZtERxoqAI3XVGZbwXCNg
pJ+Yr22L5cRGThI1OaRUOmNJzQxppGi+aLgCZNlEBPFdzGCyNBLjstvpTlTJRQ5N4JHg9/aL31RO
c0FEBUU5SOJ7yxks+jlUw+lXoUNemb+6injwGR++e2QUzL0hVw85JN4VwrzjPWgR9o/PJbaaJu8B
t3zne7NGzpFGYXvbKfJTwLVJAE1jCZu3DwlGnUMS27dC0wG0AFgv5UKvhsQQa+sukhGN0uheQ2Q/
i1y3f+x6QtWs2hF3aKYZnxBE/BbYd713sPt4bELJe8JUjpbc0vWPeRk7xk2Ds+jaR0Cjge7C+7HR
/C3S42DbRtjjb8pMizsMgMSNHG0OIU+7HMmfAdJHLLrozSVdZg4CWOdq32dmywSkETNZvfoXiSlM
rMxHfNOW4RVescsthqqcHMkmstTOg01z06YtswZgz3vwCUJElZZlDU57NU3wLcYFvrpozHppTT7d
wV5OOGTgHcbN4CNiRCqorx5VTSI5MzjWWAevgbhJrJLgUu0hQt1GdYAym4aB6ZHmEb1UUbnM5Skj
568HvTWWfjjzLBYyoUYY67Zh8GnH6YJ9GSsRjxZp4yJmX/0CZblIS+8Bnq33oAy9ltNQh0+yp0X3
MXZX57iSDe3vnFjJr9U0VXcBEY3X0JaLXYt1hNhkViGCg0jt7iIt6gnc2rQ5+2KBeF2txMrafaTu
imJNyUVSxnnS9zJ9E3CWI6IxqUGy8jCEz9uTbe9ZCOuqVd/luBSBa0I6Al5GoVMxJ+Gk2X31YYCi
DMAajeWP2uuGn4FcEeU6/ngTKg+uHPA6NBeyE5p5uxKBtJ/tBtxtsHTzGcuPrj/0nlbfF8T3ux4b
pqu6t7v4wLnWnzfh2IDoIuE/m+qxvgmzSUBVX/vka+xaaBtrshi0SkCjKh1dCqzS2rOgn9WXJi2N
tVGzflXxXF+4Eokp6jG5fgWoyvdYl65gKhOvMSBMlICgufqa0fkaSMIF1wVD989MMQpesbSYpHdd
aSGnSqCsUbwcygBsnIUJdhW+E7dj3lvnFRmA51kHoUp7o/5BiOa8T6zU+kCTsvyc5pPcwqAie7ZC
/Je1PfmOeffgD9CYg3S1dpFD8t44deJQNjW/KLBujCEJy78bYZWRdwTn7pRfkJW6zVvYHjDy4I7E
tXnzzXxFpRsc6aIipcWlGjcTQp9zCKVhtAM9T87JCe3hHEEkWGtt7Z2yHj8RHUnY5lT1h9HDdblK
7O8FMfKfwyJ1NmkosMS0iKIeC+4jjIbyA7vSClmS5f1KyZbwjNjmjfqxk10RyFm9t4exgWw3MKkt
RUX2oCMYA5aT8Un0uCEu+7oZnOxSLREFNoQLGt+stsNj3NksSPUKA0HbK1PWHqaQLuNI2z0YF8/e
G+kzQm/UzNOmRNW6bh0PKXYkMJjFXcLa+hpUY+hD9uNg9AitR4UIt6QrzG8TS9Of5enAEsRqbPhg
Navtwjmq75Gj7dS0wkltJJ/+mHjtUS6w5o+eyCF/Nkzbbe1D0t3kRVV8ceo2pp5LkE4LPBxqY4/U
w/fysiRofupmkpuesA2wbkgS+yqT848ymDHY9HLL+wvxYHjeJWF/xNMFjnq1xClm9yJLvvXT8JA1
nrv3JMlFW9i4bf+ZkM7R+gh7v3aPgZMENxPiDbRJBNgn89weM+C/gw6q5hNaS6JrYfTPnyavK29V
3Px0ivXzgmHQO7xshiPrKuw8J4T5KGndPcZDEj+uaTp/jEefN8cXj2pwwikSXyY0HJspSXO9aYve
v4Du2de7ZS6aEv4a6/g2H/t4Pg7hYl/KttbX5MG5twomrbXpynwkBpm3gKwLPOEecsOCwEIMxJQD
tL6DA1G8a+n53ZZp0G4RbvbfST0s9vWwut/qUE2XcNhXGCKRkypyVV2IxgmZovO4zjSW24LlgpAu
iL+BvNDz9C1qrPnjjCH9BzFiqQnp3/uazwrbdrznQ/ZK2j+bFhT/JiQX+hovGZQI4RyqTTLF/YOT
wpgF0wz3FdD3pVC2FW0keugOXw6d0pquRiI5heOgjER0tRySonLvVN7QE63c9WOTJkhp9bh+GNBY
EiMWz1/GYmjHvd33Mr1Y0mXxtkFtWygUIkR9N2qx5+YsTMb+yCnXusr8tf5kp52D6WgOVWDjWL6d
H0cmz83MDv9TTC3+8k0zncEM0ZfAaCWp7mES4c0lOF4kLG5nCJNFum2oLCxSLPzpQ+xMs4teP0Ic
2bPkfcmXAetyDFCvMBBlGaXvFQ7btsFtc+eUOBmTclE714OvV2+jwxZmeFD4kgVRzD9qB9/0Q2i1
xHQ3sTyXssXJpFDwIkY/ve1L0X5CENnfB5A89tOyIqQkvId2opJQK+mcIj3JfCyQZp945WhNHrG8
YR8abKzsEFYQVC8ZqvfTyjmlKla/o7cZpe8cG/6X3c3WtZcOuA+lbuseAhwd6M00lXdoe9+bt7WT
hv3ZyNz9GRXJ8lcTuMP32Yv8x1kNiAlt3KGh5GPWiYtTXfhQvQNsv9AxtNDUEmj9R39ofnrJEr/v
s9Jll0v7gciwhYzfuoZanSwpfs6SdgFykap7Z8FI3Tu2ioZdGFOzx6teFrpktQ+dE8w9uMxHOMaW
9KfPGJXWUKfiNXsH/cO3NxH8qXcV6afDBr8+60Niubw1QHUh8f5CoD7eL7i0RL+Msv8fC30DCxW2
QTr+dyj0P4qHPn/B83z+L37BoBjhYfLu4B8X+K5Ns4iT2zPNU/gAmvj14TqJE4QTKqicv1iePhE6
bNJPijvPBULl6PRL2ufxRyaDA9dy7DghDP4jFNT40v8OS3A7AoobuDnhORLk9eTcGPiTLsvRlj8S
e22yn4XhsNgk3UJAGnbDgNf0fVbA6jv02i1YxXu0wt+XqGiqK1FjOuUcGkvCO8vbgHgT5KyRSS8M
Cmj2nzq7tDK9hdCjVoXH7xJP1haqSmss54tRry5SnbF33uHJ2fBZxTbrMV4sI+2mIhtjThCSAw2M
+RWZTnDm9jFy8c0CmyzstgW8tiA6VFPWNylmDgleGm+dqk9AGw6moQs4HPA/DyP+09GpeyWwk1q9
H00/T2FBy9ZP4LZ3pCXl12EMHYq+t0ir8merCJe4kz6YdwfZYex4nkrM8fLpt7n1/hkw+pdqLN/X
aTX0//6vzh+3hFpCePC4Aw84IzwFPA27q6z7Ln6k9eTl1w3bvkmVGakOzxJLpSRwlX6KxNEQ/gMC
2LKloRmb2XjnP9RLr9ES+iOb9gXszN5O9msUE6+2FguvYj9wsl3vEywIrWWv1rxVNyvGC/y1EpMH
uA/EX48oxl9/qBO4D9jCzMEwBCoRIW2BE7gvSnIKAOqkH/ZMBMhHD8pSfUvmSb2+f/1CfFG/z3Yu
5GKLJTlGiIDBezJ8/A1x0EXZhiuF5CNet+hk9k0R5RJ7AJsvfHH9TL7DAdpjBaffWljDthGxP93m
SBXfMiA9gb7MnRjhro1818Xx9NRyVsDyscMlU49TT8fvxiNQaSBSpbRcnyQB+EaeemOQT68oXEUp
wqxh0tBfOe0rem2WOpWlmgcYIe6oj5EOsvlerBScuEdH8Uw49j8bbQFUjmcSbQFF8/oPrLGDiRLE
jOYDLOKR3z4sSEPeY5ShptvYoe+iEZOqmOceNT//KOAxdO8W7L69N2DP0wnGAut5yKvNikoq46m7
8AyfbprD2P2a2IPQlzpJUv09qICnkjee+XSUHXpKPK1LG8Rnsp1+nrnE78VFPfIVIp4P26QpzHtN
M+nKI16QQFJvrFHGg/Q3XNknZE09t4o9FgMWcf78tykNP2itUa92X7uKKZXsO7rEfOICw3Pea9S1
BWnKSRprClo/95JY719/y0/dnRd3oGBvG04E/E2fRz/5erWMk0I0fvW1xRgwrvZM+zXfI6ZLwuxs
TZNufT91Scf6RH8946Wv6GT1dGbRI+IbxLkD8tP5/Dw4JcpHxmj1LC3VtqYhSBY8hjJV4xIYPddB
v6M8s4KZIIh8gNXgz2TncOpAXAnXK4lwpkk2rsN2m+0Gf4z1dzF3Cxas0K4rhH0LONgAKWFqyZyv
cwtOHA4yHOg0PHTHj0iLAgHinakmldMdtpwdv75pOpz1t35vEj4B+wprIukwJ0UhO2TBQBuaa2IV
TypWVmaswTbnHMY/iLPOnS6caeGEdJlUeZJfvD78f0w4uj6EkXqciDip/zG1R1xkUBOt+kudtG7Z
HeMG5V29C9cBLjlBU4PZEV6/5EusmT3MB7MHvmHeUTZAi3g55Qi/xDC5D+YvYaywz90TlqLya5rA
Tm7d4JvCHRgQYcQZYOGMwYsAsDV38/ptnH7UNogyeL7HKsO3Bivj5W1YAhcNynH3ezHikqp3rSbY
D5EfOV96fuNaL6FqHNiptQKJ2R1PD/XHP5nj+BkUOfwm53ERcZ/KHw6C2SQ5j5qRjRT2p9kzCtKr
mJD/9CHZFIlJVrbDGvrHqo2Rct+FWd5/X2zcutcNgx9Mt+Sap0zR1y91EhJkHhJOE511RS+MavS0
HZPVtcCI0ykf51klvs0Okfs/C4xgWvxfMD6Om3dLuEZ2eVWnXaXsvTcl+Xqf9T769w35otHCjIOa
GH7IMjYjLFunyimucPzpAn0k8VAyQV+/6T9eDA73XggewNuhm3daoQlkpKCvdvW90kPHXSDWz7Of
E2Gm3ue6LhWrR1RO9ZuT76ld//uqR4Sl+QJYcdlN0QKdfASRJbBQ7zzrG0uVABpEypVyTPSDJumQ
8bqF0xdH9v3cf9BJgSpi13ZdxwJRWosz3aXlOrNo0ItYh29xJbIQuwLl6EtS5GQf7N4YpeB0meAG
fe/pMwmN1uz03Xo4DHQ479XfkiClu73JCDNc3yM+NqvbrwU5RJ6jbiw3Svma+kpKqttKabOrhLlk
JWUCltlP9bwIppHMV1RhQuIz/lxR4oFMueQtGPF+7okOYTGdSlQQmOGCIvJ2KijOnCsqeqG8kaSM
TM1pQaflgo5eiuBDlDTD8mXV5ky0aZc1YiwcXF/Z0uyVLlV2cGTr8X23xLMAjyuZlT/UTAy62LhD
RH3B5x96n3EHYmp2K90VILcmC2EvimoUn+n1kge/H6EWr/cr3qzT3dS1VCR9xr+ZN0mVmf0EG6Ga
d+YkSO7bDYd6QK1t5jYWH3oU8DvwpiblJ4kPOqkw69j0M64D7UYJej8JaUN+X6ozb1qS4cMw+0Zq
rtslo6bsYbOyCWdxyKWtdDY1CAYo5mpWrBt144Z52n5pg9SbjhH9hfS6kBVa/llgaXeZtJYeLzCi
WphLSwBZSu9SHJv0ZTD1idl5npf8NgAd7o5N0Jr6rpaEkObHXw/goerlUQlYMrukbUcWA+rZFdOv
X2KziBWljwPkvgX55/9SvyHGd9s3OQ2UX7+jbVq6YZiFQH3cMuXqedm4OGoyBiPyay69sDFlF6Tw
8Ezx86hKUHNGzgsapOLHeR7YDiGWjWytIgnNFTFt4xiqccFlWBrtAxLuWOjNdKnDgTLczfGb7fdZ
pLLytho88ocPGYUY06XxModvaqpCAF0iKbuCd+YumHj/pDUgIv8wxAM8nAtLLtR/bblMjCEWMHRA
iCyFYxF9DDCNYkxWf8TK7Rw284TsiRwZcxjNxGI2M43I0DxEFjZquW7daKriPanz5r37zsQqsMeZ
Y+Jhanrt3EnntpKf4gD4aboIe0qObFfrWvIpjJlLCA1vfvDZu2C+mxpC8/T8y3nMzL1A4XYpUlCM
8glqiALMFHdVBFJOikwtVFngoeYgGmHXl9700Cu8z3Bv+WEbutrntjIcEnnGdqIE+jliEcZwrujO
+E0FZ1p5zIYFgPIQ417IFDVYwXTXBBX/BMoz1ZCfDawNnIVNySbnlO9cd5qoRISRKK0estbtzCdN
gAa/FCsywZvADIaAJqJthUslleZ4fe4BuZpeH6fFBiu7nmhp8QvbDqUnVR+HSzOr3TTthl2Th6vw
jktQoCHbZfZdmHgppqpk5vlmZUoKxOcHQNcDHuNx4x6GXMfSxpsFEd4unuxmfe9pvZgyrA8cJfeY
DtJPoVCAvnOjPAjRuJ7bQ9HaHIAyN31XY04BMgr4YN4wPRFtiwOmtT3Z22kPzYeOUNcicdwuBT7j
82VO9Dr3CI+Dd9PKIK0RpPbClLA4NBKy8pGGeiRxl+/rEIEr1o1yLvYsxCw3ezBJbBG2cTPWYQiZ
VCGf30SOGkiSdbPRw/AyyFlm1fd1prGGtZfAfIxoJ9LSKaw3XbIkSXxF1sgo/JthCXszedLMLCn+
MGsKsJyYYn4iPapnDkVuSt7bZb3WK3/WOtPYiZvVc1kqqdcZpV2Z8z6qzWJbYmxv6Is5psKtWvx0
9pWAl4ffsy5nflfY2mYVpAtEOsjGTptomJDZNzN/E0ym5c8GYv1Yl3J7KpcPIYx6JlJCZ4lVqpGL
Yvzw0WF1mBhFvgXhDD0Tamo7Fxc+3n5LXm2gaVweg6JfTQG9oM1VWyno3jQHlku2o0k3Prt8CVbN
lxfIwmyypI+3TMeFDgT6ST/oNOuDDhJLvltssljAgnXpyWPTDhWPFNSwQzDMcEyJZVtzrr8TfQC8
8gtYYdU3gzPXrVvjUI9XXBvu4ySbYbaP2bp2MIcCN9610VxFe2mPUfsxahcePq3Z/PV+0rTTG7R5
MyFch7pMfD5sYmrBB44B5GxG8Ne0JsfA/JmWtcvEXdPFIAGImc1y31toIe8xNbAZY9fvDBmeSjS2
+T6tOOXLlfQmfRwnEoEayElZdml55PSkIQUIrb5a1YzOyy6X4o5IqRA30a6j432hyGfDs7iexuZ7
U7LHXHZxacnriDt1t/ihp+3XlDV3PeSkvxWPEm1uhxpZld3DvOKp+g6r3YL8aMKq6svG9ebGhFtX
oddsW86+/XhA9ExgV9cm0WK0X3YprtyCbRU99EDmYcs7wlGkXoJ2xckU+ZpctvGST6akX7tZFwDo
pOkRYd9ZevgChXiUH1Fcc/7cZq3MUamE2DdG9aYJef6IeRrFw/lAJcvX6K/FvK67MC1WuztEeJzX
lwsfB0aNA16Xti3wqgr9GI0jBdp6F2dov9n4IDtf9DguBBtXDo7YEhQQkqsAatGHht/gZ5gp+g7p
cV4RH33HHXZ4a83rZRRWtn0mZpE4B9RqeEpuBtr1KYkUrme9b3D5lZ8Ij+yy+sxufN20+7C2l+Vu
GRZ3uLZobFu30pI9fhIVs3qD6lR1n1YfXqOxzVE+wWrB4sUrnYPJJ1YjXPDdOIvSIUMRWMuAcOYQ
AaeTbP1u7dvgmyizoHrEcrqelh0GZLr9QcIZmTvb0W9qn95q7w1YvkdV6wUY9doeWY0RXqDqhtgk
K8/PJtVQ1iY/EoQgAw5ndZCPTr1DnKJXtVfu4FoxxjU8TPb+V/Vta3RL4naOy5pm6FynZkNt8L9p
vE+z9ppG7ppo7qKJesqOqVH05HtUY5E988F02Fsx/ysLRXx61rnLZLYVjLPMx91iCs1eywbO54Cz
tVnhSGwyFWZqaSwHDpku5hg5qts3c3C5trFFSeol7cTW4yVlxi4DnSJ21jPYIvxOetq1qf5Un5uT
A/5iJABstZzKIjwb2zJVnxHDGut+gU1uHp7F1gB42owt8NrB63sq+wBv6cY5w7CPKni2qd0sfM3m
hrUsC1KzaUQWnrzs4WVPjxr7abW6x1A6BSVR5QAcWuf4PhpIgboE1TI6r7IzC2JZOOzRc4Cn+XyO
YdnAADWVb3ZOGCUAG7hlJz7XHn2UAevHCTCKP6sjPMwqDmY10vNNjzqT++/DzKyTuQTKoL2biZA7
AkvoRfcQdqGpV0Mk6dB1yFhU3+gaV/VBOZlfXaFLn9gWh6YxtVTV+KZkQbJlxmioKzWIn6PV6xzH
40JMIzw0+C22gC2LxcOKuV/nMfys4dqUSE/4tepLs0v92sGgzDKOeW0bCFbhw8zdCzeyGEjah1lY
Y7hVcugoRuRHs/FDM3cw9lbC9PmvkVhbPqHN2GBoAOBdJfzGuhwQwO9yUWlszSmIzFRMYUpyZimX
yPtMkhdg+vNrZMMU4p7j3zjcBW208MQu/WDe0UinXnQ4AuUTFq8r9N8I+/YcUkx+THDwKudzKOBq
uluhg/NUYm0Mmt51mAwk541dmaLCxiSGEnx2tDnIB6plspQ0IAQW2zNUEizs8MSmcHYiA+BMddN1
3tFu4n4K3hPI4dTplaIdyP3oFckgwdsu0Sjk9uQUmXdFL80nQgq8QfArRFXI7QnXpVATGNh9Tlvx
hFlF5N46Z63jQyzALOFpd00mfNWt7VjPBhtz3YYqULmdqTcHZeZjhPsAlbXNCGQ/ETJX/MC/N3/7
Ge6bi8BnuxQJ9+VgP+ab0pBkXIP4Cmx1uJnnzyMfPN5LMc41LxW2ojuUV+7iEm80BTNJWbApfLrA
2xLTYaZpqqkJsoPspJm7RYW/+nWJpnkadnHRBwLVHAJOl6J2rjXvdrSmkmtVa8cj2MZUAbACnDzb
hWjJAaH9MO0epg6mXgm6ODYDi4uepXslZzHkGI17DvOstB1zCIRmwYkNWoh5Ib0MKS85ePKeB+2t
+tJF26gvoTzqhWa747b5w5SIhUGJniufPrYnao2+DjqeNl1CZJ37XyfiYK1CCoMljgkDQmTeuvyE
/TGdMG1Z1vIdr7B2fW9bk21v3QSGabCbki7G/RXKsjveqbVwMXOwZlwB31u4a5manUQzqrBuEeaQ
72OVwL+MIYVMd1Efxby1oaRDBUMjsFYIXN3kVdQooVev94y6WXFX0XLmPW+hBqDw4vzAdFIel6dX
gdEWv7ZhTVbHxvfA7feVvzD1j/ASE44qeUAd9fzpVVNhSqvCKjH82OgWIj1mwNNkUMG8mg1+BGtI
86FDcg3m6p2NCKxqGZDVnLi90BoYSBKRzSfOaTlurhUsZopXPWfxWUR2z/hBLf7an0P9EcUx6B3O
FGxslqQ+gDSEFfwB8ljNrwnl0LFWZW1lKlGncljFobo9nRqXPIY1dN5CG2ORouAfgYdBrpxiH8aT
OQU+HyyKaDU3Xa/LrOMtX5lG7jAEKydeOQUG5eaQZDP756SqeKUpgDy3PlY4wpR7DKWiYSChqpL5
td8AjvAXV82MgohqFqyB12gl2yUnFLnC4IPGCa3OxK3yB7dezAkdZ0mzcoRLbwpdgo3fxnn/BjNC
DIZ6hA41bZNTgDVYaCxEGH1+W6LBnDMnSI2Jt7MkWnuyEMeO530DgzzFdIGpAo6nyOygMgYUTi8x
Xd1UVWAPavjmqdm0o5+nRhEQ3PAWiv3npXzi4chCMR1weu0G5f6tceIQArxOoBPfoOaY9alW0sVn
bGGxZu16HX97QgN/RwsF0LGPW7uBzhFrnMKUvS36gmgE99viliMHmTEpMYfCukYmfIYJ8iP2wlXV
LBojhnc9IMpUtKRJQn3j3A0KYVq1IUdes/Y8r8y/mrlVF5sjQoXNF3uCr9qZn16//T+GigYPuYKh
sMnoRO5s/vy3oVq6qBzi2fce8ARfuA82KHMsZHPlCPX6pU7nHERwuPOCNHjBP4Kn9vdvl6oQqc40
aJIveQ1acEHcxFB+cvLZ6a6cfvhHmk6JuxUiMJeDlUJshtrkZLYpYcdp0vT91wkLk/Xey3yzUML3
NQvR68/lnPTp+O0BdCVkUj5AtevaJ92KeF7soqgm51PVD3awizjtE9KCqCalMEwzkhrcDQ3vkv/z
Od+w28E2C++pbbyODAVQEE4sVAimf9/MCKgpu1dp9rU0ZkMnmgwEAjJ5Yk6Bi2Wq5gATLNYy7PAM
qpKXgIl3ExIUHs7KPV5dHMPkplc4Yb1JESLw/GnPLYvmaHGApRrL69cH4WQeMQZoOl3SLQHs3T8b
DB40/bBU4/JpLDMzkaMaZC/f4BRPofn6pYxF2u99UfNO6UgqCBcqAAY7bVLNdQMEIWR0F8j66Voj
rkE3+YTHC2Uh/Vvq++feewFJh1GolsqACr9+6qbRFNTWbDO4nsQ72eB/RcPC7pQ44M/nVp6N1nrV
038j9Cxt8JQ/0+5IfbFHn041meISzS7+CycHXDWYq1VkDvXHGtgrfzbVpXnhq5dxFWxa2D3850oe
3pyBRCwvMW8yE3zkM36DdHNxlO/wiaaQeEacabMxdzMgQjbKKOJQAA9elDMnhteHNHj5+nzf+NE5
hDqhwPTgv9snU7jlCabAbqLvxeT6n7MOIvrBoZtwVHnQSCCxZDjAvQ8vNWEm0a6RUXUs8aC6J/QU
Bm4VjBUe/KTehZbGi1olQ/spotzrIeP2U7JNgsk5pmH2oQSZ/m6YtSgIOyvRW6BP9Q5vg/oysdP+
mjZzslLcJuQXWjjE/LXSdpkwAEJAvGmK0JY7Dtn5vbVahBQNmA3M2z7s3ktazeQsFJZ77euOeKYG
G31aSMU9DrnyoigcQLWsGTj91qR6ZNtBFF9pMno4vsTQ8Me1xQDbbTr/zmFvfGgSEglIo1EJFX/c
92cO4cV3s++O96nr4hkc2Hhb75DqN1/yEc1FYTXdRyX7Hq5DNOLBOWYHUDXd4E5GL2a7zCFM2FGW
0wV8yv0wh7CygyTL/hoRAQIyRWO+w4qpvlvJQ9qxWpNdUlmW3NrK/iAHbX9z9NB/hXItPyWjhxPV
osrL3O/TvUx1+paE58U3xoSgC8Ni5rE9GK3uKZ2GII7cb724euR9Le9DB43GnoA9PPRUZ6tPb0y/
v7mYD1HO9O4hZrgnizXad/gaXVg9IkEt4Qgt9p2ogCNwNMmvJ+mOlEtxXX4AUffzN0gWf8z8p8eE
qwPCySJ+un2PXk8utOzKRxyCqfOQciHHKF0B8e31h3z6Tf9TKDwNKao82tkEmBll3Mk3tjiE6020
lh8FsYoTpAK2i01NfYAPTVL4t5VTRkbORYaNXXhhg5CwITloSj2FyHSA9gVZT73rVBdeVFbrf2K/
RTfAMXy4L0vKTGeoymbjDEJ+QAFZ/SxHN7iqQDM+TI52/gqNA/NG1MLGEieP37lImhKyUEvFYScH
uhbogI52F+rHrI4HkLexO4jYsx9sKMLblff3BsHBBCr8tpIzJKYMgNvAuCCddE5LAmHhayMDvT7K
0Qx+krrJmVtnxXFZl4dKhMUX1wqX3ejEYIQtwtGjxMun2r3+Zrw/bsM3ZE0Cyh1UEWzjJw1fkUcl
aFviP8YjOBunT1wgl8DD+L8HVBx2k8Rzh/wxTMZx3CoBR2ty2TjmXU+NmoZN4cfWu1XE8uiumnNm
F4VfyxT4advl1nWqK/9Ku/qsckv3DsigeFdbvLSNAkfW23VYQCmzuo+2fhMaQxRq1cMs059aZemN
6zc41wGsHNP4P9k7s922lWwNv0pw7ilwHg5w+kKDp22748TJdveNINsyRZEiJU6i9PTnK5LKFmXH
SafSANFoBgiQSCqSVatWreFf/0rWf19ZeZSPk2lWPO6iRfGFAtvwToldDgi70rZnhp5vi6EB3v1+
G3kLKtk2Ki+wqOBfK3OfiJmz3CyJG3ImfoZ+2b2GVNz8UyMIBN9QGNK16/3J7WbxWWLm1sQYp14d
iJpzWopbEEFh3Z3p8yYwrVtlYyy/rgNjtxuHm1i91baCHen9O2pd4Gt9S2wD3SN9bwDBO+XzoK1o
lK44OufU8JhXeJmwik+LnfIHfv3yjLhdjqa3/PR5Tdnz18Cv8usg8NQ7pfSMs/efpS507Gx6B1MT
9am7FAjb2ikYMN2urMz143juV8TjyEUl038mUHSW9JTYWcONqoc4BKuEUrHcwrUeLxe2dUGTp2CM
W+F5I/IDEMGkie08BDnNQYmUEHGKlWxxE9pBdkEr4erWLhbUoFiObw4pvNG3w4w6rwUBAQjUhinc
KSN3tbfW5wrTcrYMc+XGs7WSL2wdGAFF344d5VD02rUgWPeh9oKAUgvCa7oFkjFSDCruh9EmEhzq
WyjbS3IEX62SGAe2SPY5p7Xy5WIVGekwdcguI4lEV0c2TvJHmpTTWMgBgFKRACAMm9Mx2R9lpApv
tmuPrgtJAA/oiPlLtEtR5kUPNdvX/6TpafBQQBX2YgaUVVOrsJz+yE98rX9g4vXAmID0gEnplRts
6CQOaLYczl0b0B+VjN7ykaTojiA7SwZQynneZ8X00o6Vx1253MagR8v16hcEFooIzGYD5Cq8Qyf+
KsCCbJVR8TefruxdMa4XxN4Xi+g6iGxI8/eld7+BDuWM6jaYyL1p9Y8FjIJr5IQ6pfcl9sSfrXeP
K9iIACdRt/sKsbun7WOZVOFy7juq/Xlja9knPaK1k0Mc5A/OxeK2iDb51RpSgsuoMrSbPHZEB7oo
rz4GzsIFkBxvy+tAKYwXkPMbawjjfvj5B0/Z9QHEU9rAwyy2OJhpnMqTKStX093K25jFnCDRxv+C
ZWFlIxzv3bDI1PJWt8uQEGy2t92xm1rJywIyXUrVpvp6ew5HZ/bV8iL/WnW24RcdPjkCipwCZ+ky
jZhuf+mMzA3ZkWah/1tncb9bz//vf2bPK5rWUwCTBk/5MXsMuHbW5/t1FmQZ4/lTHjwVb/zswKmt
DcBBsk9JtNkGOCf9UGxBQ60BWFk4BgyH2JJzXG0BsYxKyAl0HSINkYggRWirLUx14LnAxXEgyZvq
QKf/Fc4ZDrWOLcNNAAV7WDPw2wDHgoaBz4/CG5a+AwtODuwiiX1BL01zEZiw6C+T5w87O3x0scmG
62SfT2IAPqNwadMaoNqFVy5lhSM1d+/d0qWLQ0TSsiqi69Klu7Wj2Lc6SfMhZcwxarT0INI2qyH+
1v7MNFZ0CAAeAdZs452tPQVUCAGBEUfA3RrICI3QpqSa4E+eaBuHfpwa91SIVcOHTwNWVd2oYwCI
D2Xk3Rek0+mjnQAYt5aPtrJWwY/w9VCj6UJSOunlukwfNBiqQPCWdDsFHDdZTZ2v+NGflob2WMK3
yG/XD1ESvGA/GsMqoaYLFPmdRoqdYCzvY6+rfKKmmwcbWBwgAicmr8zrxT72a7WCA7RU6BGaupd+
TBQVEm0KUuEJ9PMVvvQyfAGHWg1tm6kk1p6N1Q2DRiVTYIb+F16BaVDdy1WQZeNpyrdKlWfA31Qm
iykORUF25WIJKx78wXTLsOmwMSpD827rFvlE/JJWufRB8YolFMtQ0vo7pmAdGfnEyrX9nZ9Edx4t
uieRgLxFROf+sMwNj7+lhXgB1AUP0g7HaJAvYeZVwylYo7GXxC+7eJNwVKc6zeLpsw4KQadwPvKf
ppGiMQ/ePZjNfGLE9D3IAJ+NyGCywLlL33S11EcpFB33U3caXm+oGB0BWN6frSm8vdi6zJ6RcdOt
5Vy6mnJfCwlFaS5Ag002BranjrWdcbcqXbKIqne/dbWSXj/8tVKtu5IKQxpKQuprKKl3ppHBGSf+
qrpyPLrCl2shRTnfVT3nNsg0egsmmT5xSkxLe0ozj72OYBURDXpWUB0izy9kP4whJQMQIG+DR2C3
rP2ef1FyWAFzUeLxNneBU5L4GtGKuSKJSAtP3Vnvb9RN5o0I7j/U673yqSUvI8Qq3/K+gDI8kepg
6TcQrhe2G12pmv/CJkeqqV7HnUY6XQiDAZTxK3+T775EC/5JbuvR0HgQdp47LNdgqQqmC+vgHi6U
fLKlG87QcbbTK3iV9zcLh93hOdkDXMRr0FmssFsgTC67sZ4MSsnL0Vbhq+tw9bhKtvpkqjqbK5Ch
1gTiBDJYYTa92tEq7NMqW65HHDvL4TalptEguXoGHEWfpKRBx3AiM6VqyTP4CziHM6U692G2uTY2
02BUd6UPHTblbmvAy7+kN2KRIGV0EyGiEIc3rs5GNVQUASQ30QSYVDSB9/4FwtrgrlxYt/X2MgCy
XKhaoU8qMyL/n7hYYwVky9iHNJQlp3QF5W98XqlGKNLWbMMQo7FeW2xGkcGJryHSFyoEEYjXGw+O
ZOamlvK9E0LvsU69c4hjw8mObPEZESuY8xXEuRYAIeFs8bsAIsJzY4ca80r2t7n39hf1MucFVal5
ihhVoZ5PSjqWzUBlKxcW/V5HJEyIoxSackFHKrSXFTzSU5sl0MIXn6zokEQHeoUaqdEK9MIIctfp
lZoW8TXt6qtbq7LO3e3yESANpZfONr6ehnpIQTY7AqCOcuFb7FM6b2nXO2fhnTk2QhavjPiaLk7c
HfgUuncF/AvloO3jYVCZVOpGGYCiisG0bTkyMwNG4Vw1YAegK8dGz9LLrU1o0YlLCB+ClXqhUn80
USi5o+ZTQ7ltWboaagBD+90C74mcXLw7X+coEzKz5cja8NrTkkcABcsuAspxAdkAf1H43+gm3av0
Sb1py8AuR4qv0Og4X3yk4huaWcu803fL3Tk1X/SozKFtDpdbhGlTrc8yO2D9kgja5Y0aX1e2Wd0W
TvjimRZTA1vCqJ5rm85l43DFkDAi0iA5tsMJJBzZWKFeZEiHPlLwkTL9qGt76uYTKDPc6eYFrpGh
syqWgDmpM/YD9IlJo7czLU2fiJxZODDwVSf0LqCdWDIJlcVHZVvcQuGwHBpb17/aBRXk4go0ytAc
0H1tQqKAxnZxpdiiom3/z9CKVvDjYxHYE8/VaNkCVmv5qC+TaqwBCrZI/+v3lh9GY+oZ1ssbOGuL
KxLwLKGhTv3pcOpTcD5ZqhswSUmQf1z4JrVSwHwj3zkjY10uR7swVyfVzoPRfg+nhzayIXGFJKSY
KXmSPEOe8mQGkL3DXFyFL+7GUKiGJOO6p6jYq6iGj9PkzFuFILyAr2/g9lim7Pklte1jn6NoTPpq
egM+Y6+cRQZ52NuQmn7nMqYib3UB8iZXHgA+lqNFASPt9XThGWRn4TCwR5tduAlurRJg+cTX46ny
KS4wH0Cf/cAh6FratV0jkijQD2Hvu8TounYNxLn6nr7CVEIHu905rusLeGm62cbuPVhHwLIUUo/M
4IeJtW7goL2vCR5VAPGdV1kVuuzo4GDWxYW2rZUde9AIwud4i1lO3ePLkcH5sfHIj4svu8mp9m74
FDbsB5SGnsY74VFRzGAfFzQjQECEJUB7dWXiK5k6ru/0H+MEtC8ynuWzSd0o9a6Yp7tP84yQVHZg
ZRSf1nWs98mvfen9gT4cd+p5Soo4F0/gB0mHlFIXNnjHq6gfqX7e90aISGbmxTMei+ENLILcMNEh
fRGGefv/iucNVDLHBu2t4Cbj4nPudDQ333v791+smcb3v9N59O/6VDD1IcM/8/YnQxy9vTmoY+6E
viGS5CKxeTwJmqYNwJpThWhBRchFoK1nk4DPJzsJ+sDhJQl1YGGLiwGPJ0FwnZpkdfHsmkmi8Lhf
k0CpsSEtCp5oRWyaJP+at+QUOJ4FwBsDUPPE3yDjFFf/RIH+2bKiYA5g3QQXQ9lZfZ1MAty25G0g
ooO3sr6aWe+RUqCbSCOeT9X/+vPkm5Z+rRK/rxScgW6ZNiCNdj8wq11J8AbwOoloKfSa4vq37od/
4clNbWCJtCXggGZ5Tp4cTg7HEBVyeu/WjdCvQJVIaXNCXSwGZYvfkV7SEAMq5dnjarvH/60L1zEM
fu5Ic2yRM5WaBMNlElx62lGuUl8nMqCpFt3Y4dO0m3OjR3uXNKgtq8GEDBCEhKOkff2Tw8yxBjaf
QHHcnvi9M2uopZGdBIw6VQWRpYtMe311NRiTAFcPAWENbS+u3qkDBEGXngV3AO6NPKgg3xXXyU7w
3IFB2ovTrp2lRv/0aENQsU4MXVodqGx3DSqlzinmwEWPr+fh2DYy0HgSPXp7aJxNWdsWdcBJTQZc
uM9vyABcVPAPYNy6vVt8IKIi0iC1+ro7sMCzgQLARjm2YVwMOdI1cKq389K/wwByaVlLTvRbwBaC
Or/1YU8OA8B+A7w7TdCW980UAIksoMhSy2/ovB72ngA3vyX9rgFHG2lBuNGaz3snBQKS9BvMQhXs
DbRib0uBZxACIb6hwRFXX70zCTQTeL2kLJgmpx1wDRHdq68T107TTPxb0YLEbLROj04C8CAC3iC1
F0h2w2WimVjGb76/6w24jQ1x2V82Ezfs1yy4sgcCliFuLRDTdhKE79o5F+wB7iEIQK/1IPunF9Fo
0kYRfiAwVIpQTjaBS9tyCnNo8mL31CiiPYsrqwoMgfvgRLDtVhWcCIGnEQUS5UNuKyW9EwI8RWnb
yDAHpi5Y/MwmtHsa9qRCZwCqyqBtV+OJ9EkV0B9KdhOYFjSsIrh95P4cqwLbG8AMCiKQyoj66p0U
gJrWZGfBMAaw+1GAjrldXycmoquyF7CPyAQ0s9A744CKNWkTSQSNhEa0TjSBYw8cAIZEVFoZ6J2B
yLp5siEzTCNXwGDxkps1fn0q4D5yaIqjU1y9kwEazEgbSMgASSCoFlnv+sLuPtYH7AQbdYk+/Gun
9MtA0tEHsgaSaaMV6+qU1iU6DRqZAyokyDfpvbOSoRlWZV8fj5EqOMF02sjAK/sQhxliQHyENrza
u63ALEgLAVsBPmFyXJwv9cW0Hm8FkQZzKPLEWWimqX+zAN5XOnpCNokklwHQ/O1Z8AZYkcRXSRjW
V++iyMJAkPYbMRNhJjEhAH5TLSIhA/LP6AxR2dIzhShOLVm/2RhARIuncMgpnhhIRFCZGgLJB/RA
//QizMHSs0D0gJPPs4y3NYJD8ASlCZFAqzd7JwuwRMrDZTTyRoJN4GAsnx6OYChIvJFwaU2IZvP1
yHESJEONNyeBDyCBaojefgekyImh5BBJAvlJzXKrN3t3OsDQ0CIApGaBHsY0OQYRWV+nRrMwpOhF
CeHFt9Ojb9oRqKOsdnSIoMP6QH6t3fhdS0GcDsSSsBYPiqF3Z4TJ6SU7C7wkoCAM5zbTenJGkG2C
bRdrqc+z4DW+rdSOoJQKcWhDp6/yzUQdiSepUCZ+k5V+7QiO+Nat+fVZwJlWYTLgz4kQAD6ywebA
WNJuld6Zi7qJnSO7FYgnofpJJLQR5JOICmk9MEgcoC3Io09nI46d7B4gy0KxEUWtjc5/hbkAdUBv
GldAMr6dGv3aA7rAwsoKAagCyrW9g3soaj+P/UdhM9MkWxXI4vpqpr1HskBkWG/Mll/XBOSaKOkW
vkGrEE+86Bpc7ZBm0O3+WUi035CVAgN9TyxNFfHj+jpViATc2Aj0025jKb1TiJzYprRCxEJC2xFX
/I7/XCtEkdRrgy3NDfu0F2xbsEWhpn59L3AqQv6B+wjIvrm6GoHsM/lIoDqU6R1k5Wf14k9M1beq
lRFF1891vUowz94qa/neFw4v//rzFtl6+Uw/N8pROl8UVfHNvf8qZ/lbB3hdJ9iPPjwk3Ov7tD9v
X/D1rTv3OrzV4T8vgnk6S58W0IxS7LJrH/N2tqLqhbaGj7PV7LhCH0ud/fnXk7wq5v+2/j8Y+O1+
ifUzvEkS8HPjpgGEG90HrstfpB84DSnanGWHVxfLqNWFBLIjj2YRVe5pHHSeusHnS4+dREk6e06O
n7rBTsuP/B4Rg+QqjufRbDtL58eP3cB9ZR/7wDnxIXn5MEqiYvXYnfYGSSp7lzNmPXjurGeLUpQd
+XyepH73kVsAnOzIF8x4EBzPOBzIothNduDL59miI4AtSkt63CgK4iTo7sgGACU9dPwczE60CGy0
2GXSIyfbrlg0uD3ZYf94rZsaYLj0wAxQPIW7w5vXaq9BFskOfZ0UQfZqmhvYjuzYN7Mg7mgPcpEC
CCI/Lu2tZ/HzYaT6MG9wBfJDZ9nsiZ7d8zzvyHQL75YeP3iiweOsWxbbgALkh+YsyJK8I9ltkll+
7CyDgiVYrzu6qc3h/o7RkyI9HVokRqWHTuL8RIfoDVRbduTb+WN62m0aDJrIY8oPXc6651ZbMio/
8PbDxWy1zhZB91hnfJF6+x3jX83TbN7RVMDfREbrdwx+M6+Cp84x1mLrfsfg/0jS8PCYtUppCryk
h07SfPFhNEsTTsru5mzSO7/nBuNZeLr3wdngCcoO//dF0J3xJgQvPWwYYZF0vRqoa0VcW3rodO6f
Mg/UsVLZgT/O4ziDLmp24ibQpVHEImWH/7RInucfLrNXZ1sT5JMd/nNSfEcQW2ji77nBa0FsgQ2y
w98z+3P4mDsmRZsclB+76nqVbQJadtwv+WxxEAyhU9pIpeywX+fpipOtM3KTDZEeOcCzORFvWKVF
eFF26D9nnDt0Z+xuzTZqJz34PMs/fH3r4RuwofT4QfaU0E2qY7nBsSNibdJj7xKIGP3DQLWcNAXm
74/8VqTpWw3I6/jTgcvkrZ91g2viG0/RfJb+7f8BAAD//w==</cx:binary>
              </cx:geoCache>
            </cx:geography>
          </cx:layoutPr>
          <cx:valueColors>
            <cx:minColor>
              <a:schemeClr val="accent6">
                <a:lumMod val="60000"/>
                <a:lumOff val="40000"/>
              </a:schemeClr>
            </cx:minColor>
            <cx:midColor>
              <a:schemeClr val="accent5">
                <a:lumMod val="60000"/>
                <a:lumOff val="40000"/>
              </a:schemeClr>
            </cx:midColor>
            <cx:maxColor>
              <a:schemeClr val="accent1">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2C1CF049-96B1-4B14-8582-3FDB148E39E3}">
          <cx:tx>
            <cx:txData>
              <cx:f>_xlchart.v1.12</cx:f>
              <cx:v>Profit</cx:v>
            </cx:txData>
          </cx:tx>
          <cx:spPr>
            <a:gradFill>
              <a:gsLst>
                <a:gs pos="0">
                  <a:schemeClr val="bg1"/>
                </a:gs>
                <a:gs pos="100000">
                  <a:schemeClr val="accent1">
                    <a:lumMod val="75000"/>
                  </a:schemeClr>
                </a:gs>
              </a:gsLst>
              <a:lin ang="720000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6">
  <a:schemeClr val="accent3"/>
</cs:colorStyle>
</file>

<file path=xl/charts/colors12.xml><?xml version="1.0" encoding="utf-8"?>
<cs:colorStyle xmlns:cs="http://schemas.microsoft.com/office/drawing/2012/chartStyle" xmlns:a="http://schemas.openxmlformats.org/drawingml/2006/main" meth="withinLinear" id="16">
  <a:schemeClr val="accent3"/>
</cs:colorStyle>
</file>

<file path=xl/charts/colors13.xml><?xml version="1.0" encoding="utf-8"?>
<cs:colorStyle xmlns:cs="http://schemas.microsoft.com/office/drawing/2012/chartStyle" xmlns:a="http://schemas.openxmlformats.org/drawingml/2006/main" meth="withinLinear" id="16">
  <a:schemeClr val="accent3"/>
</cs:colorStyle>
</file>

<file path=xl/charts/colors14.xml><?xml version="1.0" encoding="utf-8"?>
<cs:colorStyle xmlns:cs="http://schemas.microsoft.com/office/drawing/2012/chartStyle" xmlns:a="http://schemas.openxmlformats.org/drawingml/2006/main" meth="withinLinear" id="16">
  <a:schemeClr val="accent3"/>
</cs:colorStyle>
</file>

<file path=xl/charts/colors15.xml><?xml version="1.0" encoding="utf-8"?>
<cs:colorStyle xmlns:cs="http://schemas.microsoft.com/office/drawing/2012/chartStyle" xmlns:a="http://schemas.openxmlformats.org/drawingml/2006/main" meth="withinLinear" id="16">
  <a:schemeClr val="accent3"/>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microsoft.com/office/2014/relationships/chartEx" Target="../charts/chartEx4.xml"/><Relationship Id="rId3" Type="http://schemas.openxmlformats.org/officeDocument/2006/relationships/chart" Target="../charts/chart11.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2.emf"/><Relationship Id="rId11" Type="http://schemas.openxmlformats.org/officeDocument/2006/relationships/chart" Target="../charts/chart14.xml"/><Relationship Id="rId5" Type="http://schemas.openxmlformats.org/officeDocument/2006/relationships/chart" Target="../charts/chart13.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2.xml"/><Relationship Id="rId9" Type="http://schemas.openxmlformats.org/officeDocument/2006/relationships/image" Target="../media/image5.emf"/><Relationship Id="rId1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411954</xdr:colOff>
      <xdr:row>2</xdr:row>
      <xdr:rowOff>0</xdr:rowOff>
    </xdr:from>
    <xdr:to>
      <xdr:col>11</xdr:col>
      <xdr:colOff>514349</xdr:colOff>
      <xdr:row>17</xdr:row>
      <xdr:rowOff>28575</xdr:rowOff>
    </xdr:to>
    <xdr:graphicFrame macro="">
      <xdr:nvGraphicFramePr>
        <xdr:cNvPr id="2" name="Chart 1">
          <a:extLst>
            <a:ext uri="{FF2B5EF4-FFF2-40B4-BE49-F238E27FC236}">
              <a16:creationId xmlns:a16="http://schemas.microsoft.com/office/drawing/2014/main" id="{3A294D76-DCC7-FE56-0AFB-D23387A8DC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383380</xdr:colOff>
      <xdr:row>1</xdr:row>
      <xdr:rowOff>152400</xdr:rowOff>
    </xdr:from>
    <xdr:to>
      <xdr:col>12</xdr:col>
      <xdr:colOff>169067</xdr:colOff>
      <xdr:row>17</xdr:row>
      <xdr:rowOff>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4E37E50-EFF9-2273-BED4-1891D1BEA20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50568" y="333375"/>
              <a:ext cx="4571999"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238125</xdr:colOff>
      <xdr:row>9</xdr:row>
      <xdr:rowOff>4762</xdr:rowOff>
    </xdr:from>
    <xdr:to>
      <xdr:col>2</xdr:col>
      <xdr:colOff>347662</xdr:colOff>
      <xdr:row>22</xdr:row>
      <xdr:rowOff>176212</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B96F8390-1030-3FDF-05E6-21D5D026851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38125" y="1633537"/>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114300</xdr:colOff>
      <xdr:row>9</xdr:row>
      <xdr:rowOff>28575</xdr:rowOff>
    </xdr:from>
    <xdr:to>
      <xdr:col>5</xdr:col>
      <xdr:colOff>142875</xdr:colOff>
      <xdr:row>23</xdr:row>
      <xdr:rowOff>19050</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C456A849-6633-A0AC-7EA5-FDD5926FCAD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481263" y="16573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476250</xdr:colOff>
      <xdr:row>2</xdr:row>
      <xdr:rowOff>157162</xdr:rowOff>
    </xdr:from>
    <xdr:to>
      <xdr:col>15</xdr:col>
      <xdr:colOff>361950</xdr:colOff>
      <xdr:row>16</xdr:row>
      <xdr:rowOff>147637</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0B570F20-9D74-3789-3879-32438599DC8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429750" y="51911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16668</xdr:colOff>
      <xdr:row>7</xdr:row>
      <xdr:rowOff>176213</xdr:rowOff>
    </xdr:from>
    <xdr:to>
      <xdr:col>6</xdr:col>
      <xdr:colOff>359568</xdr:colOff>
      <xdr:row>23</xdr:row>
      <xdr:rowOff>23813</xdr:rowOff>
    </xdr:to>
    <xdr:graphicFrame macro="">
      <xdr:nvGraphicFramePr>
        <xdr:cNvPr id="2" name="Chart 1">
          <a:extLst>
            <a:ext uri="{FF2B5EF4-FFF2-40B4-BE49-F238E27FC236}">
              <a16:creationId xmlns:a16="http://schemas.microsoft.com/office/drawing/2014/main" id="{103A3740-CEBE-0BE2-364D-6A6C388080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21430</xdr:colOff>
      <xdr:row>1</xdr:row>
      <xdr:rowOff>157163</xdr:rowOff>
    </xdr:from>
    <xdr:to>
      <xdr:col>13</xdr:col>
      <xdr:colOff>59530</xdr:colOff>
      <xdr:row>17</xdr:row>
      <xdr:rowOff>4763</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EE856E22-4024-F762-2A34-94DF01879AB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98293" y="338138"/>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21430</xdr:colOff>
      <xdr:row>2</xdr:row>
      <xdr:rowOff>4762</xdr:rowOff>
    </xdr:from>
    <xdr:to>
      <xdr:col>10</xdr:col>
      <xdr:colOff>59530</xdr:colOff>
      <xdr:row>17</xdr:row>
      <xdr:rowOff>33337</xdr:rowOff>
    </xdr:to>
    <xdr:graphicFrame macro="">
      <xdr:nvGraphicFramePr>
        <xdr:cNvPr id="2" name="Chart 1">
          <a:extLst>
            <a:ext uri="{FF2B5EF4-FFF2-40B4-BE49-F238E27FC236}">
              <a16:creationId xmlns:a16="http://schemas.microsoft.com/office/drawing/2014/main" id="{48D14BE7-7412-32EA-D295-F1AFF26CF0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4763</xdr:colOff>
      <xdr:row>19</xdr:row>
      <xdr:rowOff>71438</xdr:rowOff>
    </xdr:from>
    <xdr:to>
      <xdr:col>2</xdr:col>
      <xdr:colOff>248603</xdr:colOff>
      <xdr:row>22</xdr:row>
      <xdr:rowOff>168593</xdr:rowOff>
    </xdr:to>
    <xdr:graphicFrame macro="">
      <xdr:nvGraphicFramePr>
        <xdr:cNvPr id="2" name="Chart 1">
          <a:extLst>
            <a:ext uri="{FF2B5EF4-FFF2-40B4-BE49-F238E27FC236}">
              <a16:creationId xmlns:a16="http://schemas.microsoft.com/office/drawing/2014/main" id="{2008B6A9-790C-50E2-F719-C6A1426162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609599</xdr:colOff>
      <xdr:row>19</xdr:row>
      <xdr:rowOff>90489</xdr:rowOff>
    </xdr:from>
    <xdr:to>
      <xdr:col>5</xdr:col>
      <xdr:colOff>239076</xdr:colOff>
      <xdr:row>23</xdr:row>
      <xdr:rowOff>6669</xdr:rowOff>
    </xdr:to>
    <xdr:graphicFrame macro="">
      <xdr:nvGraphicFramePr>
        <xdr:cNvPr id="3" name="Chart 2">
          <a:extLst>
            <a:ext uri="{FF2B5EF4-FFF2-40B4-BE49-F238E27FC236}">
              <a16:creationId xmlns:a16="http://schemas.microsoft.com/office/drawing/2014/main" id="{7048EBB8-66C8-BAC2-DC17-E38D1F079B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64293</xdr:colOff>
      <xdr:row>19</xdr:row>
      <xdr:rowOff>95250</xdr:rowOff>
    </xdr:from>
    <xdr:to>
      <xdr:col>8</xdr:col>
      <xdr:colOff>60483</xdr:colOff>
      <xdr:row>23</xdr:row>
      <xdr:rowOff>11430</xdr:rowOff>
    </xdr:to>
    <xdr:graphicFrame macro="">
      <xdr:nvGraphicFramePr>
        <xdr:cNvPr id="4" name="Chart 3">
          <a:extLst>
            <a:ext uri="{FF2B5EF4-FFF2-40B4-BE49-F238E27FC236}">
              <a16:creationId xmlns:a16="http://schemas.microsoft.com/office/drawing/2014/main" id="{2998F592-C714-0A24-C76E-734CCBED5C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33339</xdr:colOff>
      <xdr:row>19</xdr:row>
      <xdr:rowOff>76200</xdr:rowOff>
    </xdr:from>
    <xdr:to>
      <xdr:col>10</xdr:col>
      <xdr:colOff>1024891</xdr:colOff>
      <xdr:row>22</xdr:row>
      <xdr:rowOff>173355</xdr:rowOff>
    </xdr:to>
    <xdr:graphicFrame macro="">
      <xdr:nvGraphicFramePr>
        <xdr:cNvPr id="5" name="Chart 4">
          <a:extLst>
            <a:ext uri="{FF2B5EF4-FFF2-40B4-BE49-F238E27FC236}">
              <a16:creationId xmlns:a16="http://schemas.microsoft.com/office/drawing/2014/main" id="{4230CCF3-49D0-6BCD-37F2-BB11C5A30D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276224</xdr:colOff>
      <xdr:row>19</xdr:row>
      <xdr:rowOff>123825</xdr:rowOff>
    </xdr:from>
    <xdr:to>
      <xdr:col>13</xdr:col>
      <xdr:colOff>1266824</xdr:colOff>
      <xdr:row>23</xdr:row>
      <xdr:rowOff>40005</xdr:rowOff>
    </xdr:to>
    <xdr:graphicFrame macro="">
      <xdr:nvGraphicFramePr>
        <xdr:cNvPr id="6" name="Chart 5">
          <a:extLst>
            <a:ext uri="{FF2B5EF4-FFF2-40B4-BE49-F238E27FC236}">
              <a16:creationId xmlns:a16="http://schemas.microsoft.com/office/drawing/2014/main" id="{E25875BD-C43A-EB15-6185-DDA57BA6E8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3357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476250</xdr:colOff>
      <xdr:row>22</xdr:row>
      <xdr:rowOff>57150</xdr:rowOff>
    </xdr:from>
    <xdr:ext cx="3109913"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467350" y="4038600"/>
          <a:ext cx="3109913"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23813</xdr:colOff>
      <xdr:row>22</xdr:row>
      <xdr:rowOff>47625</xdr:rowOff>
    </xdr:from>
    <xdr:ext cx="3224213"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758238" y="4029075"/>
          <a:ext cx="3224213"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61353</xdr:colOff>
      <xdr:row>22</xdr:row>
      <xdr:rowOff>106456</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795778" y="4087906"/>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815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224115</xdr:colOff>
      <xdr:row>4</xdr:row>
      <xdr:rowOff>22414</xdr:rowOff>
    </xdr:from>
    <xdr:to>
      <xdr:col>3</xdr:col>
      <xdr:colOff>461455</xdr:colOff>
      <xdr:row>5</xdr:row>
      <xdr:rowOff>117439</xdr:rowOff>
    </xdr:to>
    <xdr:sp macro="" textlink="KPI!B17">
      <xdr:nvSpPr>
        <xdr:cNvPr id="41" name="Rectangle 40">
          <a:extLst>
            <a:ext uri="{FF2B5EF4-FFF2-40B4-BE49-F238E27FC236}">
              <a16:creationId xmlns:a16="http://schemas.microsoft.com/office/drawing/2014/main" id="{D6190778-3D50-1436-2C1B-37A03D6B13FA}"/>
            </a:ext>
          </a:extLst>
        </xdr:cNvPr>
        <xdr:cNvSpPr/>
      </xdr:nvSpPr>
      <xdr:spPr>
        <a:xfrm>
          <a:off x="224115" y="739590"/>
          <a:ext cx="2103120" cy="274320"/>
        </a:xfrm>
        <a:prstGeom prst="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fld id="{2DF4FF27-FD71-4482-A1F3-258FDC53173A}" type="TxLink">
            <a:rPr lang="en-US" sz="1600">
              <a:solidFill>
                <a:schemeClr val="lt1"/>
              </a:solidFill>
              <a:latin typeface="Lato Black" panose="020F0502020204030203" pitchFamily="34" charset="0"/>
              <a:ea typeface="Lato Black" panose="020F0502020204030203" pitchFamily="34" charset="0"/>
              <a:cs typeface="Lato Black" panose="020F0502020204030203" pitchFamily="34" charset="0"/>
            </a:rPr>
            <a:pPr marL="0" lvl="0" indent="0" algn="ctr" rtl="0">
              <a:spcBef>
                <a:spcPts val="0"/>
              </a:spcBef>
              <a:spcAft>
                <a:spcPts val="0"/>
              </a:spcAft>
              <a:buNone/>
            </a:pPr>
            <a:t> $2,297,200.86 </a:t>
          </a:fld>
          <a:endParaRPr lang="en-US" sz="16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twoCellAnchor>
  <xdr:twoCellAnchor>
    <xdr:from>
      <xdr:col>0</xdr:col>
      <xdr:colOff>224115</xdr:colOff>
      <xdr:row>5</xdr:row>
      <xdr:rowOff>149039</xdr:rowOff>
    </xdr:from>
    <xdr:to>
      <xdr:col>3</xdr:col>
      <xdr:colOff>461455</xdr:colOff>
      <xdr:row>8</xdr:row>
      <xdr:rowOff>81580</xdr:rowOff>
    </xdr:to>
    <xdr:graphicFrame macro="">
      <xdr:nvGraphicFramePr>
        <xdr:cNvPr id="42" name="Chart 41">
          <a:extLst>
            <a:ext uri="{FF2B5EF4-FFF2-40B4-BE49-F238E27FC236}">
              <a16:creationId xmlns:a16="http://schemas.microsoft.com/office/drawing/2014/main" id="{90FA4A60-D2A7-4BF6-BC55-DAF979DE81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238403</xdr:colOff>
      <xdr:row>8</xdr:row>
      <xdr:rowOff>61914</xdr:rowOff>
    </xdr:from>
    <xdr:to>
      <xdr:col>3</xdr:col>
      <xdr:colOff>475743</xdr:colOff>
      <xdr:row>10</xdr:row>
      <xdr:rowOff>19050</xdr:rowOff>
    </xdr:to>
    <xdr:sp macro="" textlink="">
      <xdr:nvSpPr>
        <xdr:cNvPr id="43" name="Rectangle 42">
          <a:extLst>
            <a:ext uri="{FF2B5EF4-FFF2-40B4-BE49-F238E27FC236}">
              <a16:creationId xmlns:a16="http://schemas.microsoft.com/office/drawing/2014/main" id="{EB12B69A-926B-4ACC-80C1-FD17FF598957}"/>
            </a:ext>
          </a:extLst>
        </xdr:cNvPr>
        <xdr:cNvSpPr/>
      </xdr:nvSpPr>
      <xdr:spPr>
        <a:xfrm>
          <a:off x="238403" y="1509714"/>
          <a:ext cx="2109003" cy="319086"/>
        </a:xfrm>
        <a:prstGeom prst="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None/>
          </a:pPr>
          <a:r>
            <a:rPr lang="en-US" sz="1400">
              <a:solidFill>
                <a:schemeClr val="lt1"/>
              </a:solidFill>
              <a:latin typeface="Lato Black" panose="020F0502020204030203" pitchFamily="34" charset="0"/>
              <a:ea typeface="Lato Black" panose="020F0502020204030203" pitchFamily="34" charset="0"/>
              <a:cs typeface="Lato Black" panose="020F0502020204030203" pitchFamily="34" charset="0"/>
            </a:rPr>
            <a:t> </a:t>
          </a:r>
          <a:r>
            <a:rPr lang="en-US" sz="1200">
              <a:solidFill>
                <a:schemeClr val="lt1"/>
              </a:solidFill>
              <a:latin typeface="Lato Black" panose="020F0502020204030203" pitchFamily="34" charset="0"/>
              <a:ea typeface="Lato Black" panose="020F0502020204030203" pitchFamily="34" charset="0"/>
              <a:cs typeface="Lato Black" panose="020F0502020204030203" pitchFamily="34" charset="0"/>
            </a:rPr>
            <a:t>YOY GROWTH </a:t>
          </a:r>
          <a:endParaRPr lang="en-US" sz="14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twoCellAnchor>
  <xdr:twoCellAnchor>
    <xdr:from>
      <xdr:col>4</xdr:col>
      <xdr:colOff>225236</xdr:colOff>
      <xdr:row>4</xdr:row>
      <xdr:rowOff>40344</xdr:rowOff>
    </xdr:from>
    <xdr:to>
      <xdr:col>7</xdr:col>
      <xdr:colOff>462576</xdr:colOff>
      <xdr:row>5</xdr:row>
      <xdr:rowOff>135369</xdr:rowOff>
    </xdr:to>
    <xdr:sp macro="" textlink="KPI!$E$17">
      <xdr:nvSpPr>
        <xdr:cNvPr id="46" name="Rectangle 45">
          <a:extLst>
            <a:ext uri="{FF2B5EF4-FFF2-40B4-BE49-F238E27FC236}">
              <a16:creationId xmlns:a16="http://schemas.microsoft.com/office/drawing/2014/main" id="{84DDF95A-746A-4AE2-8A28-42340E733BEB}"/>
            </a:ext>
          </a:extLst>
        </xdr:cNvPr>
        <xdr:cNvSpPr/>
      </xdr:nvSpPr>
      <xdr:spPr>
        <a:xfrm>
          <a:off x="2712942" y="757520"/>
          <a:ext cx="2103120" cy="274320"/>
        </a:xfrm>
        <a:prstGeom prst="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fld id="{D0B1EEC9-F22D-4F12-B5AD-139E94C282B7}" type="TxLink">
            <a:rPr lang="en-US" sz="1600">
              <a:solidFill>
                <a:schemeClr val="lt1"/>
              </a:solidFill>
              <a:latin typeface="Lato Black" panose="020F0502020204030203" pitchFamily="34" charset="0"/>
              <a:ea typeface="Lato Black" panose="020F0502020204030203" pitchFamily="34" charset="0"/>
              <a:cs typeface="Lato Black" panose="020F0502020204030203" pitchFamily="34" charset="0"/>
            </a:rPr>
            <a:pPr marL="0" lvl="0" indent="0" algn="ctr" rtl="0">
              <a:spcBef>
                <a:spcPts val="0"/>
              </a:spcBef>
              <a:spcAft>
                <a:spcPts val="0"/>
              </a:spcAft>
              <a:buNone/>
            </a:pPr>
            <a:t> $286,397.02 </a:t>
          </a:fld>
          <a:endParaRPr lang="en-US" sz="16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twoCellAnchor>
  <xdr:twoCellAnchor>
    <xdr:from>
      <xdr:col>4</xdr:col>
      <xdr:colOff>192458</xdr:colOff>
      <xdr:row>8</xdr:row>
      <xdr:rowOff>60232</xdr:rowOff>
    </xdr:from>
    <xdr:to>
      <xdr:col>7</xdr:col>
      <xdr:colOff>429798</xdr:colOff>
      <xdr:row>10</xdr:row>
      <xdr:rowOff>18322</xdr:rowOff>
    </xdr:to>
    <xdr:sp macro="" textlink="">
      <xdr:nvSpPr>
        <xdr:cNvPr id="47" name="Rectangle 46">
          <a:extLst>
            <a:ext uri="{FF2B5EF4-FFF2-40B4-BE49-F238E27FC236}">
              <a16:creationId xmlns:a16="http://schemas.microsoft.com/office/drawing/2014/main" id="{D5DC9F7A-21E6-4C74-B38B-80642B9DE8C0}"/>
            </a:ext>
          </a:extLst>
        </xdr:cNvPr>
        <xdr:cNvSpPr/>
      </xdr:nvSpPr>
      <xdr:spPr>
        <a:xfrm>
          <a:off x="2688008" y="1508032"/>
          <a:ext cx="2109003" cy="320040"/>
        </a:xfrm>
        <a:prstGeom prst="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None/>
          </a:pPr>
          <a:r>
            <a:rPr lang="en-US" sz="1200">
              <a:solidFill>
                <a:schemeClr val="lt1"/>
              </a:solidFill>
              <a:latin typeface="Lato Black" panose="020F0502020204030203" pitchFamily="34" charset="0"/>
              <a:ea typeface="Lato Black" panose="020F0502020204030203" pitchFamily="34" charset="0"/>
              <a:cs typeface="Lato Black" panose="020F0502020204030203" pitchFamily="34" charset="0"/>
            </a:rPr>
            <a:t> YOY GROWTH </a:t>
          </a:r>
        </a:p>
      </xdr:txBody>
    </xdr:sp>
    <xdr:clientData fLocksWithSheet="0"/>
  </xdr:twoCellAnchor>
  <xdr:twoCellAnchor>
    <xdr:from>
      <xdr:col>8</xdr:col>
      <xdr:colOff>93566</xdr:colOff>
      <xdr:row>8</xdr:row>
      <xdr:rowOff>64434</xdr:rowOff>
    </xdr:from>
    <xdr:to>
      <xdr:col>11</xdr:col>
      <xdr:colOff>330906</xdr:colOff>
      <xdr:row>10</xdr:row>
      <xdr:rowOff>22524</xdr:rowOff>
    </xdr:to>
    <xdr:sp macro="" textlink="">
      <xdr:nvSpPr>
        <xdr:cNvPr id="48" name="Rectangle 47">
          <a:extLst>
            <a:ext uri="{FF2B5EF4-FFF2-40B4-BE49-F238E27FC236}">
              <a16:creationId xmlns:a16="http://schemas.microsoft.com/office/drawing/2014/main" id="{DC17E128-A364-4EA1-9C35-AF2C0877951B}"/>
            </a:ext>
          </a:extLst>
        </xdr:cNvPr>
        <xdr:cNvSpPr/>
      </xdr:nvSpPr>
      <xdr:spPr>
        <a:xfrm>
          <a:off x="5084666" y="1512234"/>
          <a:ext cx="2109003" cy="320040"/>
        </a:xfrm>
        <a:prstGeom prst="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None/>
          </a:pPr>
          <a:r>
            <a:rPr lang="en-US" sz="1200">
              <a:solidFill>
                <a:schemeClr val="lt1"/>
              </a:solidFill>
              <a:latin typeface="Lato Black" panose="020F0502020204030203" pitchFamily="34" charset="0"/>
              <a:ea typeface="Lato Black" panose="020F0502020204030203" pitchFamily="34" charset="0"/>
              <a:cs typeface="Lato Black" panose="020F0502020204030203" pitchFamily="34" charset="0"/>
            </a:rPr>
            <a:t> YOY GROWTH </a:t>
          </a:r>
        </a:p>
      </xdr:txBody>
    </xdr:sp>
    <xdr:clientData fLocksWithSheet="0"/>
  </xdr:twoCellAnchor>
  <xdr:twoCellAnchor>
    <xdr:from>
      <xdr:col>11</xdr:col>
      <xdr:colOff>529474</xdr:colOff>
      <xdr:row>8</xdr:row>
      <xdr:rowOff>58271</xdr:rowOff>
    </xdr:from>
    <xdr:to>
      <xdr:col>15</xdr:col>
      <xdr:colOff>144888</xdr:colOff>
      <xdr:row>10</xdr:row>
      <xdr:rowOff>16361</xdr:rowOff>
    </xdr:to>
    <xdr:sp macro="" textlink="">
      <xdr:nvSpPr>
        <xdr:cNvPr id="49" name="Rectangle 48">
          <a:extLst>
            <a:ext uri="{FF2B5EF4-FFF2-40B4-BE49-F238E27FC236}">
              <a16:creationId xmlns:a16="http://schemas.microsoft.com/office/drawing/2014/main" id="{19E6052B-6912-44BB-BFA4-DD2D644F32E5}"/>
            </a:ext>
          </a:extLst>
        </xdr:cNvPr>
        <xdr:cNvSpPr/>
      </xdr:nvSpPr>
      <xdr:spPr>
        <a:xfrm>
          <a:off x="7392237" y="1506071"/>
          <a:ext cx="2110964" cy="320040"/>
        </a:xfrm>
        <a:prstGeom prst="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None/>
          </a:pPr>
          <a:r>
            <a:rPr lang="en-US" sz="1400">
              <a:solidFill>
                <a:schemeClr val="lt1"/>
              </a:solidFill>
              <a:latin typeface="Lato Black" panose="020F0502020204030203" pitchFamily="34" charset="0"/>
              <a:ea typeface="Lato Black" panose="020F0502020204030203" pitchFamily="34" charset="0"/>
              <a:cs typeface="Lato Black" panose="020F0502020204030203" pitchFamily="34" charset="0"/>
            </a:rPr>
            <a:t> </a:t>
          </a:r>
          <a:r>
            <a:rPr lang="en-US" sz="1200">
              <a:solidFill>
                <a:schemeClr val="lt1"/>
              </a:solidFill>
              <a:latin typeface="Lato Black" panose="020F0502020204030203" pitchFamily="34" charset="0"/>
              <a:ea typeface="Lato Black" panose="020F0502020204030203" pitchFamily="34" charset="0"/>
              <a:cs typeface="Lato Black" panose="020F0502020204030203" pitchFamily="34" charset="0"/>
            </a:rPr>
            <a:t>YOY GROWTH </a:t>
          </a:r>
          <a:endParaRPr lang="en-US" sz="14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twoCellAnchor>
  <xdr:twoCellAnchor>
    <xdr:from>
      <xdr:col>15</xdr:col>
      <xdr:colOff>383237</xdr:colOff>
      <xdr:row>8</xdr:row>
      <xdr:rowOff>49866</xdr:rowOff>
    </xdr:from>
    <xdr:to>
      <xdr:col>18</xdr:col>
      <xdr:colOff>620859</xdr:colOff>
      <xdr:row>10</xdr:row>
      <xdr:rowOff>7956</xdr:rowOff>
    </xdr:to>
    <xdr:sp macro="" textlink="">
      <xdr:nvSpPr>
        <xdr:cNvPr id="50" name="Rectangle 49">
          <a:extLst>
            <a:ext uri="{FF2B5EF4-FFF2-40B4-BE49-F238E27FC236}">
              <a16:creationId xmlns:a16="http://schemas.microsoft.com/office/drawing/2014/main" id="{9155C969-5FFE-4168-95DE-209F0E6736B1}"/>
            </a:ext>
          </a:extLst>
        </xdr:cNvPr>
        <xdr:cNvSpPr/>
      </xdr:nvSpPr>
      <xdr:spPr>
        <a:xfrm>
          <a:off x="9741550" y="1497666"/>
          <a:ext cx="2109284" cy="320040"/>
        </a:xfrm>
        <a:prstGeom prst="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None/>
          </a:pPr>
          <a:r>
            <a:rPr lang="en-US" sz="1400">
              <a:solidFill>
                <a:schemeClr val="lt1"/>
              </a:solidFill>
              <a:latin typeface="Lato Black" panose="020F0502020204030203" pitchFamily="34" charset="0"/>
              <a:ea typeface="Lato Black" panose="020F0502020204030203" pitchFamily="34" charset="0"/>
              <a:cs typeface="Lato Black" panose="020F0502020204030203" pitchFamily="34" charset="0"/>
            </a:rPr>
            <a:t> </a:t>
          </a:r>
          <a:r>
            <a:rPr lang="en-US" sz="1200">
              <a:solidFill>
                <a:schemeClr val="lt1"/>
              </a:solidFill>
              <a:latin typeface="Lato Black" panose="020F0502020204030203" pitchFamily="34" charset="0"/>
              <a:ea typeface="Lato Black" panose="020F0502020204030203" pitchFamily="34" charset="0"/>
              <a:cs typeface="Lato Black" panose="020F0502020204030203" pitchFamily="34" charset="0"/>
            </a:rPr>
            <a:t>YOY GROWTH </a:t>
          </a:r>
          <a:endParaRPr lang="en-US" sz="14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twoCellAnchor>
  <xdr:twoCellAnchor>
    <xdr:from>
      <xdr:col>8</xdr:col>
      <xdr:colOff>119900</xdr:colOff>
      <xdr:row>4</xdr:row>
      <xdr:rowOff>47067</xdr:rowOff>
    </xdr:from>
    <xdr:to>
      <xdr:col>11</xdr:col>
      <xdr:colOff>357240</xdr:colOff>
      <xdr:row>5</xdr:row>
      <xdr:rowOff>142092</xdr:rowOff>
    </xdr:to>
    <xdr:sp macro="" textlink="KPI!$H$17">
      <xdr:nvSpPr>
        <xdr:cNvPr id="51" name="Rectangle 50">
          <a:extLst>
            <a:ext uri="{FF2B5EF4-FFF2-40B4-BE49-F238E27FC236}">
              <a16:creationId xmlns:a16="http://schemas.microsoft.com/office/drawing/2014/main" id="{D56B1311-B1BE-4F0C-B83D-E412470BB26D}"/>
            </a:ext>
          </a:extLst>
        </xdr:cNvPr>
        <xdr:cNvSpPr/>
      </xdr:nvSpPr>
      <xdr:spPr>
        <a:xfrm>
          <a:off x="5095312" y="764243"/>
          <a:ext cx="2103120" cy="274320"/>
        </a:xfrm>
        <a:prstGeom prst="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fld id="{CD6FCA29-AFC8-499D-AB97-6FDE8B554078}" type="TxLink">
            <a:rPr lang="en-US" sz="1600">
              <a:solidFill>
                <a:schemeClr val="lt1"/>
              </a:solidFill>
              <a:latin typeface="Lato Black" panose="020F0502020204030203" pitchFamily="34" charset="0"/>
              <a:ea typeface="Lato Black" panose="020F0502020204030203" pitchFamily="34" charset="0"/>
              <a:cs typeface="Lato Black" panose="020F0502020204030203" pitchFamily="34" charset="0"/>
            </a:rPr>
            <a:pPr marL="0" lvl="0" indent="0" algn="ctr" rtl="0">
              <a:spcBef>
                <a:spcPts val="0"/>
              </a:spcBef>
              <a:spcAft>
                <a:spcPts val="0"/>
              </a:spcAft>
              <a:buNone/>
            </a:pPr>
            <a:t># 37873</a:t>
          </a:fld>
          <a:endParaRPr lang="en-US" sz="16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twoCellAnchor>
  <xdr:twoCellAnchor>
    <xdr:from>
      <xdr:col>11</xdr:col>
      <xdr:colOff>541240</xdr:colOff>
      <xdr:row>4</xdr:row>
      <xdr:rowOff>31379</xdr:rowOff>
    </xdr:from>
    <xdr:to>
      <xdr:col>15</xdr:col>
      <xdr:colOff>156654</xdr:colOff>
      <xdr:row>5</xdr:row>
      <xdr:rowOff>126404</xdr:rowOff>
    </xdr:to>
    <xdr:sp macro="" textlink="KPI!$K$17">
      <xdr:nvSpPr>
        <xdr:cNvPr id="52" name="Rectangle 51">
          <a:extLst>
            <a:ext uri="{FF2B5EF4-FFF2-40B4-BE49-F238E27FC236}">
              <a16:creationId xmlns:a16="http://schemas.microsoft.com/office/drawing/2014/main" id="{EDFAAFE4-C8C1-4D75-BE3B-F524A1183721}"/>
            </a:ext>
          </a:extLst>
        </xdr:cNvPr>
        <xdr:cNvSpPr/>
      </xdr:nvSpPr>
      <xdr:spPr>
        <a:xfrm>
          <a:off x="7382432" y="748555"/>
          <a:ext cx="2103120" cy="274320"/>
        </a:xfrm>
        <a:prstGeom prst="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fld id="{30B7916C-2229-406A-803A-86858AD456C1}" type="TxLink">
            <a:rPr lang="en-US" sz="1600">
              <a:solidFill>
                <a:schemeClr val="lt1"/>
              </a:solidFill>
              <a:latin typeface="Lato Black" panose="020F0502020204030203" pitchFamily="34" charset="0"/>
              <a:ea typeface="Lato Black" panose="020F0502020204030203" pitchFamily="34" charset="0"/>
              <a:cs typeface="Lato Black" panose="020F0502020204030203" pitchFamily="34" charset="0"/>
            </a:rPr>
            <a:pPr marL="0" lvl="0" indent="0" algn="ctr" rtl="0">
              <a:spcBef>
                <a:spcPts val="0"/>
              </a:spcBef>
              <a:spcAft>
                <a:spcPts val="0"/>
              </a:spcAft>
              <a:buNone/>
            </a:pPr>
            <a:t># 9994</a:t>
          </a:fld>
          <a:endParaRPr lang="en-US" sz="16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twoCellAnchor>
  <xdr:twoCellAnchor>
    <xdr:from>
      <xdr:col>15</xdr:col>
      <xdr:colOff>435905</xdr:colOff>
      <xdr:row>4</xdr:row>
      <xdr:rowOff>49308</xdr:rowOff>
    </xdr:from>
    <xdr:to>
      <xdr:col>19</xdr:col>
      <xdr:colOff>40114</xdr:colOff>
      <xdr:row>5</xdr:row>
      <xdr:rowOff>144333</xdr:rowOff>
    </xdr:to>
    <xdr:sp macro="" textlink="KPI!$N$17">
      <xdr:nvSpPr>
        <xdr:cNvPr id="53" name="Rectangle 52">
          <a:extLst>
            <a:ext uri="{FF2B5EF4-FFF2-40B4-BE49-F238E27FC236}">
              <a16:creationId xmlns:a16="http://schemas.microsoft.com/office/drawing/2014/main" id="{7634084D-C903-4DB5-9175-5A56AF94DA13}"/>
            </a:ext>
          </a:extLst>
        </xdr:cNvPr>
        <xdr:cNvSpPr/>
      </xdr:nvSpPr>
      <xdr:spPr>
        <a:xfrm>
          <a:off x="9764803" y="766484"/>
          <a:ext cx="2103120" cy="274320"/>
        </a:xfrm>
        <a:prstGeom prst="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fld id="{5BC55241-AF33-4E24-B5E4-1103B7D9E596}" type="TxLink">
            <a:rPr lang="en-US" sz="1600">
              <a:solidFill>
                <a:schemeClr val="lt1"/>
              </a:solidFill>
              <a:latin typeface="Lato Black" panose="020F0502020204030203" pitchFamily="34" charset="0"/>
              <a:ea typeface="Lato Black" panose="020F0502020204030203" pitchFamily="34" charset="0"/>
              <a:cs typeface="Lato Black" panose="020F0502020204030203" pitchFamily="34" charset="0"/>
            </a:rPr>
            <a:pPr marL="0" lvl="0" indent="0" algn="ctr" rtl="0">
              <a:spcBef>
                <a:spcPts val="0"/>
              </a:spcBef>
              <a:spcAft>
                <a:spcPts val="0"/>
              </a:spcAft>
              <a:buNone/>
            </a:pPr>
            <a:t>12.47%</a:t>
          </a:fld>
          <a:endParaRPr lang="en-US" sz="16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twoCellAnchor>
  <xdr:twoCellAnchor>
    <xdr:from>
      <xdr:col>4</xdr:col>
      <xdr:colOff>240926</xdr:colOff>
      <xdr:row>5</xdr:row>
      <xdr:rowOff>145675</xdr:rowOff>
    </xdr:from>
    <xdr:to>
      <xdr:col>7</xdr:col>
      <xdr:colOff>478266</xdr:colOff>
      <xdr:row>8</xdr:row>
      <xdr:rowOff>74137</xdr:rowOff>
    </xdr:to>
    <xdr:graphicFrame macro="">
      <xdr:nvGraphicFramePr>
        <xdr:cNvPr id="54" name="Chart 53">
          <a:extLst>
            <a:ext uri="{FF2B5EF4-FFF2-40B4-BE49-F238E27FC236}">
              <a16:creationId xmlns:a16="http://schemas.microsoft.com/office/drawing/2014/main" id="{EB97CD0C-9997-4C7A-96D4-C43B957910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11204</xdr:colOff>
      <xdr:row>5</xdr:row>
      <xdr:rowOff>117661</xdr:rowOff>
    </xdr:from>
    <xdr:to>
      <xdr:col>15</xdr:col>
      <xdr:colOff>248544</xdr:colOff>
      <xdr:row>8</xdr:row>
      <xdr:rowOff>46123</xdr:rowOff>
    </xdr:to>
    <xdr:graphicFrame macro="">
      <xdr:nvGraphicFramePr>
        <xdr:cNvPr id="55" name="Chart 54">
          <a:extLst>
            <a:ext uri="{FF2B5EF4-FFF2-40B4-BE49-F238E27FC236}">
              <a16:creationId xmlns:a16="http://schemas.microsoft.com/office/drawing/2014/main" id="{8DD7926F-1662-412E-8D00-A4990C78BE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184897</xdr:colOff>
      <xdr:row>5</xdr:row>
      <xdr:rowOff>145676</xdr:rowOff>
    </xdr:from>
    <xdr:to>
      <xdr:col>11</xdr:col>
      <xdr:colOff>422237</xdr:colOff>
      <xdr:row>8</xdr:row>
      <xdr:rowOff>74138</xdr:rowOff>
    </xdr:to>
    <xdr:graphicFrame macro="">
      <xdr:nvGraphicFramePr>
        <xdr:cNvPr id="57" name="Chart 56">
          <a:extLst>
            <a:ext uri="{FF2B5EF4-FFF2-40B4-BE49-F238E27FC236}">
              <a16:creationId xmlns:a16="http://schemas.microsoft.com/office/drawing/2014/main" id="{093867ED-9B83-4B67-AFC2-CBA63F766D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493058</xdr:colOff>
      <xdr:row>5</xdr:row>
      <xdr:rowOff>128868</xdr:rowOff>
    </xdr:from>
    <xdr:to>
      <xdr:col>19</xdr:col>
      <xdr:colOff>97267</xdr:colOff>
      <xdr:row>8</xdr:row>
      <xdr:rowOff>57330</xdr:rowOff>
    </xdr:to>
    <xdr:graphicFrame macro="">
      <xdr:nvGraphicFramePr>
        <xdr:cNvPr id="58" name="Chart 57">
          <a:extLst>
            <a:ext uri="{FF2B5EF4-FFF2-40B4-BE49-F238E27FC236}">
              <a16:creationId xmlns:a16="http://schemas.microsoft.com/office/drawing/2014/main" id="{DCE7B524-4943-4F81-A597-8E33279463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357188</xdr:colOff>
          <xdr:row>8</xdr:row>
          <xdr:rowOff>84326</xdr:rowOff>
        </xdr:from>
        <xdr:to>
          <xdr:col>3</xdr:col>
          <xdr:colOff>458041</xdr:colOff>
          <xdr:row>9</xdr:row>
          <xdr:rowOff>176213</xdr:rowOff>
        </xdr:to>
        <xdr:pic>
          <xdr:nvPicPr>
            <xdr:cNvPr id="63" name="Picture 62">
              <a:extLst>
                <a:ext uri="{FF2B5EF4-FFF2-40B4-BE49-F238E27FC236}">
                  <a16:creationId xmlns:a16="http://schemas.microsoft.com/office/drawing/2014/main" id="{67335E4D-D10F-CEDD-E26B-6934BACF49FE}"/>
                </a:ext>
              </a:extLst>
            </xdr:cNvPr>
            <xdr:cNvPicPr>
              <a:picLocks noChangeAspect="1" noChangeArrowheads="1"/>
              <a:extLst>
                <a:ext uri="{84589F7E-364E-4C9E-8A38-B11213B215E9}">
                  <a14:cameraTool cellRange="'KPI YOY'!$H$8" spid="_x0000_s7220"/>
                </a:ext>
              </a:extLst>
            </xdr:cNvPicPr>
          </xdr:nvPicPr>
          <xdr:blipFill>
            <a:blip xmlns:r="http://schemas.openxmlformats.org/officeDocument/2006/relationships" r:embed="rId6"/>
            <a:srcRect/>
            <a:stretch>
              <a:fillRect/>
            </a:stretch>
          </xdr:blipFill>
          <xdr:spPr bwMode="auto">
            <a:xfrm>
              <a:off x="1604963" y="1532126"/>
              <a:ext cx="724741" cy="272862"/>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285752</xdr:colOff>
          <xdr:row>8</xdr:row>
          <xdr:rowOff>85724</xdr:rowOff>
        </xdr:from>
        <xdr:to>
          <xdr:col>7</xdr:col>
          <xdr:colOff>404812</xdr:colOff>
          <xdr:row>9</xdr:row>
          <xdr:rowOff>179069</xdr:rowOff>
        </xdr:to>
        <xdr:pic>
          <xdr:nvPicPr>
            <xdr:cNvPr id="67" name="Picture 66">
              <a:extLst>
                <a:ext uri="{FF2B5EF4-FFF2-40B4-BE49-F238E27FC236}">
                  <a16:creationId xmlns:a16="http://schemas.microsoft.com/office/drawing/2014/main" id="{82529089-6F7E-9667-0B33-76340723032F}"/>
                </a:ext>
              </a:extLst>
            </xdr:cNvPr>
            <xdr:cNvPicPr>
              <a:picLocks noChangeAspect="1" noChangeArrowheads="1"/>
              <a:extLst>
                <a:ext uri="{84589F7E-364E-4C9E-8A38-B11213B215E9}">
                  <a14:cameraTool cellRange="'KPI YOY'!$I$8" spid="_x0000_s7221"/>
                </a:ext>
              </a:extLst>
            </xdr:cNvPicPr>
          </xdr:nvPicPr>
          <xdr:blipFill>
            <a:blip xmlns:r="http://schemas.openxmlformats.org/officeDocument/2006/relationships" r:embed="rId7"/>
            <a:srcRect/>
            <a:stretch>
              <a:fillRect/>
            </a:stretch>
          </xdr:blipFill>
          <xdr:spPr bwMode="auto">
            <a:xfrm>
              <a:off x="4029077" y="1533524"/>
              <a:ext cx="742948" cy="2743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209550</xdr:colOff>
          <xdr:row>8</xdr:row>
          <xdr:rowOff>100012</xdr:rowOff>
        </xdr:from>
        <xdr:to>
          <xdr:col>11</xdr:col>
          <xdr:colOff>309562</xdr:colOff>
          <xdr:row>10</xdr:row>
          <xdr:rowOff>4763</xdr:rowOff>
        </xdr:to>
        <xdr:pic>
          <xdr:nvPicPr>
            <xdr:cNvPr id="69" name="Picture 68">
              <a:extLst>
                <a:ext uri="{FF2B5EF4-FFF2-40B4-BE49-F238E27FC236}">
                  <a16:creationId xmlns:a16="http://schemas.microsoft.com/office/drawing/2014/main" id="{0E0A273D-CB9A-9D7F-B85B-A1E73C5A9C5E}"/>
                </a:ext>
              </a:extLst>
            </xdr:cNvPr>
            <xdr:cNvPicPr>
              <a:picLocks noChangeAspect="1" noChangeArrowheads="1"/>
              <a:extLst>
                <a:ext uri="{84589F7E-364E-4C9E-8A38-B11213B215E9}">
                  <a14:cameraTool cellRange="'KPI YOY'!$J$8" spid="_x0000_s7222"/>
                </a:ext>
              </a:extLst>
            </xdr:cNvPicPr>
          </xdr:nvPicPr>
          <xdr:blipFill>
            <a:blip xmlns:r="http://schemas.openxmlformats.org/officeDocument/2006/relationships" r:embed="rId8"/>
            <a:srcRect/>
            <a:stretch>
              <a:fillRect/>
            </a:stretch>
          </xdr:blipFill>
          <xdr:spPr bwMode="auto">
            <a:xfrm>
              <a:off x="6448425" y="1547812"/>
              <a:ext cx="723900" cy="26670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571499</xdr:colOff>
          <xdr:row>8</xdr:row>
          <xdr:rowOff>100013</xdr:rowOff>
        </xdr:from>
        <xdr:to>
          <xdr:col>15</xdr:col>
          <xdr:colOff>114300</xdr:colOff>
          <xdr:row>9</xdr:row>
          <xdr:rowOff>176213</xdr:rowOff>
        </xdr:to>
        <xdr:pic>
          <xdr:nvPicPr>
            <xdr:cNvPr id="71" name="Picture 70">
              <a:extLst>
                <a:ext uri="{FF2B5EF4-FFF2-40B4-BE49-F238E27FC236}">
                  <a16:creationId xmlns:a16="http://schemas.microsoft.com/office/drawing/2014/main" id="{8EA0E9CB-9367-715A-7939-FD7F97C7A8AA}"/>
                </a:ext>
              </a:extLst>
            </xdr:cNvPr>
            <xdr:cNvPicPr>
              <a:picLocks noChangeAspect="1" noChangeArrowheads="1"/>
              <a:extLst>
                <a:ext uri="{84589F7E-364E-4C9E-8A38-B11213B215E9}">
                  <a14:cameraTool cellRange="'KPI YOY'!$K$8" spid="_x0000_s7223"/>
                </a:ext>
              </a:extLst>
            </xdr:cNvPicPr>
          </xdr:nvPicPr>
          <xdr:blipFill>
            <a:blip xmlns:r="http://schemas.openxmlformats.org/officeDocument/2006/relationships" r:embed="rId9"/>
            <a:srcRect/>
            <a:stretch>
              <a:fillRect/>
            </a:stretch>
          </xdr:blipFill>
          <xdr:spPr bwMode="auto">
            <a:xfrm>
              <a:off x="8682037" y="1547813"/>
              <a:ext cx="790576" cy="257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481012</xdr:colOff>
          <xdr:row>8</xdr:row>
          <xdr:rowOff>66675</xdr:rowOff>
        </xdr:from>
        <xdr:to>
          <xdr:col>18</xdr:col>
          <xdr:colOff>600075</xdr:colOff>
          <xdr:row>9</xdr:row>
          <xdr:rowOff>166688</xdr:rowOff>
        </xdr:to>
        <xdr:pic>
          <xdr:nvPicPr>
            <xdr:cNvPr id="72" name="Picture 71">
              <a:extLst>
                <a:ext uri="{FF2B5EF4-FFF2-40B4-BE49-F238E27FC236}">
                  <a16:creationId xmlns:a16="http://schemas.microsoft.com/office/drawing/2014/main" id="{33B404D5-B109-419A-800F-8DDE6B5D3D96}"/>
                </a:ext>
              </a:extLst>
            </xdr:cNvPr>
            <xdr:cNvPicPr>
              <a:picLocks noChangeAspect="1" noChangeArrowheads="1"/>
              <a:extLst>
                <a:ext uri="{84589F7E-364E-4C9E-8A38-B11213B215E9}">
                  <a14:cameraTool cellRange="'KPI YOY'!$L$8" spid="_x0000_s7224"/>
                </a:ext>
              </a:extLst>
            </xdr:cNvPicPr>
          </xdr:nvPicPr>
          <xdr:blipFill>
            <a:blip xmlns:r="http://schemas.openxmlformats.org/officeDocument/2006/relationships" r:embed="rId10"/>
            <a:srcRect/>
            <a:stretch>
              <a:fillRect/>
            </a:stretch>
          </xdr:blipFill>
          <xdr:spPr bwMode="auto">
            <a:xfrm>
              <a:off x="11087100" y="1514475"/>
              <a:ext cx="742950" cy="28098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209551</xdr:colOff>
      <xdr:row>12</xdr:row>
      <xdr:rowOff>14287</xdr:rowOff>
    </xdr:from>
    <xdr:to>
      <xdr:col>8</xdr:col>
      <xdr:colOff>38101</xdr:colOff>
      <xdr:row>21</xdr:row>
      <xdr:rowOff>171449</xdr:rowOff>
    </xdr:to>
    <xdr:graphicFrame macro="">
      <xdr:nvGraphicFramePr>
        <xdr:cNvPr id="73" name="Chart 72">
          <a:extLst>
            <a:ext uri="{FF2B5EF4-FFF2-40B4-BE49-F238E27FC236}">
              <a16:creationId xmlns:a16="http://schemas.microsoft.com/office/drawing/2014/main" id="{36BB4F1E-FD6F-4959-B3C1-1F1BF14A32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276224</xdr:colOff>
      <xdr:row>24</xdr:row>
      <xdr:rowOff>61913</xdr:rowOff>
    </xdr:from>
    <xdr:to>
      <xdr:col>8</xdr:col>
      <xdr:colOff>57149</xdr:colOff>
      <xdr:row>33</xdr:row>
      <xdr:rowOff>9524</xdr:rowOff>
    </xdr:to>
    <mc:AlternateContent xmlns:mc="http://schemas.openxmlformats.org/markup-compatibility/2006">
      <mc:Choice xmlns:cx4="http://schemas.microsoft.com/office/drawing/2016/5/10/chartex" Requires="cx4">
        <xdr:graphicFrame macro="">
          <xdr:nvGraphicFramePr>
            <xdr:cNvPr id="74" name="Chart 73">
              <a:extLst>
                <a:ext uri="{FF2B5EF4-FFF2-40B4-BE49-F238E27FC236}">
                  <a16:creationId xmlns:a16="http://schemas.microsoft.com/office/drawing/2014/main" id="{FF3B4D2C-03B2-4F8E-BFE3-00228688D3B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276224" y="4405313"/>
              <a:ext cx="4772025" cy="157638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214312</xdr:colOff>
      <xdr:row>12</xdr:row>
      <xdr:rowOff>123824</xdr:rowOff>
    </xdr:from>
    <xdr:to>
      <xdr:col>14</xdr:col>
      <xdr:colOff>419100</xdr:colOff>
      <xdr:row>21</xdr:row>
      <xdr:rowOff>123824</xdr:rowOff>
    </xdr:to>
    <mc:AlternateContent xmlns:mc="http://schemas.openxmlformats.org/markup-compatibility/2006">
      <mc:Choice xmlns:cx1="http://schemas.microsoft.com/office/drawing/2015/9/8/chartex" Requires="cx1">
        <xdr:graphicFrame macro="">
          <xdr:nvGraphicFramePr>
            <xdr:cNvPr id="75" name="Chart 74">
              <a:extLst>
                <a:ext uri="{FF2B5EF4-FFF2-40B4-BE49-F238E27FC236}">
                  <a16:creationId xmlns:a16="http://schemas.microsoft.com/office/drawing/2014/main" id="{B231C1AC-23CB-4368-BC99-7562A2FD16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5205412" y="2295524"/>
              <a:ext cx="3948113" cy="16287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590550</xdr:colOff>
      <xdr:row>12</xdr:row>
      <xdr:rowOff>11206</xdr:rowOff>
    </xdr:from>
    <xdr:to>
      <xdr:col>19</xdr:col>
      <xdr:colOff>100853</xdr:colOff>
      <xdr:row>22</xdr:row>
      <xdr:rowOff>0</xdr:rowOff>
    </xdr:to>
    <xdr:graphicFrame macro="">
      <xdr:nvGraphicFramePr>
        <xdr:cNvPr id="76" name="Chart 75">
          <a:extLst>
            <a:ext uri="{FF2B5EF4-FFF2-40B4-BE49-F238E27FC236}">
              <a16:creationId xmlns:a16="http://schemas.microsoft.com/office/drawing/2014/main" id="{F353973D-E31A-490A-AC23-586647E284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552450</xdr:colOff>
      <xdr:row>23</xdr:row>
      <xdr:rowOff>171450</xdr:rowOff>
    </xdr:from>
    <xdr:to>
      <xdr:col>13</xdr:col>
      <xdr:colOff>447675</xdr:colOff>
      <xdr:row>32</xdr:row>
      <xdr:rowOff>109538</xdr:rowOff>
    </xdr:to>
    <xdr:graphicFrame macro="">
      <xdr:nvGraphicFramePr>
        <xdr:cNvPr id="77" name="Chart 76">
          <a:extLst>
            <a:ext uri="{FF2B5EF4-FFF2-40B4-BE49-F238E27FC236}">
              <a16:creationId xmlns:a16="http://schemas.microsoft.com/office/drawing/2014/main" id="{94BC5A8F-CDC3-4003-AB63-AD09D7D430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66675</xdr:colOff>
      <xdr:row>24</xdr:row>
      <xdr:rowOff>4763</xdr:rowOff>
    </xdr:from>
    <xdr:to>
      <xdr:col>15</xdr:col>
      <xdr:colOff>376236</xdr:colOff>
      <xdr:row>32</xdr:row>
      <xdr:rowOff>176213</xdr:rowOff>
    </xdr:to>
    <mc:AlternateContent xmlns:mc="http://schemas.openxmlformats.org/markup-compatibility/2006" xmlns:a14="http://schemas.microsoft.com/office/drawing/2010/main">
      <mc:Choice Requires="a14">
        <xdr:graphicFrame macro="">
          <xdr:nvGraphicFramePr>
            <xdr:cNvPr id="78" name="Year 1">
              <a:extLst>
                <a:ext uri="{FF2B5EF4-FFF2-40B4-BE49-F238E27FC236}">
                  <a16:creationId xmlns:a16="http://schemas.microsoft.com/office/drawing/2014/main" id="{087DD38B-2CCD-4585-B9C1-50E301AB7B0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773646" y="4307822"/>
              <a:ext cx="931488" cy="16058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407194</xdr:colOff>
      <xdr:row>23</xdr:row>
      <xdr:rowOff>169069</xdr:rowOff>
    </xdr:from>
    <xdr:to>
      <xdr:col>17</xdr:col>
      <xdr:colOff>235741</xdr:colOff>
      <xdr:row>32</xdr:row>
      <xdr:rowOff>169070</xdr:rowOff>
    </xdr:to>
    <mc:AlternateContent xmlns:mc="http://schemas.openxmlformats.org/markup-compatibility/2006" xmlns:a14="http://schemas.microsoft.com/office/drawing/2010/main">
      <mc:Choice Requires="a14">
        <xdr:graphicFrame macro="">
          <xdr:nvGraphicFramePr>
            <xdr:cNvPr id="79" name="Segment 1">
              <a:extLst>
                <a:ext uri="{FF2B5EF4-FFF2-40B4-BE49-F238E27FC236}">
                  <a16:creationId xmlns:a16="http://schemas.microsoft.com/office/drawing/2014/main" id="{E37D5246-F9B6-4A79-ABBE-4094301FCC5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736092" y="4292834"/>
              <a:ext cx="1072400" cy="16136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266699</xdr:colOff>
      <xdr:row>23</xdr:row>
      <xdr:rowOff>157163</xdr:rowOff>
    </xdr:from>
    <xdr:to>
      <xdr:col>19</xdr:col>
      <xdr:colOff>98108</xdr:colOff>
      <xdr:row>32</xdr:row>
      <xdr:rowOff>176212</xdr:rowOff>
    </xdr:to>
    <mc:AlternateContent xmlns:mc="http://schemas.openxmlformats.org/markup-compatibility/2006" xmlns:a14="http://schemas.microsoft.com/office/drawing/2010/main">
      <mc:Choice Requires="a14">
        <xdr:graphicFrame macro="">
          <xdr:nvGraphicFramePr>
            <xdr:cNvPr id="80" name="Region 1">
              <a:extLst>
                <a:ext uri="{FF2B5EF4-FFF2-40B4-BE49-F238E27FC236}">
                  <a16:creationId xmlns:a16="http://schemas.microsoft.com/office/drawing/2014/main" id="{5F936907-7B27-4667-8314-FCA6B61689F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839450" y="4280928"/>
              <a:ext cx="1086467" cy="16326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52387</xdr:colOff>
      <xdr:row>24</xdr:row>
      <xdr:rowOff>4763</xdr:rowOff>
    </xdr:from>
    <xdr:to>
      <xdr:col>15</xdr:col>
      <xdr:colOff>361948</xdr:colOff>
      <xdr:row>32</xdr:row>
      <xdr:rowOff>176213</xdr:rowOff>
    </xdr:to>
    <mc:AlternateContent xmlns:mc="http://schemas.openxmlformats.org/markup-compatibility/2006" xmlns:a14="http://schemas.microsoft.com/office/drawing/2010/main">
      <mc:Choice Requires="a14">
        <xdr:graphicFrame macro="">
          <xdr:nvGraphicFramePr>
            <xdr:cNvPr id="81" name="Year 2">
              <a:extLst>
                <a:ext uri="{FF2B5EF4-FFF2-40B4-BE49-F238E27FC236}">
                  <a16:creationId xmlns:a16="http://schemas.microsoft.com/office/drawing/2014/main" id="{F9A20685-11EC-61F1-6465-E1D8FED94E1A}"/>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8759358" y="4307822"/>
              <a:ext cx="931488" cy="16058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558.4405275463" createdVersion="8" refreshedVersion="8" minRefreshableVersion="3" recordCount="9994" xr:uid="{5EAE8711-2296-47D4-8745-F23DC48F3E83}">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3199229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8BA0161-0B03-410B-9FFF-5579989DBBE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6">
    <format dxfId="57">
      <pivotArea collapsedLevelsAreSubtotals="1" fieldPosition="0">
        <references count="1">
          <reference field="22" count="1">
            <x v="1"/>
          </reference>
        </references>
      </pivotArea>
    </format>
    <format dxfId="56">
      <pivotArea collapsedLevelsAreSubtotals="1" fieldPosition="0">
        <references count="1">
          <reference field="22" count="1">
            <x v="2"/>
          </reference>
        </references>
      </pivotArea>
    </format>
    <format dxfId="55">
      <pivotArea collapsedLevelsAreSubtotals="1" fieldPosition="0">
        <references count="1">
          <reference field="22" count="1">
            <x v="3"/>
          </reference>
        </references>
      </pivotArea>
    </format>
    <format dxfId="54">
      <pivotArea collapsedLevelsAreSubtotals="1" fieldPosition="0">
        <references count="1">
          <reference field="22" count="1">
            <x v="4"/>
          </reference>
        </references>
      </pivotArea>
    </format>
    <format dxfId="53">
      <pivotArea collapsedLevelsAreSubtotals="1" fieldPosition="0">
        <references count="1">
          <reference field="22" count="1">
            <x v="5"/>
          </reference>
        </references>
      </pivotArea>
    </format>
    <format dxfId="52">
      <pivotArea collapsedLevelsAreSubtotals="1" fieldPosition="0">
        <references count="1">
          <reference field="22" count="1">
            <x v="6"/>
          </reference>
        </references>
      </pivotArea>
    </format>
    <format dxfId="51">
      <pivotArea collapsedLevelsAreSubtotals="1" fieldPosition="0">
        <references count="1">
          <reference field="22" count="1">
            <x v="7"/>
          </reference>
        </references>
      </pivotArea>
    </format>
    <format dxfId="50">
      <pivotArea collapsedLevelsAreSubtotals="1" fieldPosition="0">
        <references count="1">
          <reference field="22" count="1">
            <x v="8"/>
          </reference>
        </references>
      </pivotArea>
    </format>
    <format dxfId="49">
      <pivotArea collapsedLevelsAreSubtotals="1" fieldPosition="0">
        <references count="1">
          <reference field="22" count="1">
            <x v="9"/>
          </reference>
        </references>
      </pivotArea>
    </format>
    <format dxfId="48">
      <pivotArea collapsedLevelsAreSubtotals="1" fieldPosition="0">
        <references count="1">
          <reference field="22" count="1">
            <x v="10"/>
          </reference>
        </references>
      </pivotArea>
    </format>
    <format dxfId="47">
      <pivotArea collapsedLevelsAreSubtotals="1" fieldPosition="0">
        <references count="1">
          <reference field="22" count="1">
            <x v="11"/>
          </reference>
        </references>
      </pivotArea>
    </format>
    <format dxfId="46">
      <pivotArea collapsedLevelsAreSubtotals="1" fieldPosition="0">
        <references count="1">
          <reference field="22" count="1">
            <x v="12"/>
          </reference>
        </references>
      </pivotArea>
    </format>
    <format dxfId="45">
      <pivotArea field="22" type="button" dataOnly="0" labelOnly="1" outline="0" axis="axisRow" fieldPosition="0"/>
    </format>
    <format dxfId="44">
      <pivotArea dataOnly="0" labelOnly="1" outline="0" fieldPosition="0">
        <references count="1">
          <reference field="4294967294" count="2">
            <x v="0"/>
            <x v="1"/>
          </reference>
        </references>
      </pivotArea>
    </format>
    <format dxfId="43">
      <pivotArea grandRow="1" outline="0" collapsedLevelsAreSubtotals="1" fieldPosition="0"/>
    </format>
    <format dxfId="42">
      <pivotArea dataOnly="0" labelOnly="1" grandRow="1" outline="0"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0FCDC1-B62C-48C7-ABB4-2641418796F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formats count="4">
    <format dxfId="41">
      <pivotArea field="15" type="button" dataOnly="0" labelOnly="1" outline="0" axis="axisRow" fieldPosition="0"/>
    </format>
    <format dxfId="40">
      <pivotArea dataOnly="0" labelOnly="1" outline="0" axis="axisValues" fieldPosition="0"/>
    </format>
    <format dxfId="39">
      <pivotArea grandRow="1" outline="0" collapsedLevelsAreSubtotals="1" fieldPosition="0"/>
    </format>
    <format dxfId="38">
      <pivotArea dataOnly="0" labelOnly="1" grandRow="1"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91C461-33DB-4769-818A-B5258CC3C73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4">
    <format dxfId="37">
      <pivotArea field="15" type="button" dataOnly="0" labelOnly="1" outline="0" axis="axisRow" fieldPosition="0"/>
    </format>
    <format dxfId="36">
      <pivotArea dataOnly="0" labelOnly="1" outline="0" axis="axisValues" fieldPosition="0"/>
    </format>
    <format dxfId="35">
      <pivotArea grandRow="1" outline="0" collapsedLevelsAreSubtotals="1" fieldPosition="0"/>
    </format>
    <format dxfId="34">
      <pivotArea dataOnly="0" labelOnly="1" grandRow="1" outline="0"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D99C33E-5DC0-4FB5-B6D8-0AB677F7FF4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formats count="4">
    <format dxfId="33">
      <pivotArea field="11" type="button" dataOnly="0" labelOnly="1" outline="0" axis="axisRow" fieldPosition="0"/>
    </format>
    <format dxfId="32">
      <pivotArea dataOnly="0" labelOnly="1" outline="0" axis="axisValues" fieldPosition="0"/>
    </format>
    <format dxfId="31">
      <pivotArea grandRow="1" outline="0" collapsedLevelsAreSubtotals="1" fieldPosition="0"/>
    </format>
    <format dxfId="30">
      <pivotArea dataOnly="0" labelOnly="1" grandRow="1"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F284CA4-8709-4E3C-9993-7D1189E9BF7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4">
    <format dxfId="29">
      <pivotArea field="16" type="button" dataOnly="0" labelOnly="1" outline="0" axis="axisRow" fieldPosition="0"/>
    </format>
    <format dxfId="28">
      <pivotArea dataOnly="0" labelOnly="1" outline="0" axis="axisValues" fieldPosition="0"/>
    </format>
    <format dxfId="27">
      <pivotArea grandRow="1" outline="0" collapsedLevelsAreSubtotals="1" fieldPosition="0"/>
    </format>
    <format dxfId="26">
      <pivotArea dataOnly="0" labelOnly="1" grandRow="1" outline="0"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871EC60-C059-43F2-B5DE-C62CE2F3DB9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6">
    <format dxfId="9">
      <pivotArea field="22" type="button" dataOnly="0" labelOnly="1" outline="0" axis="axisRow" fieldPosition="0"/>
    </format>
    <format dxfId="8">
      <pivotArea dataOnly="0" labelOnly="1" outline="0" axis="axisValues" fieldPosition="0"/>
    </format>
    <format dxfId="7">
      <pivotArea grandRow="1" outline="0" collapsedLevelsAreSubtotals="1" fieldPosition="0"/>
    </format>
    <format dxfId="6">
      <pivotArea dataOnly="0" labelOnly="1" grandRow="1" outline="0" fieldPosition="0"/>
    </format>
    <format dxfId="5">
      <pivotArea collapsedLevelsAreSubtotals="1" fieldPosition="0">
        <references count="1">
          <reference field="22" count="12">
            <x v="1"/>
            <x v="2"/>
            <x v="3"/>
            <x v="4"/>
            <x v="5"/>
            <x v="6"/>
            <x v="7"/>
            <x v="8"/>
            <x v="9"/>
            <x v="10"/>
            <x v="11"/>
            <x v="12"/>
          </reference>
        </references>
      </pivotArea>
    </format>
    <format dxfId="4">
      <pivotArea grandRow="1" outline="0" collapsedLevelsAreSubtotals="1" fieldPosition="0"/>
    </format>
  </formats>
  <chartFormats count="2">
    <chartFormat chart="17" format="2"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54A71D1-AE3A-4499-96FF-644B30267EB7}"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4">
    <format dxfId="13">
      <pivotArea field="22" type="button" dataOnly="0" labelOnly="1" outline="0" axis="axisRow" fieldPosition="0"/>
    </format>
    <format dxfId="12">
      <pivotArea dataOnly="0" labelOnly="1" outline="0" axis="axisValues" fieldPosition="0"/>
    </format>
    <format dxfId="11">
      <pivotArea grandRow="1" outline="0" collapsedLevelsAreSubtotals="1" fieldPosition="0"/>
    </format>
    <format dxfId="10">
      <pivotArea dataOnly="0" labelOnly="1" grandRow="1" outline="0" fieldPosition="0"/>
    </format>
  </format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5542306-2242-4734-A36B-6E700A694719}"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4">
    <format dxfId="17">
      <pivotArea field="22" type="button" dataOnly="0" labelOnly="1" outline="0" axis="axisRow" fieldPosition="0"/>
    </format>
    <format dxfId="16">
      <pivotArea dataOnly="0" labelOnly="1" outline="0" axis="axisValues" fieldPosition="0"/>
    </format>
    <format dxfId="15">
      <pivotArea grandRow="1" outline="0" collapsedLevelsAreSubtotals="1" fieldPosition="0"/>
    </format>
    <format dxfId="14">
      <pivotArea dataOnly="0" labelOnly="1" grandRow="1" outline="0" fieldPosition="0"/>
    </format>
  </formats>
  <chartFormats count="4">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D63F8CB-0516-4ACD-8245-2919131A1817}"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4">
    <format dxfId="21">
      <pivotArea field="22" type="button" dataOnly="0" labelOnly="1" outline="0" axis="axisRow" fieldPosition="0"/>
    </format>
    <format dxfId="20">
      <pivotArea dataOnly="0" labelOnly="1" outline="0" axis="axisValues" fieldPosition="0"/>
    </format>
    <format dxfId="19">
      <pivotArea grandRow="1" outline="0" collapsedLevelsAreSubtotals="1" fieldPosition="0"/>
    </format>
    <format dxfId="18">
      <pivotArea dataOnly="0" labelOnly="1" grandRow="1" outline="0" fieldPosition="0"/>
    </format>
  </formats>
  <chartFormats count="1">
    <chartFormat chart="2"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FC6935D-BD73-4DE9-A42B-AC0C0BA3E8F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4">
    <format dxfId="25">
      <pivotArea field="22" type="button" dataOnly="0" labelOnly="1" outline="0" axis="axisRow" fieldPosition="0"/>
    </format>
    <format dxfId="24">
      <pivotArea dataOnly="0" labelOnly="1" outline="0" axis="axisValues" fieldPosition="0"/>
    </format>
    <format dxfId="23">
      <pivotArea grandRow="1" outline="0" collapsedLevelsAreSubtotals="1" fieldPosition="0"/>
    </format>
    <format dxfId="22">
      <pivotArea dataOnly="0" labelOnly="1" grandRow="1" outline="0"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5802800-A451-414A-8919-1998326B994F}"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formats count="4">
    <format dxfId="3">
      <pivotArea field="2" type="button" dataOnly="0" labelOnly="1" outline="0" axis="axisRow" fieldPosition="0"/>
    </format>
    <format dxfId="2">
      <pivotArea dataOnly="0" labelOnly="1" outline="0" fieldPosition="0">
        <references count="1">
          <reference field="4294967294" count="5">
            <x v="0"/>
            <x v="1"/>
            <x v="2"/>
            <x v="3"/>
            <x v="4"/>
          </reference>
        </references>
      </pivotArea>
    </format>
    <format dxfId="1">
      <pivotArea grandRow="1" outline="0" collapsedLevelsAreSubtotals="1" fieldPosition="0"/>
    </format>
    <format dxfId="0">
      <pivotArea dataOnly="0" labelOnly="1" grandRow="1"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06300B6-FF46-4D2C-8B4D-2772FFE58D6D}" sourceName="Year">
  <pivotTables>
    <pivotTable tabId="4" name="PivotTable2"/>
    <pivotTable tabId="3" name="PivotTable1"/>
    <pivotTable tabId="8" name="PivotTable1"/>
    <pivotTable tabId="8" name="PivotTable10"/>
    <pivotTable tabId="8" name="PivotTable11"/>
    <pivotTable tabId="8" name="PivotTable8"/>
    <pivotTable tabId="8" name="PivotTable9"/>
    <pivotTable tabId="6" name="PivotTable6"/>
    <pivotTable tabId="5" name="PivotTable5"/>
    <pivotTable tabId="7" name="PivotTable7"/>
  </pivotTables>
  <data>
    <tabular pivotCacheId="31992290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71D10DC-04BB-4E9A-A322-B6EA91F7CF63}" sourceName="Segment">
  <pivotTables>
    <pivotTable tabId="4" name="PivotTable2"/>
    <pivotTable tabId="3" name="PivotTable1"/>
    <pivotTable tabId="8" name="PivotTable1"/>
    <pivotTable tabId="8" name="PivotTable10"/>
    <pivotTable tabId="8" name="PivotTable11"/>
    <pivotTable tabId="8" name="PivotTable8"/>
    <pivotTable tabId="8" name="PivotTable9"/>
    <pivotTable tabId="9" name="PivotTable2"/>
    <pivotTable tabId="6" name="PivotTable6"/>
    <pivotTable tabId="5" name="PivotTable5"/>
    <pivotTable tabId="7" name="PivotTable7"/>
  </pivotTables>
  <data>
    <tabular pivotCacheId="31992290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A27B85A-46B0-4780-B360-DBCB74F84DE4}" sourceName="Region">
  <pivotTables>
    <pivotTable tabId="4" name="PivotTable2"/>
    <pivotTable tabId="3" name="PivotTable1"/>
    <pivotTable tabId="8" name="PivotTable1"/>
    <pivotTable tabId="8" name="PivotTable10"/>
    <pivotTable tabId="8" name="PivotTable11"/>
    <pivotTable tabId="8" name="PivotTable8"/>
    <pivotTable tabId="8" name="PivotTable9"/>
    <pivotTable tabId="9" name="PivotTable2"/>
    <pivotTable tabId="6" name="PivotTable6"/>
    <pivotTable tabId="5" name="PivotTable5"/>
    <pivotTable tabId="7" name="PivotTable7"/>
  </pivotTables>
  <data>
    <tabular pivotCacheId="31992290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29BAB81-8C1F-4B57-9801-D126F7A0F17A}" cache="Slicer_Year" caption="Year" rowHeight="241300"/>
  <slicer name="Segment" xr10:uid="{5044B959-F4EC-4DF7-8708-4819CE7CFD52}" cache="Slicer_Segment" caption="Segment" rowHeight="241300"/>
  <slicer name="Region" xr10:uid="{8C20A9A3-F343-4E2F-803A-A4597A5E3DC3}"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681C0D6-EE12-4423-9C1D-20F919AEFCCD}" cache="Slicer_Year" caption="Year" style="AB1" rowHeight="274320"/>
  <slicer name="Year 2" xr10:uid="{608F9FE9-A2A2-4AD9-895F-462DF7670176}" cache="Slicer_Year" caption="Year" style="AB1" rowHeight="274320"/>
  <slicer name="Segment 1" xr10:uid="{D58ABF48-D93A-41D5-82ED-E0086B6634EE}" cache="Slicer_Segment" caption="Segment" style="AB1" rowHeight="274320"/>
  <slicer name="Region 1" xr10:uid="{F5689BFF-9DBD-4CE0-995A-3E6CFE56B1F9}" cache="Slicer_Region" caption="Region" style="AB1" rowHeight="27432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I20" sqref="I20"/>
    </sheetView>
  </sheetViews>
  <sheetFormatPr defaultColWidth="14.3984375" defaultRowHeight="15" customHeight="1" x14ac:dyDescent="0.45"/>
  <cols>
    <col min="1" max="1" width="12.53125" customWidth="1"/>
    <col min="2" max="2" width="28.53125" customWidth="1"/>
    <col min="3" max="3" width="14" customWidth="1"/>
    <col min="4" max="4" width="12.53125" customWidth="1"/>
    <col min="5" max="5" width="13.73046875" customWidth="1"/>
    <col min="6" max="6" width="15" customWidth="1"/>
    <col min="7" max="7" width="18.73046875" customWidth="1"/>
    <col min="8" max="8" width="16.9296875" customWidth="1"/>
    <col min="9" max="11" width="12.53125" customWidth="1"/>
    <col min="12" max="12" width="14.53125" customWidth="1"/>
    <col min="13" max="13" width="12.53125" customWidth="1"/>
    <col min="14" max="14" width="13.53125" customWidth="1"/>
    <col min="15" max="15" width="12.53125" customWidth="1"/>
    <col min="16" max="16" width="16.265625" customWidth="1"/>
    <col min="17" max="17" width="17.265625" customWidth="1"/>
    <col min="18" max="18" width="39.6640625" customWidth="1"/>
    <col min="19" max="22" width="12.53125" customWidth="1"/>
  </cols>
  <sheetData>
    <row r="1" spans="1:22" ht="14.25" customHeight="1" x14ac:dyDescent="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4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4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4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4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4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4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4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4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4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4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4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4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4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4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4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4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4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4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4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4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4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4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4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4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4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4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4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4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4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4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4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4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4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4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4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4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4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4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4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4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4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4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4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4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4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4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4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4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4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4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4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4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4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4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4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4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4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4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4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4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4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4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4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4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4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4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4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4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4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4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4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4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4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4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4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4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4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4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4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4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4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4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4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4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4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4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4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4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4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4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4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4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4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4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4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4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4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4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4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4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4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4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4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4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4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4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4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4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4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4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4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4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4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4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4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4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4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4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4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4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4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4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4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4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4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4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4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4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4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4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4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4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4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4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4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4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4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4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4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4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4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4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4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4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4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4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4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4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4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4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4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4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4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4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4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4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4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4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4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4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4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4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4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4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4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4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4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4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4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4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4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4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4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4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4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4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4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4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4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4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4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4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4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4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4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4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4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4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4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4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4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4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4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4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4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4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4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4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4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4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4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4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4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4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4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4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4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4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4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4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4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4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4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4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4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4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4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4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4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4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4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4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4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4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4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4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4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4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4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4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4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4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4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4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4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4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4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4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4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4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4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4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4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4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4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4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4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4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4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4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4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4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4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4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4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4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4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4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4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4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4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4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4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4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4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4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4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4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4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4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4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4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4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4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4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4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4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4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4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4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4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4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4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4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4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4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4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4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4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4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4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4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4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4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4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4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4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4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4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4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4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4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4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4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4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4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4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4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4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4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4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4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4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4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4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4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4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4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4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4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4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4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4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4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4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4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4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4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4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4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4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4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4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4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4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4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4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4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4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4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4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4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4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4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4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4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4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4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4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4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4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4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4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4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4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4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4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4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4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4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4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4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4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4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4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4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4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4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4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4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4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4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4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4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4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4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4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4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4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4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4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4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4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4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4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4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4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4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4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4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4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4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4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4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4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4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4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4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4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4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4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4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4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4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4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4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4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4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4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4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4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4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4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4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4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4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4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4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4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4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4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4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4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4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4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4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4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4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4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4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4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4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4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4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4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4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4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4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4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4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4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4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4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4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4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4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4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4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4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4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4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4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4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4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4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4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4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4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4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4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4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4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4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4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4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4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4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4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4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4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4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4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4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4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4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4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4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4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4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4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4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4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4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4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4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4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4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4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4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4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4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4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4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4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4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4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4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4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4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4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4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4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4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4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4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4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4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4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4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4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4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4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4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4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4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4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4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4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4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4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4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4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4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4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4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4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4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4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4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4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4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4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4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4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4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4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4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4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4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4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4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4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4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4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4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4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4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4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4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4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4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4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4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4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4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4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4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4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4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4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4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4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4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4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4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4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4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4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4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4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4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4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4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4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4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4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4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4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4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4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4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4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4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4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4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4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4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4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4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4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4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4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4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4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4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4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4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4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4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4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4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4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4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4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4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4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4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4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4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4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4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4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4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4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4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4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4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4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4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4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4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4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4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4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4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4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4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4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4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4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4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4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4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4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4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4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4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4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4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4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4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4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4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4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4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4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4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4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4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4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4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4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4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4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4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4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4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4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4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4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4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4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4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4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4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4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4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4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4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4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4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4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4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4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4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4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4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4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4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4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4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4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4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4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4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4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4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4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4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4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4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4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4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4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4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4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4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4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4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4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4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4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4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4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4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4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4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4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4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4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4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4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4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4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4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4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4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4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4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4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4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4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4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4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4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4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4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4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4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4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4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4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4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4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4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4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4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4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4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4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4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4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4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4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4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4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4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4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4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4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4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4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4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4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4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4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4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4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4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4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4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4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4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4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4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4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4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4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4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4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4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4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4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4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4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4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4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4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4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4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4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4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4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4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4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4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4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4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4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4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4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4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4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4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4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4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4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4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4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4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4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4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4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4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4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4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4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4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4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4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4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4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4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4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4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4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4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4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4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4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4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4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4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4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4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4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4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4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4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4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4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4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4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4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4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4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4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4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4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4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4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4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4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4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4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4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4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4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4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4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4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4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4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4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4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4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4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4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4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4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4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4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4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4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4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4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4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4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4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4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4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4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4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4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4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4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4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4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4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4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4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4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4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4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4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4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4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4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4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4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4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4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4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4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4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4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4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4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4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4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4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4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4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4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4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4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4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4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4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4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4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4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4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4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4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4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4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4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4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4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4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4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4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4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4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4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4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4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4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4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4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4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4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4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4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4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4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4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4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4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4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4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4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4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4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4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4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4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4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4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4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4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4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4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4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4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4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4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4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4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4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4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4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4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4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4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4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4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4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4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4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4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4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4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4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4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4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4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4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4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4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4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4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4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4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4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4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4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4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4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4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4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4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4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4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4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4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4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4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4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4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4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4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4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4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4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4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4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4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4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4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4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4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4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4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4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4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4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4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4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4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4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4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4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4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4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4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4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4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4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4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4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4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4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4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4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4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4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4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4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4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4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4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4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4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4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4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4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4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4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4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4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4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4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4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4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4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4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4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4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4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4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4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4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4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4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4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4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4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4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4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4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4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4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4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4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4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4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4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4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4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4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4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4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4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4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4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4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4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4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4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4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4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4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4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4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4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4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4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4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4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4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4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4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4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4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4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4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4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4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4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4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4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4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4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4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4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4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4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4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4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4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4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4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4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4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4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4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4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4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4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4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4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4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4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4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4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4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4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4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4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4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4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4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4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4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4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4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4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4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4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4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4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4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4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4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4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4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4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4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4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4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4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4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4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4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4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4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4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4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4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4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4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4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4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4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4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4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4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4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4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4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4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4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4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4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4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4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4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4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4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4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4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4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4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4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4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4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4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4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4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4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4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4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4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4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4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4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4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4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4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4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4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4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4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4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4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4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4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4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4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4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4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4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4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4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4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4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4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4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4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4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4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4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4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4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4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4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4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4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4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4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4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4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4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4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4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4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4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4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4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4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4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4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4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4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4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4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4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4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4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4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4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4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4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4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4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4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4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4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4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4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4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4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4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4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4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4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4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4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4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4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4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4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4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4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4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4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4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4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4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4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4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4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4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4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4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4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4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4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4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4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4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4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4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4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4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4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4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4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4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4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4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4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4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4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4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4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4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4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4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4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4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4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4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4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4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4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4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4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4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4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4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4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4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4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4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4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4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4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4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4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4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4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4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4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4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4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4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4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4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4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4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4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4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4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4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4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4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4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4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4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4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4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4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4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4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4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4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4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4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4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4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4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4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4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4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4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4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4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4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4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4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4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4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4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4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4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4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4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4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4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4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4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4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4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4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4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4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4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4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4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4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4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4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4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4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4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4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4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4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4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4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4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4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4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4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4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4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4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4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4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4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4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4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4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4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4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4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4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4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4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4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4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4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4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4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4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4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4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4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4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4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4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4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4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4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4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4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4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4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4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4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4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4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4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4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4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4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4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4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4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4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4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4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4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4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4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4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4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4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4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4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4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4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4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4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4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4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4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4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4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4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4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4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4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4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4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4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4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4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4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4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4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4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4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4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4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4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4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4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4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4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4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4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4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4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4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4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4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4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4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4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4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4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4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4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4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4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4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4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4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4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4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4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4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4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4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4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4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4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4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4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4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4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4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4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4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4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4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4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4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4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4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4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4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4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4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4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4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4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4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4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4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4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4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4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4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4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4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4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4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4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4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4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4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4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4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4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4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4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4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4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4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4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4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4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4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4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4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4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4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4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4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4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4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4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4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4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4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4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4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4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4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4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4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4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4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4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4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4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4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4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4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4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4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4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4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4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4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4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4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4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4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4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4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4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4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4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4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4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4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4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4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4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4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4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4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4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4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4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4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4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4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4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4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4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4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4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4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4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4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4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4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4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4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4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4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4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4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4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4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4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4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4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4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4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4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4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4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4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4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4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4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4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4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4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4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4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4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4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4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4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4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4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4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4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4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4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4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4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4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4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4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4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4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4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4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4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4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4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4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4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4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4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4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4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4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4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4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4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4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4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4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4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4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4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4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4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4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4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4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4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4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4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4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4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4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4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4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4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4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4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4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4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4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4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4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4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4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4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4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4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4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4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4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4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4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4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4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4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4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4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4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4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4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4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4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4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4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4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4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4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4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4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4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4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4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4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4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4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4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4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4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4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4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4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4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4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4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4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4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4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4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4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4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4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4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4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4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4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4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4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4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4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4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4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4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4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4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4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4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4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4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4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4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4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4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4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4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4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4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4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4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4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4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4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4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4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4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4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4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4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4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4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4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4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4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4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4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4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4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4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4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4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4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4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4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4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4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4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4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4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4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4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4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4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4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4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4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4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4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4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4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4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4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4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4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4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4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4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4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4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4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4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4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4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4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4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4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4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4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4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4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4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4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4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4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4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4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4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4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4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4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4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4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4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4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4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4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4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4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4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4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4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4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4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4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4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4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4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4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4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4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4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4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4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4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4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4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4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4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4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4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4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4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4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4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4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4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4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4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4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4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4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4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4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4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4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4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4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4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4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4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4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4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4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4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4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4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4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4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4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4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4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4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4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4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4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4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4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4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4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4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4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4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4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4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4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4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4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4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4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4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4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4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4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4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4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4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4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4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4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4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4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4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4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4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4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4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4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4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4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4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4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4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4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4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4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4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4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4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4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4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4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4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4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4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4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4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4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4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4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4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4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4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4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4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4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4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4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4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4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4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4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4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4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4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4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4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4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4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4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4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4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4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4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4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4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4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4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4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4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4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4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4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4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4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4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4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4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4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4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4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4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4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4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4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4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4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4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4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4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4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4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4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4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4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4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4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4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4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4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4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4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4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4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4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4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4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4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4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4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4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4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4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4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4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4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4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4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4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4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4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4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4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4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4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4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4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4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4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4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4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4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4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4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4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4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4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4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4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4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4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4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4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4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4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4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4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4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4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4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4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4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4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4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4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4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4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4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4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4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4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4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4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4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4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4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4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4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4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4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4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4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4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4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4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4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4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4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4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4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4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4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4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4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4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4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4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4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4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4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4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4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4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4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4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4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4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4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4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4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4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4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4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4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4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4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4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4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4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4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4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4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4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4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4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4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4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4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4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4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4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4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4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4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4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4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4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4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4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4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4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4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4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4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4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4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4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4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4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4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4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4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4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4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4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4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4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4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4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4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4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4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4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4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4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4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4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4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4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4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4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4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4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4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4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4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4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4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4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4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4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4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4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4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4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4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4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4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4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4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4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4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4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4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4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4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4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4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4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4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4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4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4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4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4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4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4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4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4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4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4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4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4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4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4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4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4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4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4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4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4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4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4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4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4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4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4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4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4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4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4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4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4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4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4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4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4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4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4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4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4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4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4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4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4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4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4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4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4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4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4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4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4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4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4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4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4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4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4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4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4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4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4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4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4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4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4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4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4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4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4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4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4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4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4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4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4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4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4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4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4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4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4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4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4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4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4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4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4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4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4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4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4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4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4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4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4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4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4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4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4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4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4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4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4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4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4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4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4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4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4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4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4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4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4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4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4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4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4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4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4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4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4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4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4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4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4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4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4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4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4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4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4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4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4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4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4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4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4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4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4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4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4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4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4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4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4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4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4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4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4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4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4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4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4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4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4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4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4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4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4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4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4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4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4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4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4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4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4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4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4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4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4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4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4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4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4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4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4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4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4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4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4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4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4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4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4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4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4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4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4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4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4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4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4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4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4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4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4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4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4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4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4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4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4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4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4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4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4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4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4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4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4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4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4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4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4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4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4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4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4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4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4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4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4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4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4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4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4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4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4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4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4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4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4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4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4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4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4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4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4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4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4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4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4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4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4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4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4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4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4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4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4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4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4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4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4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4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4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4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4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4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4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4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4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4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4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4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4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4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4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4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4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4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4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4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4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4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4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4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4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4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4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4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4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4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4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4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4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4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4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4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4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4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4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4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4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4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4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4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4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4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4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4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4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4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4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4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4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4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4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4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4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4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4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4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4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4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4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4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4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4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4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4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4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4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4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4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4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4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4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4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4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4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4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4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4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4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4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4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4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4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4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4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4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4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4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4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4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4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4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4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4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4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4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4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4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4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4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4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4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4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4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4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4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4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4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4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4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4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4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4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4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4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4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4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4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4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4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4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4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4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4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4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4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4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4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4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4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4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4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4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4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4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4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4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4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4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4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4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4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4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4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4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4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4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4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4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4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4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4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4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4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4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4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4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4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4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4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4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4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4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4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4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4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4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4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4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4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4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4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4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4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4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4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4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4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4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4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4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4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4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4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4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4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4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4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4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4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4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4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4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4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4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4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4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4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4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4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4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4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4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4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4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4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4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4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4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4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4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4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4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4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4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4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4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4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4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4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4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4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4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4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4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4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4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4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4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4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4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4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4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4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4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4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4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4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4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4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4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4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4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4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4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4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4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4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4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4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4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4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4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4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4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4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4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4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4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4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4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4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4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4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4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4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4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4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4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4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4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4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4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4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4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4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4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4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4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4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4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4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4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4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4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4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4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4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4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4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4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4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4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4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4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4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4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4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4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4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4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4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4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4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4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4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4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4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4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4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4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4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4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4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4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4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4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4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4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4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4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4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4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4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4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4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4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4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4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4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4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4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4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4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4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4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4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4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4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4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4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4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4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4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4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4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4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4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4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4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4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4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4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4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4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4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4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4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4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4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4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4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4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4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4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4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4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4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4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4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4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4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4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4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4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4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4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4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4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4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4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4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4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4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4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4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4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4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4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4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4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4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4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4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4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4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4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4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4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4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4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4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4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4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4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4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4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4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4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4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4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4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4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4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4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4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4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4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4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4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4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4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4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4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4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4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4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4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4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4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4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4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4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4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4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4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4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4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4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4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4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4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4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4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4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4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4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4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4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4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4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4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4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4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4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4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4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4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4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4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4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4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4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4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4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4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4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4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4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4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4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4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4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4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4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4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4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4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4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4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4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4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4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4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4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4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4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4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4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4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4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4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4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4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4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4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4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4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4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4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4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4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4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4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4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4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4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4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4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4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4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4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4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4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4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4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4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4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4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4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4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4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4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4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4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4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4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4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4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4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4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4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4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4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4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4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4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4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4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4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4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4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4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4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4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4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4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4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4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4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4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4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4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4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4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4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4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4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4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4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4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4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4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4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4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4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4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4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4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4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4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4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4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4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4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4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4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4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4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4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4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4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4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4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4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4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4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4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4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4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4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4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4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4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4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4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4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4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4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4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4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4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4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4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4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4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4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4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4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4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4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4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4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4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4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4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4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4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4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4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4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4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4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4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4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4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4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4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4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4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4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4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4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4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4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4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4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4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4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4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4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4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4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4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4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4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4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4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4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4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4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4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4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4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4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4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4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4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4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4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4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4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4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4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4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4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4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4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4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4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4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4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4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4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4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4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4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4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4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4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4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4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4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4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4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4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4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4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4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4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4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4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4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4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4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4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4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4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4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4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4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4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4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4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4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4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4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4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4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4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4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4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4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4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4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4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4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4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4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4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4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4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4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4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4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4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4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4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4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4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4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4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4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4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4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4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4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4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4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4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4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4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4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4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4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4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4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4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4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4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4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4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4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4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4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4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4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4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4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4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4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4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4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4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4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4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4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4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4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4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4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4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4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4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4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4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4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4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4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4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4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4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4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4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4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4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4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4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4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4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4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4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4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4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4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4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4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4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4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4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4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4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4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4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4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4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4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4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4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4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4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4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4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4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4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4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4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4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4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4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4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4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4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4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4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4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4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4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4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4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4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4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4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4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4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4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4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4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4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4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4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4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4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4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4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4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4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4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4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4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4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4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4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4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4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4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4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4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4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4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4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4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4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4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4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4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4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4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4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4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4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4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4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4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4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4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4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4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4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4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4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4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4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4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4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4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4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4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4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4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4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4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4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4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4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4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4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4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4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4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4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4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4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4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4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4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4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4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4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4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4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4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4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4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4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4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4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4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4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4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4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4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4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4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4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4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4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4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4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4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4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4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4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4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4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4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4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4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4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4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4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4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4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4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4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4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4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4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4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4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4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4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4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4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4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4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4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4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4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4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4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4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4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4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4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4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4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4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4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4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4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4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4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4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4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4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4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4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4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4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4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4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4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4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4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4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4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4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4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4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4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4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4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4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4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4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4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4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4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4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4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4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4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4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4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4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4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4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4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4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4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4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4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4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4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4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4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4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4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4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4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4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4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4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4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4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4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4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4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4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4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4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4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4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4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4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4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4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4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4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4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4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4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4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4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4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4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4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4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4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4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4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4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4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4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4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4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4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4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4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4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4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4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4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4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4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4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4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4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4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4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4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4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4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4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4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4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4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4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4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4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4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4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4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4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4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4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4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4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4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4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4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4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4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4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4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4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4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4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4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4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4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4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4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4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4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4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4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4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4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4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4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4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4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4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4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4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4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4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4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4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4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4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4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4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4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4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4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4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4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4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4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4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4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4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4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4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4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4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4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4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4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4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4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4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4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4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4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4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4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4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4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4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4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4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4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4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4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4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4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4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4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4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4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4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4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4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4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4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4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4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4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4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4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4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4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4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4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4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4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4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4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4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4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4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4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4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4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4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4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4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4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4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4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4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4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4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4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4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4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4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4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4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4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4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4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4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4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4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4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4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4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4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4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4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4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4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4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4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4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4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4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4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4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4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4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4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4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4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4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4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4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4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4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4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4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4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4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4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4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4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4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4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4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4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4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4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4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4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4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4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4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4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4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4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4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4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4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4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4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4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4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4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4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4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4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4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4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4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4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4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4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4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4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4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4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4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4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4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4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4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4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4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4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4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4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4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4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4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4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4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4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4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4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4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4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4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4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4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4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4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4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4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4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4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4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4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4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4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4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4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4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4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4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4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4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4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4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4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4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4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4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4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4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4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4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4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4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4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4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4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4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4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4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4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4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4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4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4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4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4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4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4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4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4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4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4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4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4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4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4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4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4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4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4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4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4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4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4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4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4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4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4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4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4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4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4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4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4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4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4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4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4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4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4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4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4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4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4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4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4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4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4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4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4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4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4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4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4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4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4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4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4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4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4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4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4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4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4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4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4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4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4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4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4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4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4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4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4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4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4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4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4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4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4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4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4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4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4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4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4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4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4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4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4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4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4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4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4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4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4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4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4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4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4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4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4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4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4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4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4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4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4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4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4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4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4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4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4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4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4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4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4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4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4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4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4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4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4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4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4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4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4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4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4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4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4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4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4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4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4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4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4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4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4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4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4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4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4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4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4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4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4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4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4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4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4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4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4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4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4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4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4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4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4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4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4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4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4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4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4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4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4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4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4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4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4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4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4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4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4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4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4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4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4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4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4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4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4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4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4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4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4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4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4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4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4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4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4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4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4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4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4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4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4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4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4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4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4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4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4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4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4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4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4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4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4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4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4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4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4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4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4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4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4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4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4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4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4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4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4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4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4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4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4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4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4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4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4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4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4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4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4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4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4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4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4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4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4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4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4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4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4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4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4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4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4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4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4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4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4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4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4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4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4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4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4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4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4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4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4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4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4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4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4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4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4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4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4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4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4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4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4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4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4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4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4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4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4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4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4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4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4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4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4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4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4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4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4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4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4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4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4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4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4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4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4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4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4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4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4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4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4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4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4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4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4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4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4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4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4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4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4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4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4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4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4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4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4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4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4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4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4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4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4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4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4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4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4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4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4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4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4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4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4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4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4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4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4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4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4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4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4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4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4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4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4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4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4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4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4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4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4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4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4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4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4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4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4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4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4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4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4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4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4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4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4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4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4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4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4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4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4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4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4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4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4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4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4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4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4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4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4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4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4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4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4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4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4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4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4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4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4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4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4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4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4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4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4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4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4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4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4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4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4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4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4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4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4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4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4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4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4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4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4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4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4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4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4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4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4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4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4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4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4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4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4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4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4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4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4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4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4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4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4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4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4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4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4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4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4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4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4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4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4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4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4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4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4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4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4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4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4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4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4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4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4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4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4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4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4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4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4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4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4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4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4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4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4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4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4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4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4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4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4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4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4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4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4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4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4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4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4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4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4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4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4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4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4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4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4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4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4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4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4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4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4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4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4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4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4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4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4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4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4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4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4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4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4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4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4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4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4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4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4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4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4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4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4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4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4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4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4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4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4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4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4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4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4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4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4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4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4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4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4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4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4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4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4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4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4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4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4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4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4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4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4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4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4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4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4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4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4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4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4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4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4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4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4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4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4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4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4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4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4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4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4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4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4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4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4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4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4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4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4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4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4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4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4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4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4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4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4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4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4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4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4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4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4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4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4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4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4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4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4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4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4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4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4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4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4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4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4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4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4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4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4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4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4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4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4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4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4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4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4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4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4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4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4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4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4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4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4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4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4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4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4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4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4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4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4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4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4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4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4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4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4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4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4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4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4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4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4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4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4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4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4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4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4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4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4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4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4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4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4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4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4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4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4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4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4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4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4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4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4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4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4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4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4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4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4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4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4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4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4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4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4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4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4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4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4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4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4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4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4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4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4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4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4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4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4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4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4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4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4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4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4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4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4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4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4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4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4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4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4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4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4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4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4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4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4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4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4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4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4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4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4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4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4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4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4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4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4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4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4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4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4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4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4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4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4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4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4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4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4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4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4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4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4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4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4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4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4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4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4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4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4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4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4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4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4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4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4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4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4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4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4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4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4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4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4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4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4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4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4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4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4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4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4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4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4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4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4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4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4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4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4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4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4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4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4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4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4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4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4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4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4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4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4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4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4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4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4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4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4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4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4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4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4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4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4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4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4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4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4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4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4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4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4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4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4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4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4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4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4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4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4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4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4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4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4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4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4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4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4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4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4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4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4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4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4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4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4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4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4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4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4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4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4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4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4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4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4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4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4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4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4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4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4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4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4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4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4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4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4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4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4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4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4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4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4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4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4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4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4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4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4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4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4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4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4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4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4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4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4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4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4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4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4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4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4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4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4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4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4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4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4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4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4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4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4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4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4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4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4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4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4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4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4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4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4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4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4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4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4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4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4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4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4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4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4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4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4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4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4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4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4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4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4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4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4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4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4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4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4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4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4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4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4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4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4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4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4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4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4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4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4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4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4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4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4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4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4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4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4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4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4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4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4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4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4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4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4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4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4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4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4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4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4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4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4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4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4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4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4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4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4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4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4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4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4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4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4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4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4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4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4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4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4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4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4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4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4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4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4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4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4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4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4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4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4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4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4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4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4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4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4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4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4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4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4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4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4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4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4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4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4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4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4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4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4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4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4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4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4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4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4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4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4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4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4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4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4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4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4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4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4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4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4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4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4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4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4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4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4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4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4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4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4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4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4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4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4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4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4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4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4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4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4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4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4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4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4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4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4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4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4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4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4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4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4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4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4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4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4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4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4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4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4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4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4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4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4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4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4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4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4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4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4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4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4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4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4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4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4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4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4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4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4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4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4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4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4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4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4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4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4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4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4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4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4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4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4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4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4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4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4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4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4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4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4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4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4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4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4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4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4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4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4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4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4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4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4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4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4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4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4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4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4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4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4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4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4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4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4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4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4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4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4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4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4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4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4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4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4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4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4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4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4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4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4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4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4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4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4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4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4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4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4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4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4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4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4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4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4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4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4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4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4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4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4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4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4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4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4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4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4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4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4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4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4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4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4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4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4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4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4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4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4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4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4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4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4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4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4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4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4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4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4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4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4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4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4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4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4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4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4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4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4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4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4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4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4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4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4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4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4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4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4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4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4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4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4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4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4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4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4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4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4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4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4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4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4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4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4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4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4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4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4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4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4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4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4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4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4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4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4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4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4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4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4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4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4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4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4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4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4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4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4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4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4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4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4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4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4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4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4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4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4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4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4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4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4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4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4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4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4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4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4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4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4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4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4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4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4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4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4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4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4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4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4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4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4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4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4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4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4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4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4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4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4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4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4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4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4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4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4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4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4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4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4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4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4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4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4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4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4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4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4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4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4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4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4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4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4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4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4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4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4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4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4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4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4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4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4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4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4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4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4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4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4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4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4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4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4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4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4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4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4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4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4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4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4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4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4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4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4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4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4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4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4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4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4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4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4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4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4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4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4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4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4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4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4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4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4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4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4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4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4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4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4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4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4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4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4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4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4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4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4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4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4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4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4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4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4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4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4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4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4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4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4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4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4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4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4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4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4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4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4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4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4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4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4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4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4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4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4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4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4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4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4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4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4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4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4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4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4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4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4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4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4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4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4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4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4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4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4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4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4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4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4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4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4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4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4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4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4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4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4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4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4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4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4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4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4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4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4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4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4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4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4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4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4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4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4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4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4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4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4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4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4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4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4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4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4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4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4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4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4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4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4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4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4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4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4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4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4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4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4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4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4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4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4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4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4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4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4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4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4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4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4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4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4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4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4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4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4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4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4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4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4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4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4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4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4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4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4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4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4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4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4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4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4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4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4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4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4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4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4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4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4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4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4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4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4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4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4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4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4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4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4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4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4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4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4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4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4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4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4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4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4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4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4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4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4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4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4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4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4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4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4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4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4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4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4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4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4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4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4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4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4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4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4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4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4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4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4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4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4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4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4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4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4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4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4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4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4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4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4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4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4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4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4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4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4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4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4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4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4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4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4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4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4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4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4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4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4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4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4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4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4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4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4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4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4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4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4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4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4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4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4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4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4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4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4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4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4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4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4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4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4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4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4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4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4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4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4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4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4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4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4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4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4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4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4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4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4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4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4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4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4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4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4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4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4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4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4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4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4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4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4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4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4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4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4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4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4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4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4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4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4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4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4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4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4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4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4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4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4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4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4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4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4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4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4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4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4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4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4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4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4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4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4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4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4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4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4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4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4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4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4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4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4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4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4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4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4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4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4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4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4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4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4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4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4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4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4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4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4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4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4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4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4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4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4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4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4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4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4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4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4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4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4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4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4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4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4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4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4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4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4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4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4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4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4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4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4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4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4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4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4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4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4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4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4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4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4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4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4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4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4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4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4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4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4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4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4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4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4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4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4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4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4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4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4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4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4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4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4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4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4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4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4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4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4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4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4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4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4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4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4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4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4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4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4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4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4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4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4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4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4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4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4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4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4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4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4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4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4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4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4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4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4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4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4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4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4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4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4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4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4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4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4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4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4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4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4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4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4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4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4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4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4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4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4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4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4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4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4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4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4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4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4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4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4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4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4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4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4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4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4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4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4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4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4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4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4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4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4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4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4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4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4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4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4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4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4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4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4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4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4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4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4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4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4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4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4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4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4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4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4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4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4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4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4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4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4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4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4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4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4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4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4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4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4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4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4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4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4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4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4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4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4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4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4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4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4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4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4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4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4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4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4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4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4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4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4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4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4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4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4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4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4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4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4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4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4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4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4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4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4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4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4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4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4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4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4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4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4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4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4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4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4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4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4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4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4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4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4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4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4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4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4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4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4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4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4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4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4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4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4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4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4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4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4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4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4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4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4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4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4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4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4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4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4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4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4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4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4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4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4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4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4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4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4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4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4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4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4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4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4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4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4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4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4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4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4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4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4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4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4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4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4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4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4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4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4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4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4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4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4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4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4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4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4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4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4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4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4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4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4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4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4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4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4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4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4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4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4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4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4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4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4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4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4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4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4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4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4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4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4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4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4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4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4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4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4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4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4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4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4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4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4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4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4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4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4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4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4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4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4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4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4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4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4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4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4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4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4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4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4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4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4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4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4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4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4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4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4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4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4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4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4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4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4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4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4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4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4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4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4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4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4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4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4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4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4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4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4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4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4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4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4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4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4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4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4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4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4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4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4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4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4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4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4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4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4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4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4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4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4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4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4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4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4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4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4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4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4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4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4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4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4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4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4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4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4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4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4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4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4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4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4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4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4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4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4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4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4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4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4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4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4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4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4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4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4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4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4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4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4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4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4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4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4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4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4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4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4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4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4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4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4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4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4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4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4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4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4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4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4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4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4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4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4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4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4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4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4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4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4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4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4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4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4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4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4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4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4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4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4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4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4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4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4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4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4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4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4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4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4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4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4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4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4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4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4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4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4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4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4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4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4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4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4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4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4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4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4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4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4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4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4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4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4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4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4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4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4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4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4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4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4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4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4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4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4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4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4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4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4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4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4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4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4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4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4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4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4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4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4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4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4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4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4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4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4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4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4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4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4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4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4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4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4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4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4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4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4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4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4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4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4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4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4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4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4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4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4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4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4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4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4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4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4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4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4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4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4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4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4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4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4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4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4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4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4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4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4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4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4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4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4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4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4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4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4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4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4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4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4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4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4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4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4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4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4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4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4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4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4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4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4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4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4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4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4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4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4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4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4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4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4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4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4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4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4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4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4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4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4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4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4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4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4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4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4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4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4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4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4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4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4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4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4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4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4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4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4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4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4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4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4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4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4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4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4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4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4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4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4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4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4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4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4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4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4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4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4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4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4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4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4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4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4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4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4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4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4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4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4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4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4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4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4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4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4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4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4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4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4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4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4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4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4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4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4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4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4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4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4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4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4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4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4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4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4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4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4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4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4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4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4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4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4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4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4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4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4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4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4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4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4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4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4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4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4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4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4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4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4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4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4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4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4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4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4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4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4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4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4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4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4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4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4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4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4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4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4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4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4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4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4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4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4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4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4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4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4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4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4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4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4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4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4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4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4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4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4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4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4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4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4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4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4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4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4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4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4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4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4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4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4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4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4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4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4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4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4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4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4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4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4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4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4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4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4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4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4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4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4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4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4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4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4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4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4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4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4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4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4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4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4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4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4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4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4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4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4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4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4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4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4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4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4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4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4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4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4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4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4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4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4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4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4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4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4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4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4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4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4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4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4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4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4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4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4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4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4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4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4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4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4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4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4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4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4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4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4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4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4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4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4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4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4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4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4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4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4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4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4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4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4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4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4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4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4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4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4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4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4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4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4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4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4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4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4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4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4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4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4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4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4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4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4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4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4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4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4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4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4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4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4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4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4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4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4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4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4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4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4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4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4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4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4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4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4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4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4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4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4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4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4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4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4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4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4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4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4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4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4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4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4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4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4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4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4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4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4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4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4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4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4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4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4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4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4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4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4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4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4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4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4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4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4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4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4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4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4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4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4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4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4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4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4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4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4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4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4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4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4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4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4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4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4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4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4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4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4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4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4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4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4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4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4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4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4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4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4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4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4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4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4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4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4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4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4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4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4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4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4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4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4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4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4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4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4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4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4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4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4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4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4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4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4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4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4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4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4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4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4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4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4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4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4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4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4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4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4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4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4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4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4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4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4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4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4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4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4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4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4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4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4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4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4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4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4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4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4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4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4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4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4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4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4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4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4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4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4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4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4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4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4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4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4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4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4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4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4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4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4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4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4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4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4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4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4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4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4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4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4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4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4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4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4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4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4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4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4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4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4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4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4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4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4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4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4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4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4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4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4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4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4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4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4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4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4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4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4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4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4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4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4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4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4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4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4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4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4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4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4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4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4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4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4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4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4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4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4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4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4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4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4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4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4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4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4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4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4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4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4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4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4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4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4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4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4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4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4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4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4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4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4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4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4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4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4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4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4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4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4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4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4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4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4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4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4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4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4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4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4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4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4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4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4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4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4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4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4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4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4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4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4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4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4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4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4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4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4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4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4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4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4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4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4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4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4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4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4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4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4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4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4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4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4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4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4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4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4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4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4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4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4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4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4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4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4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4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4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4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4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4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4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4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4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4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4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4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4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4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4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4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4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4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4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4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4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4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4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4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4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4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4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4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4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4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4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4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4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4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4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4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4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4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4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4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4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4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4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4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4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4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4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4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4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4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4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4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4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4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4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4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4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4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4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4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4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4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4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4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4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4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4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4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4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4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4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4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4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4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4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4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4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4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4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4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4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4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4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4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4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4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4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4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4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4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4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4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4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4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4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4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4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4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4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4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4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4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4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4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4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4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4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4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4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4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4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4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4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4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4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4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4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4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4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4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4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4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4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4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4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4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4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4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4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4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4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4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4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4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4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4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4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4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4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4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4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4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4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4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4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4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4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4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4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4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4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4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4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4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4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4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4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4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4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4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4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4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4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4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4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4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4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4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4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4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4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4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4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4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4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4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4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4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4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4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4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4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4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4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4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4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4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4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4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4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4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4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4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4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4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4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4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4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4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4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4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4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4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4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4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4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4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4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4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4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4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4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4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4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4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4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4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4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4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4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4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4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4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4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4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4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4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4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4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4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4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4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4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4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4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4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4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4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4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4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4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4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4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4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4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4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4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4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4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4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4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4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4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4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4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4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4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4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4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4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4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4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4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4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4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4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4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4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4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4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4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4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4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4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4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4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4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4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4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4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4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4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4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4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4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4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4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4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4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4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4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4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4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4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4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4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4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4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4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4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4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4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4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4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4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4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4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4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4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4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4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4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4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4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4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4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4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4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4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4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4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4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4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4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4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4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4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4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4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4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4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4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4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4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4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4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4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4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4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4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4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4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4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4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4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4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4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4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4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4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4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4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4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4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4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4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4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4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4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4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4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4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4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4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4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4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4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4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4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4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4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4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4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4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4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4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4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4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4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4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4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4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4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4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4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4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4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4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4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4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4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4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4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4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4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4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4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4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4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4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4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4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4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4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4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4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4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4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4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4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4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4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4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4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4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4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4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4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4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4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4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4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4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4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4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4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4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4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4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4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4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4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4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4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4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4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4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4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4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4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4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4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4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4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4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4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4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4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4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4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4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4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4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4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4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4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4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4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4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4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4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4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4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4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4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4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4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4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4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4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4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4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4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4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4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4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4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4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4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4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4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4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4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4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4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4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4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4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4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4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4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4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4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4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4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4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4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4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4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4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4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4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4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4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4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4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4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4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4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4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4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4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4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4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4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4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4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4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4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4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4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4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4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4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4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4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4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4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4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4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4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4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4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4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4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4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4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4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4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4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4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4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4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4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4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4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4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4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4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4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4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4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4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4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4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4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4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4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4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4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4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4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4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4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4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4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4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4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4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4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4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4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4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4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4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4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4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4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4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4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4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4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4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4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4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4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4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4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4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4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4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4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4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4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4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4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4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4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4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4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4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4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4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4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4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4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4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4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4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4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4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4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4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4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4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4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4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4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4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4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4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4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4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4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4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4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4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4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4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4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4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4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4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4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4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4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4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4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4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4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4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4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4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4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4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4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4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4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4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4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4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4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4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4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4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4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4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4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4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4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4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4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4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4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4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4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4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4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4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4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4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4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4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4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4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4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4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4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4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4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4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4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4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4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4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4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4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4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4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4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4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4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4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4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4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4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4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4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4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4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4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4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4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4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4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4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4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4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4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4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4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4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4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4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4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4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4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4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4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4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4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4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4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4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4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4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4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4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4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4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4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4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4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4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4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4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4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4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4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4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4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4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4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4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4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4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4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4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4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4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4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4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4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4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4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4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4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4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4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4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4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4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4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4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4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4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4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4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4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4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4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4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4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4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4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4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4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4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4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4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4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4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4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4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4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4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4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4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4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4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4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4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4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4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4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4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4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4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4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4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4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4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4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4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4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4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4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4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4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4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4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4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4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4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4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4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4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4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4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4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4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4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4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4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4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4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4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4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4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4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4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4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4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4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4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4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4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4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4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4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4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4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4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4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4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4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4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4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4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4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4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4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4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4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4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4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4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4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4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4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4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4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4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4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4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4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4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4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4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4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4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4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4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4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4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4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4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4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4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4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4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4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4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4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4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4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4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4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4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4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4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4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4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4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4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4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4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4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4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4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4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4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4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4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4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4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4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4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4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4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4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4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4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4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4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4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4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4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4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4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4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4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4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4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4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4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4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4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4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4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4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4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4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4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4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4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4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4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4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4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4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4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4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4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4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4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4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4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4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4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4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4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4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4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4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4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4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4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4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4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4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4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4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4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4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4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4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4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4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4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4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4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4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4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4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4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4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4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4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4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4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4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4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4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4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4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4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4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4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4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4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4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4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4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4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4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4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4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4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4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4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4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4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4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4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4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4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4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4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4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4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4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4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4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4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4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4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4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4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4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4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4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4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4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4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4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4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4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4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4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4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4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4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4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4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4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4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4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4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4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4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4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4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4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4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4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4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4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4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4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4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4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4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4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4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4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4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4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4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4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4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4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4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4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4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4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4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4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4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4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4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4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4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4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4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4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4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4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4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4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4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4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4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4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4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4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4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4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4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4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4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4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4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4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4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4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4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4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4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4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4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4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4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4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4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4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4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4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4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4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4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4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4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4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4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4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4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4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4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4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4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4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4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4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4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4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4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4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4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4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4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4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4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4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4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4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4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4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4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4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4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4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4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4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4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4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4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4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4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4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4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4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4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4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4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4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4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4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4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4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4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4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4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4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4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4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4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4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4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4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4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4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4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4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4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4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4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4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4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4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4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4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4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4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4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4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4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4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4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4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4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4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4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4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4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4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4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4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4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4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4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4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4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4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4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4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4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4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4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4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4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4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4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4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4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4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4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4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4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4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4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4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4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4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4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4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4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4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4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4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4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4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4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4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4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4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4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4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4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4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4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4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4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4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4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4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4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4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4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4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4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4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4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4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4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4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4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4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4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4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4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4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4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4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4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4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4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4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4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4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4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4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4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4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4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4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4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4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4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4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4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4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4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4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4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4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4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4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4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4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4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4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4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4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4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4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4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4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4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4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4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4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4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4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4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4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4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4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4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4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4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4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4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4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4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4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4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4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4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4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4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4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4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4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4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4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4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4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4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4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4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4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4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4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4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4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4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4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4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4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4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4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4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4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4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4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4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4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4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4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4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4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4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4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4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4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4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4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4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4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4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4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4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4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4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4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4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4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4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4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4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4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4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4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4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4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4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4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4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4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4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4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4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4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4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4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4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4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4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4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4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4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4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4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4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4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4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4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4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4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4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4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4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4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4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4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4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4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4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4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4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4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4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4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4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4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4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4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4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4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4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4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4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4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4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4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4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4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4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4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4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4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4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4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4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4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4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4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4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4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4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4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4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4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4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4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4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4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4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4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4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4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4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4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4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4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4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4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4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4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4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4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4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4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4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4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4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4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4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4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4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4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4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4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4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4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4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4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4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4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4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4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4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4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4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4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4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4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4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4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4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4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4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4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4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4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4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4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4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4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4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4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4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4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4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4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4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4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4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4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4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4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4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4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4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4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4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4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4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4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4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4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4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4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4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4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4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4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4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4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4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4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4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4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4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4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4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4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4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4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4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4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4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4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4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4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4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4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4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4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4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4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4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4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4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4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4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4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4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4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4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4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4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4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4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4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4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4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4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4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4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4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4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4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4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4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4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4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4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4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4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4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4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4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4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4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4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4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4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4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4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4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4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4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4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4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4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4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4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4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4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4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4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4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4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4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4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4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4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4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4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4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4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4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4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4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4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4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4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4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4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4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4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4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4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4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4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4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4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4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4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4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4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4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4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4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4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4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4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4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4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4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4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4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4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4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4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4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4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4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4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4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4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4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4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4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4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4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4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4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4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4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4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4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4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4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4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4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4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4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4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4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4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4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4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4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4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4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4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4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4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4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4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4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4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4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4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4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4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4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4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4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4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4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4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4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4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4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4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4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4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4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4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4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4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4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4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4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4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4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4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4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4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4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4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4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4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4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4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4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4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4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4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4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4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4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4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4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4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4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4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4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4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4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4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4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4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4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4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4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4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4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4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4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4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4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4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4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4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4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4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4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4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4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4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4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4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4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4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4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4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4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4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4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4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4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4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4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4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4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4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4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4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4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4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4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4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4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4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4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4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4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4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4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4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4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4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4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4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4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4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4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4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4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4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4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4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4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4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4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4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4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4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4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4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4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4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4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4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4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4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4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4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4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4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4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4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4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4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4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4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4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4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4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4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4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4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4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4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4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4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4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4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4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4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4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4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4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4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4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4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4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4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4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4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4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4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4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4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4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4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4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4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4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4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4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4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4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4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4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4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4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4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4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4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4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4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4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4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4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4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4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4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4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4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4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4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4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4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4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4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4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4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4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4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4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4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4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4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4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4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4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4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4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4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4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4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4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4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4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4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4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4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4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4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4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4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4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4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4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4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4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4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4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4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4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4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4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4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4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4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4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4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4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4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4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4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4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4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4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4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4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4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4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4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4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4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4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4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4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4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4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4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4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4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4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4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4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4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4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4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4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4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4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4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4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4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4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4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4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4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4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4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4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4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4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4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4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4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4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4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4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4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4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4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4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4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4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4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4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4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4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4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4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4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4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4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4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4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4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4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4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4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4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4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4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4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4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4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4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4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4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4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4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4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4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4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4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4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4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4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4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4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4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4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4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4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4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4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4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4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4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4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4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4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4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4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4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4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4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4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4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4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4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4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4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4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4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4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4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4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4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4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4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4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4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4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4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4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4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4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4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4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4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4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4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4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4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4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4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4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4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4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4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4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4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4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4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4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4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4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4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4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4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4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4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4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4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4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4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4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4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4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4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4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4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4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4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4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4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4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4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4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4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4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4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4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4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4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4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4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4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4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4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4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4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4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4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4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4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4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4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4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4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4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4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4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4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4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4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4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4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4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4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4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4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4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4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4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4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4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4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4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4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4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4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4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4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4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4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4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4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4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4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4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4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4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4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4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4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4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4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4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4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4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4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4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4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4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4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4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4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4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4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4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4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4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4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4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4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4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4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4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4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4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4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4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4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4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4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4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4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4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4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4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4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4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4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4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4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4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4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4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4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4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4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4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4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4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4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4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4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4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4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4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4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4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4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4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4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4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4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4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4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4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4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4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4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4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4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4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4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4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4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4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4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4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4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4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4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4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4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4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4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4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4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4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4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4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4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4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4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4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4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4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4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4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4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4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4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4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4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4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4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4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4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4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4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4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4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4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4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4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4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4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4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4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4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4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4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4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4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4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4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4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4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4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4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4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4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4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4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4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4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4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4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4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4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4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4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4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4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4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4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4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4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4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4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4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4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4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4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4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4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4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4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4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4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4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4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4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4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4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4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4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4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4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4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4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4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4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4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4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4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4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4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4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4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4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4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4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4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4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4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4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4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4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4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4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4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4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4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4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4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4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4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4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4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4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4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4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4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4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4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4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4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4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4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4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4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4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4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4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4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4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4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4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4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4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4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4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4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4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4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4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4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4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4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4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4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4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4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4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4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4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4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4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4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4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4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4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4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4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4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4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4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4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4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4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4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4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4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4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4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4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4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4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4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4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4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4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4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4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4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4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4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4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4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4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4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4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4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4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4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4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4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4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4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4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4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4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4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4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4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4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4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4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4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4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4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4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4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4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4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4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4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4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4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4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4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4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4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4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4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4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4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4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4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4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4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4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4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4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4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4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4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4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4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4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4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4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4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4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4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4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4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4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4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4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4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4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4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4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4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4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4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4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4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4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4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4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4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4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4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4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4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4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4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4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4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4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4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4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4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4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4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4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4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4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4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4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4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4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4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4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4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4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4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4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4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4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4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4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4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4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4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4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4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4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4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4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4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4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4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4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4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4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4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4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4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4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4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4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4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4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4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4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4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4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4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4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4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4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4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4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4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4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4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4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4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4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4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4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4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4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4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4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4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4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4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4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4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4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4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4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4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4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4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4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4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4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4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4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4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4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4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4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4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4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4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4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4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4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4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4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4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4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4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4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4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4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4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4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4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4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4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4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4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4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4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4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4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4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4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4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4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4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4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4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4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4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4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4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4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4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4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4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4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4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4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4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4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4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4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4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4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4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4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4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4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4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4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4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4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4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4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4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4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4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4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4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4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4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4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4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4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4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4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4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4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4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4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4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4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4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4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4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4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4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4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4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4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4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4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4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4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4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4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4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4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4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4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4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4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4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4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4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4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4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4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4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4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4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4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4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4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4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4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4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4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4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4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4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4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4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4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4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4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4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4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4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4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4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4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4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4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4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4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4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4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4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4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4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4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4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4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4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4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4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4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4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4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4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4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4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4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4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4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4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4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4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4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4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4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4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4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4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4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4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4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4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4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4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4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4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4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4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4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4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4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4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4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4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4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4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4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4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4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4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4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4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4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4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4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4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4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4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4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4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4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4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4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4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4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4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4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4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4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4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4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4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4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4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4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4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4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4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4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4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4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4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4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4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4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4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4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4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4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4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4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4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4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4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4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4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4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4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4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4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4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4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4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4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4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4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4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4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4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4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4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4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4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4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4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4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4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4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4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4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4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4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4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4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4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4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4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4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4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4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4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4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4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4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4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4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4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4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4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4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4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4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4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4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4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4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4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4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4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4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4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4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4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4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4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4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4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4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4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4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4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4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4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4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4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4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4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4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4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4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4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4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4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4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4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4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4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4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4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4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4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4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4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4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4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4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4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4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4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4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4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4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4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4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4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4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4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4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4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4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4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4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4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4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4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4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4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4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4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4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4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4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4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4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4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4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4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4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4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4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4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4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4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4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4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4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4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4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4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4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4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4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4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4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4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4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4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4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4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4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4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4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4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4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4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4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4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4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4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4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4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4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4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4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4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4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4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4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4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4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4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4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4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4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4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4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4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4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4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4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4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4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4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4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4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4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4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4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4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4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4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4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4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4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4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4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4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4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4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4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4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4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4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4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4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4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4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4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4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4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4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4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4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4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4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4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4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4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4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4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4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4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4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4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4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4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4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4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4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4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4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4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4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4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4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4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4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4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4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4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4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4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4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4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4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4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4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4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4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4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4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4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4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4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4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4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4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4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4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4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4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4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4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4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4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4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4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4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4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4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4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4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4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4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4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4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4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4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4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4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4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4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4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4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4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4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4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4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4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4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4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4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4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4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4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4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4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4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4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4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4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4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4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4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4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4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4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4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4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4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4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4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4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4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4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4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4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4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4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4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4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4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4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4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4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4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4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4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4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4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4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4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4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4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4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4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4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4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4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4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4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4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4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4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4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4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4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4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4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4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4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4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4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4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4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4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4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4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4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4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4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4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4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4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4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4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4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4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4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4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4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4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4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4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4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4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4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4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4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4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4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4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4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4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4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4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4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4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4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4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4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4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4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4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4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4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4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4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4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4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4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4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4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4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4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4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4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F83A7-8292-428B-8261-45B7058DE442}">
  <dimension ref="A3:C16"/>
  <sheetViews>
    <sheetView workbookViewId="0">
      <selection activeCell="P15" sqref="P15"/>
    </sheetView>
  </sheetViews>
  <sheetFormatPr defaultRowHeight="14.25" x14ac:dyDescent="0.45"/>
  <cols>
    <col min="1" max="1" width="11.73046875" bestFit="1" customWidth="1"/>
    <col min="2" max="2" width="10.73046875" bestFit="1" customWidth="1"/>
    <col min="3" max="3" width="11.73046875" bestFit="1" customWidth="1"/>
  </cols>
  <sheetData>
    <row r="3" spans="1:3" x14ac:dyDescent="0.45">
      <c r="A3" s="8" t="s">
        <v>10933</v>
      </c>
      <c r="B3" s="8" t="s">
        <v>10947</v>
      </c>
      <c r="C3" s="9" t="s">
        <v>10948</v>
      </c>
    </row>
    <row r="4" spans="1:3" x14ac:dyDescent="0.45">
      <c r="A4" s="5" t="s">
        <v>10935</v>
      </c>
      <c r="B4" s="6">
        <v>95365.937600000019</v>
      </c>
      <c r="C4" s="7">
        <v>9199.2699999999986</v>
      </c>
    </row>
    <row r="5" spans="1:3" x14ac:dyDescent="0.45">
      <c r="A5" s="11" t="s">
        <v>10936</v>
      </c>
      <c r="B5" s="20">
        <v>60172.649400000024</v>
      </c>
      <c r="C5" s="21">
        <v>10288.898699999991</v>
      </c>
    </row>
    <row r="6" spans="1:3" x14ac:dyDescent="0.45">
      <c r="A6" s="11" t="s">
        <v>10937</v>
      </c>
      <c r="B6" s="20">
        <v>199252.98399999991</v>
      </c>
      <c r="C6" s="21">
        <v>26806.573700000015</v>
      </c>
    </row>
    <row r="7" spans="1:3" x14ac:dyDescent="0.45">
      <c r="A7" s="11" t="s">
        <v>10938</v>
      </c>
      <c r="B7" s="20">
        <v>141851.5674</v>
      </c>
      <c r="C7" s="21">
        <v>13437.806799999998</v>
      </c>
    </row>
    <row r="8" spans="1:3" x14ac:dyDescent="0.45">
      <c r="A8" s="11" t="s">
        <v>10939</v>
      </c>
      <c r="B8" s="20">
        <v>156122.28669999994</v>
      </c>
      <c r="C8" s="21">
        <v>22308.51279999999</v>
      </c>
    </row>
    <row r="9" spans="1:3" x14ac:dyDescent="0.45">
      <c r="A9" s="11" t="s">
        <v>10940</v>
      </c>
      <c r="B9" s="20">
        <v>147082.61130000011</v>
      </c>
      <c r="C9" s="21">
        <v>20899.334500000012</v>
      </c>
    </row>
    <row r="10" spans="1:3" x14ac:dyDescent="0.45">
      <c r="A10" s="11" t="s">
        <v>10941</v>
      </c>
      <c r="B10" s="20">
        <v>149580.83800000031</v>
      </c>
      <c r="C10" s="21">
        <v>13535.38299999998</v>
      </c>
    </row>
    <row r="11" spans="1:3" x14ac:dyDescent="0.45">
      <c r="A11" s="11" t="s">
        <v>10942</v>
      </c>
      <c r="B11" s="20">
        <v>159589.45099999988</v>
      </c>
      <c r="C11" s="21">
        <v>21896.715399999972</v>
      </c>
    </row>
    <row r="12" spans="1:3" x14ac:dyDescent="0.45">
      <c r="A12" s="11" t="s">
        <v>10943</v>
      </c>
      <c r="B12" s="20">
        <v>309770.09970000025</v>
      </c>
      <c r="C12" s="21">
        <v>37293.192500000034</v>
      </c>
    </row>
    <row r="13" spans="1:3" x14ac:dyDescent="0.45">
      <c r="A13" s="11" t="s">
        <v>10944</v>
      </c>
      <c r="B13" s="20">
        <v>197115.20170000009</v>
      </c>
      <c r="C13" s="21">
        <v>31469.663800000035</v>
      </c>
    </row>
    <row r="14" spans="1:3" x14ac:dyDescent="0.45">
      <c r="A14" s="11" t="s">
        <v>10945</v>
      </c>
      <c r="B14" s="20">
        <v>349120.07400000008</v>
      </c>
      <c r="C14" s="21">
        <v>35825.536599999927</v>
      </c>
    </row>
    <row r="15" spans="1:3" x14ac:dyDescent="0.45">
      <c r="A15" s="11" t="s">
        <v>10946</v>
      </c>
      <c r="B15" s="20">
        <v>332177.15950000001</v>
      </c>
      <c r="C15" s="21">
        <v>43436.13390000003</v>
      </c>
    </row>
    <row r="16" spans="1:3" x14ac:dyDescent="0.45">
      <c r="A16" s="10" t="s">
        <v>10934</v>
      </c>
      <c r="B16" s="37">
        <v>2297200.8603000008</v>
      </c>
      <c r="C16" s="38">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E196E-3F02-4DB1-9E00-BA580B4467F6}">
  <dimension ref="A3:E7"/>
  <sheetViews>
    <sheetView workbookViewId="0">
      <selection activeCell="A4" sqref="A4:A6"/>
      <pivotSelection pane="bottomRight" showHeader="1" activeRow="3" click="1" r:id="rId1">
        <pivotArea dataOnly="0" labelOnly="1" fieldPosition="0">
          <references count="1">
            <reference field="15" count="0"/>
          </references>
        </pivotArea>
      </pivotSelection>
    </sheetView>
  </sheetViews>
  <sheetFormatPr defaultRowHeight="14.25" x14ac:dyDescent="0.45"/>
  <cols>
    <col min="1" max="1" width="12.33203125" bestFit="1" customWidth="1"/>
    <col min="2" max="2" width="11.73046875" bestFit="1" customWidth="1"/>
    <col min="4" max="6" width="12.59765625" customWidth="1"/>
  </cols>
  <sheetData>
    <row r="3" spans="1:5" x14ac:dyDescent="0.45">
      <c r="A3" s="8" t="s">
        <v>10933</v>
      </c>
      <c r="B3" s="12" t="s">
        <v>10948</v>
      </c>
      <c r="D3" s="13" t="s">
        <v>15</v>
      </c>
      <c r="E3" s="13" t="s">
        <v>21</v>
      </c>
    </row>
    <row r="4" spans="1:5" x14ac:dyDescent="0.45">
      <c r="A4" s="5" t="s">
        <v>71</v>
      </c>
      <c r="B4" s="30">
        <v>145454.9480999998</v>
      </c>
      <c r="D4" s="5" t="s">
        <v>32</v>
      </c>
      <c r="E4" s="14">
        <f>GETPIVOTDATA("Profit",$A$3,"Category",A4)</f>
        <v>145454.9480999998</v>
      </c>
    </row>
    <row r="5" spans="1:5" x14ac:dyDescent="0.45">
      <c r="A5" s="11" t="s">
        <v>46</v>
      </c>
      <c r="B5" s="31">
        <v>122490.8008000001</v>
      </c>
      <c r="D5" s="11" t="s">
        <v>46</v>
      </c>
      <c r="E5" s="14">
        <f t="shared" ref="E5:E6" si="0">GETPIVOTDATA("Profit",$A$3,"Category",A5)</f>
        <v>122490.8008000001</v>
      </c>
    </row>
    <row r="6" spans="1:5" x14ac:dyDescent="0.45">
      <c r="A6" s="11" t="s">
        <v>32</v>
      </c>
      <c r="B6" s="31">
        <v>18451.272799999992</v>
      </c>
      <c r="D6" s="11" t="s">
        <v>71</v>
      </c>
      <c r="E6" s="14">
        <f t="shared" si="0"/>
        <v>18451.272799999992</v>
      </c>
    </row>
    <row r="7" spans="1:5" x14ac:dyDescent="0.45">
      <c r="A7" s="10" t="s">
        <v>10934</v>
      </c>
      <c r="B7" s="32">
        <v>286397.02169999992</v>
      </c>
      <c r="D7" s="10" t="s">
        <v>10934</v>
      </c>
      <c r="E7" s="15">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B8A1A-A803-47A8-A402-4D6C260D452B}">
  <dimension ref="A3:B7"/>
  <sheetViews>
    <sheetView workbookViewId="0">
      <selection activeCell="K18" sqref="K18"/>
    </sheetView>
  </sheetViews>
  <sheetFormatPr defaultRowHeight="14.25" x14ac:dyDescent="0.45"/>
  <cols>
    <col min="1" max="1" width="12.33203125" bestFit="1" customWidth="1"/>
    <col min="2" max="2" width="10.59765625" bestFit="1" customWidth="1"/>
  </cols>
  <sheetData>
    <row r="3" spans="1:2" x14ac:dyDescent="0.45">
      <c r="A3" s="8" t="s">
        <v>10933</v>
      </c>
      <c r="B3" s="12" t="s">
        <v>10947</v>
      </c>
    </row>
    <row r="4" spans="1:2" x14ac:dyDescent="0.45">
      <c r="A4" s="5" t="s">
        <v>32</v>
      </c>
      <c r="B4" s="16">
        <v>0.32300170530281774</v>
      </c>
    </row>
    <row r="5" spans="1:2" x14ac:dyDescent="0.45">
      <c r="A5" s="11" t="s">
        <v>46</v>
      </c>
      <c r="B5" s="17">
        <v>0.31301008302169103</v>
      </c>
    </row>
    <row r="6" spans="1:2" x14ac:dyDescent="0.45">
      <c r="A6" s="11" t="s">
        <v>71</v>
      </c>
      <c r="B6" s="17">
        <v>0.36398821167549117</v>
      </c>
    </row>
    <row r="7" spans="1:2" x14ac:dyDescent="0.45">
      <c r="A7" s="10" t="s">
        <v>10934</v>
      </c>
      <c r="B7" s="18">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3792B-14CA-4B38-87DD-2C14E6D17E91}">
  <dimension ref="A3:E53"/>
  <sheetViews>
    <sheetView workbookViewId="0">
      <selection activeCell="M27" sqref="M27"/>
    </sheetView>
  </sheetViews>
  <sheetFormatPr defaultRowHeight="14.25" x14ac:dyDescent="0.45"/>
  <cols>
    <col min="1" max="1" width="16.3984375" bestFit="1" customWidth="1"/>
    <col min="2" max="2" width="11.73046875" bestFit="1" customWidth="1"/>
    <col min="4" max="4" width="17.46484375" customWidth="1"/>
    <col min="5" max="5" width="11.53125" customWidth="1"/>
  </cols>
  <sheetData>
    <row r="3" spans="1:5" x14ac:dyDescent="0.45">
      <c r="A3" s="8" t="s">
        <v>10933</v>
      </c>
      <c r="B3" s="12" t="s">
        <v>10947</v>
      </c>
      <c r="D3" s="13" t="s">
        <v>11</v>
      </c>
      <c r="E3" s="13" t="s">
        <v>18</v>
      </c>
    </row>
    <row r="4" spans="1:5" x14ac:dyDescent="0.45">
      <c r="A4" s="5" t="s">
        <v>358</v>
      </c>
      <c r="B4" s="30">
        <v>19510.639999999992</v>
      </c>
      <c r="D4" s="5" t="s">
        <v>358</v>
      </c>
      <c r="E4" s="19">
        <f>GETPIVOTDATA("Sales",$A$3,"State",A4)</f>
        <v>19510.639999999992</v>
      </c>
    </row>
    <row r="5" spans="1:5" x14ac:dyDescent="0.45">
      <c r="A5" s="11" t="s">
        <v>310</v>
      </c>
      <c r="B5" s="31">
        <v>35282.000999999997</v>
      </c>
      <c r="D5" s="11" t="s">
        <v>310</v>
      </c>
      <c r="E5" s="19">
        <f t="shared" ref="E5:E52" si="0">GETPIVOTDATA("Sales",$A$3,"State",A5)</f>
        <v>35282.000999999997</v>
      </c>
    </row>
    <row r="6" spans="1:5" x14ac:dyDescent="0.45">
      <c r="A6" s="11" t="s">
        <v>1707</v>
      </c>
      <c r="B6" s="31">
        <v>11678.129999999997</v>
      </c>
      <c r="D6" s="11" t="s">
        <v>1707</v>
      </c>
      <c r="E6" s="19">
        <f t="shared" si="0"/>
        <v>11678.129999999997</v>
      </c>
    </row>
    <row r="7" spans="1:5" x14ac:dyDescent="0.45">
      <c r="A7" s="11" t="s">
        <v>43</v>
      </c>
      <c r="B7" s="31">
        <v>457687.63150000101</v>
      </c>
      <c r="D7" s="11" t="s">
        <v>43</v>
      </c>
      <c r="E7" s="19">
        <f t="shared" si="0"/>
        <v>457687.63150000101</v>
      </c>
    </row>
    <row r="8" spans="1:5" x14ac:dyDescent="0.45">
      <c r="A8" s="11" t="s">
        <v>457</v>
      </c>
      <c r="B8" s="31">
        <v>32108.117999999995</v>
      </c>
      <c r="D8" s="11" t="s">
        <v>457</v>
      </c>
      <c r="E8" s="19">
        <f t="shared" si="0"/>
        <v>32108.117999999995</v>
      </c>
    </row>
    <row r="9" spans="1:5" x14ac:dyDescent="0.45">
      <c r="A9" s="11" t="s">
        <v>747</v>
      </c>
      <c r="B9" s="31">
        <v>13384.356999999996</v>
      </c>
      <c r="D9" s="11" t="s">
        <v>747</v>
      </c>
      <c r="E9" s="19">
        <f t="shared" si="0"/>
        <v>13384.356999999996</v>
      </c>
    </row>
    <row r="10" spans="1:5" x14ac:dyDescent="0.45">
      <c r="A10" s="11" t="s">
        <v>245</v>
      </c>
      <c r="B10" s="31">
        <v>27451.068999999992</v>
      </c>
      <c r="D10" s="11" t="s">
        <v>245</v>
      </c>
      <c r="E10" s="19">
        <f t="shared" si="0"/>
        <v>27451.068999999992</v>
      </c>
    </row>
    <row r="11" spans="1:5" x14ac:dyDescent="0.45">
      <c r="A11" s="11" t="s">
        <v>3034</v>
      </c>
      <c r="B11" s="31">
        <v>2865.0199999999995</v>
      </c>
      <c r="D11" s="11" t="s">
        <v>3034</v>
      </c>
      <c r="E11" s="19">
        <f t="shared" si="0"/>
        <v>2865.0199999999995</v>
      </c>
    </row>
    <row r="12" spans="1:5" x14ac:dyDescent="0.45">
      <c r="A12" s="11" t="s">
        <v>54</v>
      </c>
      <c r="B12" s="31">
        <v>89473.707999999999</v>
      </c>
      <c r="D12" s="11" t="s">
        <v>54</v>
      </c>
      <c r="E12" s="19">
        <f t="shared" si="0"/>
        <v>89473.707999999999</v>
      </c>
    </row>
    <row r="13" spans="1:5" x14ac:dyDescent="0.45">
      <c r="A13" s="11" t="s">
        <v>1272</v>
      </c>
      <c r="B13" s="31">
        <v>49095.840000000004</v>
      </c>
      <c r="D13" s="11" t="s">
        <v>1272</v>
      </c>
      <c r="E13" s="19">
        <f t="shared" si="0"/>
        <v>49095.840000000004</v>
      </c>
    </row>
    <row r="14" spans="1:5" x14ac:dyDescent="0.45">
      <c r="A14" s="11" t="s">
        <v>6260</v>
      </c>
      <c r="B14" s="31">
        <v>4382.4860000000017</v>
      </c>
      <c r="D14" s="11" t="s">
        <v>6260</v>
      </c>
      <c r="E14" s="19">
        <f t="shared" si="0"/>
        <v>4382.4860000000017</v>
      </c>
    </row>
    <row r="15" spans="1:5" x14ac:dyDescent="0.45">
      <c r="A15" s="11" t="s">
        <v>211</v>
      </c>
      <c r="B15" s="31">
        <v>80166.10099999985</v>
      </c>
      <c r="D15" s="11" t="s">
        <v>211</v>
      </c>
      <c r="E15" s="19">
        <f t="shared" si="0"/>
        <v>80166.10099999985</v>
      </c>
    </row>
    <row r="16" spans="1:5" x14ac:dyDescent="0.45">
      <c r="A16" s="11" t="s">
        <v>254</v>
      </c>
      <c r="B16" s="31">
        <v>53555.360000000001</v>
      </c>
      <c r="D16" s="11" t="s">
        <v>254</v>
      </c>
      <c r="E16" s="19">
        <f t="shared" si="0"/>
        <v>53555.360000000001</v>
      </c>
    </row>
    <row r="17" spans="1:5" x14ac:dyDescent="0.45">
      <c r="A17" s="11" t="s">
        <v>489</v>
      </c>
      <c r="B17" s="31">
        <v>4579.7599999999993</v>
      </c>
      <c r="D17" s="11" t="s">
        <v>489</v>
      </c>
      <c r="E17" s="19">
        <f t="shared" si="0"/>
        <v>4579.7599999999993</v>
      </c>
    </row>
    <row r="18" spans="1:5" x14ac:dyDescent="0.45">
      <c r="A18" s="11" t="s">
        <v>4530</v>
      </c>
      <c r="B18" s="31">
        <v>2914.31</v>
      </c>
      <c r="D18" s="11" t="s">
        <v>4530</v>
      </c>
      <c r="E18" s="19">
        <f t="shared" si="0"/>
        <v>2914.31</v>
      </c>
    </row>
    <row r="19" spans="1:5" x14ac:dyDescent="0.45">
      <c r="A19" s="11" t="s">
        <v>29</v>
      </c>
      <c r="B19" s="31">
        <v>36591.749999999971</v>
      </c>
      <c r="D19" s="11" t="s">
        <v>29</v>
      </c>
      <c r="E19" s="19">
        <f t="shared" si="0"/>
        <v>36591.749999999971</v>
      </c>
    </row>
    <row r="20" spans="1:5" x14ac:dyDescent="0.45">
      <c r="A20" s="11" t="s">
        <v>736</v>
      </c>
      <c r="B20" s="31">
        <v>9217.0299999999988</v>
      </c>
      <c r="D20" s="11" t="s">
        <v>736</v>
      </c>
      <c r="E20" s="19">
        <f t="shared" si="0"/>
        <v>9217.0299999999988</v>
      </c>
    </row>
    <row r="21" spans="1:5" x14ac:dyDescent="0.45">
      <c r="A21" s="11" t="s">
        <v>5235</v>
      </c>
      <c r="B21" s="31">
        <v>1270.53</v>
      </c>
      <c r="D21" s="11" t="s">
        <v>5235</v>
      </c>
      <c r="E21" s="19">
        <f t="shared" si="0"/>
        <v>1270.53</v>
      </c>
    </row>
    <row r="22" spans="1:5" x14ac:dyDescent="0.45">
      <c r="A22" s="11" t="s">
        <v>2735</v>
      </c>
      <c r="B22" s="31">
        <v>23705.523000000005</v>
      </c>
      <c r="D22" s="11" t="s">
        <v>2735</v>
      </c>
      <c r="E22" s="19">
        <f t="shared" si="0"/>
        <v>23705.523000000005</v>
      </c>
    </row>
    <row r="23" spans="1:5" x14ac:dyDescent="0.45">
      <c r="A23" s="11" t="s">
        <v>1245</v>
      </c>
      <c r="B23" s="31">
        <v>28634.43399999999</v>
      </c>
      <c r="D23" s="11" t="s">
        <v>1245</v>
      </c>
      <c r="E23" s="19">
        <f t="shared" si="0"/>
        <v>28634.43399999999</v>
      </c>
    </row>
    <row r="24" spans="1:5" x14ac:dyDescent="0.45">
      <c r="A24" s="11" t="s">
        <v>238</v>
      </c>
      <c r="B24" s="31">
        <v>76269.614000000016</v>
      </c>
      <c r="D24" s="11" t="s">
        <v>238</v>
      </c>
      <c r="E24" s="19">
        <f t="shared" si="0"/>
        <v>76269.614000000016</v>
      </c>
    </row>
    <row r="25" spans="1:5" x14ac:dyDescent="0.45">
      <c r="A25" s="11" t="s">
        <v>229</v>
      </c>
      <c r="B25" s="31">
        <v>29863.149999999994</v>
      </c>
      <c r="D25" s="11" t="s">
        <v>229</v>
      </c>
      <c r="E25" s="19">
        <f t="shared" si="0"/>
        <v>29863.149999999994</v>
      </c>
    </row>
    <row r="26" spans="1:5" x14ac:dyDescent="0.45">
      <c r="A26" s="11" t="s">
        <v>1487</v>
      </c>
      <c r="B26" s="31">
        <v>10771.34</v>
      </c>
      <c r="D26" s="11" t="s">
        <v>1487</v>
      </c>
      <c r="E26" s="19">
        <f t="shared" si="0"/>
        <v>10771.34</v>
      </c>
    </row>
    <row r="27" spans="1:5" x14ac:dyDescent="0.45">
      <c r="A27" s="11" t="s">
        <v>596</v>
      </c>
      <c r="B27" s="31">
        <v>22205.149999999998</v>
      </c>
      <c r="D27" s="11" t="s">
        <v>596</v>
      </c>
      <c r="E27" s="19">
        <f t="shared" si="0"/>
        <v>22205.149999999998</v>
      </c>
    </row>
    <row r="28" spans="1:5" x14ac:dyDescent="0.45">
      <c r="A28" s="11" t="s">
        <v>1762</v>
      </c>
      <c r="B28" s="31">
        <v>5589.3519999999971</v>
      </c>
      <c r="D28" s="11" t="s">
        <v>1762</v>
      </c>
      <c r="E28" s="19">
        <f t="shared" si="0"/>
        <v>5589.3519999999971</v>
      </c>
    </row>
    <row r="29" spans="1:5" x14ac:dyDescent="0.45">
      <c r="A29" s="11" t="s">
        <v>138</v>
      </c>
      <c r="B29" s="31">
        <v>7464.9299999999985</v>
      </c>
      <c r="D29" s="11" t="s">
        <v>138</v>
      </c>
      <c r="E29" s="19">
        <f t="shared" si="0"/>
        <v>7464.9299999999985</v>
      </c>
    </row>
    <row r="30" spans="1:5" x14ac:dyDescent="0.45">
      <c r="A30" s="11" t="s">
        <v>1392</v>
      </c>
      <c r="B30" s="31">
        <v>16729.101999999999</v>
      </c>
      <c r="D30" s="11" t="s">
        <v>1392</v>
      </c>
      <c r="E30" s="19">
        <f t="shared" si="0"/>
        <v>16729.101999999999</v>
      </c>
    </row>
    <row r="31" spans="1:5" x14ac:dyDescent="0.45">
      <c r="A31" s="11" t="s">
        <v>2694</v>
      </c>
      <c r="B31" s="31">
        <v>7292.5239999999994</v>
      </c>
      <c r="D31" s="11" t="s">
        <v>2694</v>
      </c>
      <c r="E31" s="19">
        <f t="shared" si="0"/>
        <v>7292.5239999999994</v>
      </c>
    </row>
    <row r="32" spans="1:5" x14ac:dyDescent="0.45">
      <c r="A32" s="11" t="s">
        <v>788</v>
      </c>
      <c r="B32" s="31">
        <v>35764.312000000013</v>
      </c>
      <c r="D32" s="11" t="s">
        <v>788</v>
      </c>
      <c r="E32" s="19">
        <f t="shared" si="0"/>
        <v>35764.312000000013</v>
      </c>
    </row>
    <row r="33" spans="1:5" x14ac:dyDescent="0.45">
      <c r="A33" s="11" t="s">
        <v>668</v>
      </c>
      <c r="B33" s="31">
        <v>4783.5220000000008</v>
      </c>
      <c r="D33" s="11" t="s">
        <v>668</v>
      </c>
      <c r="E33" s="19">
        <f t="shared" si="0"/>
        <v>4783.5220000000008</v>
      </c>
    </row>
    <row r="34" spans="1:5" x14ac:dyDescent="0.45">
      <c r="A34" s="11" t="s">
        <v>267</v>
      </c>
      <c r="B34" s="31">
        <v>310876.27099999978</v>
      </c>
      <c r="D34" s="11" t="s">
        <v>267</v>
      </c>
      <c r="E34" s="19">
        <f t="shared" si="0"/>
        <v>310876.27099999978</v>
      </c>
    </row>
    <row r="35" spans="1:5" x14ac:dyDescent="0.45">
      <c r="A35" s="11" t="s">
        <v>88</v>
      </c>
      <c r="B35" s="31">
        <v>55603.163999999968</v>
      </c>
      <c r="D35" s="11" t="s">
        <v>88</v>
      </c>
      <c r="E35" s="19">
        <f t="shared" si="0"/>
        <v>55603.163999999968</v>
      </c>
    </row>
    <row r="36" spans="1:5" x14ac:dyDescent="0.45">
      <c r="A36" s="11" t="s">
        <v>7449</v>
      </c>
      <c r="B36" s="31">
        <v>919.91</v>
      </c>
      <c r="D36" s="11" t="s">
        <v>7449</v>
      </c>
      <c r="E36" s="19">
        <f t="shared" si="0"/>
        <v>919.91</v>
      </c>
    </row>
    <row r="37" spans="1:5" x14ac:dyDescent="0.45">
      <c r="A37" s="11" t="s">
        <v>498</v>
      </c>
      <c r="B37" s="31">
        <v>78258.135999999926</v>
      </c>
      <c r="D37" s="11" t="s">
        <v>498</v>
      </c>
      <c r="E37" s="19">
        <f t="shared" si="0"/>
        <v>78258.135999999926</v>
      </c>
    </row>
    <row r="38" spans="1:5" x14ac:dyDescent="0.45">
      <c r="A38" s="11" t="s">
        <v>649</v>
      </c>
      <c r="B38" s="31">
        <v>19683.390000000003</v>
      </c>
      <c r="D38" s="11" t="s">
        <v>649</v>
      </c>
      <c r="E38" s="19">
        <f t="shared" si="0"/>
        <v>19683.390000000003</v>
      </c>
    </row>
    <row r="39" spans="1:5" x14ac:dyDescent="0.45">
      <c r="A39" s="11" t="s">
        <v>420</v>
      </c>
      <c r="B39" s="31">
        <v>17431.149999999991</v>
      </c>
      <c r="D39" s="11" t="s">
        <v>420</v>
      </c>
      <c r="E39" s="19">
        <f t="shared" si="0"/>
        <v>17431.149999999991</v>
      </c>
    </row>
    <row r="40" spans="1:5" x14ac:dyDescent="0.45">
      <c r="A40" s="11" t="s">
        <v>147</v>
      </c>
      <c r="B40" s="31">
        <v>116511.91400000003</v>
      </c>
      <c r="D40" s="11" t="s">
        <v>147</v>
      </c>
      <c r="E40" s="19">
        <f t="shared" si="0"/>
        <v>116511.91400000003</v>
      </c>
    </row>
    <row r="41" spans="1:5" x14ac:dyDescent="0.45">
      <c r="A41" s="11" t="s">
        <v>1399</v>
      </c>
      <c r="B41" s="31">
        <v>22627.955999999995</v>
      </c>
      <c r="D41" s="11" t="s">
        <v>1399</v>
      </c>
      <c r="E41" s="19">
        <f t="shared" si="0"/>
        <v>22627.955999999995</v>
      </c>
    </row>
    <row r="42" spans="1:5" x14ac:dyDescent="0.45">
      <c r="A42" s="11" t="s">
        <v>383</v>
      </c>
      <c r="B42" s="31">
        <v>8481.7099999999991</v>
      </c>
      <c r="D42" s="11" t="s">
        <v>383</v>
      </c>
      <c r="E42" s="19">
        <f t="shared" si="0"/>
        <v>8481.7099999999991</v>
      </c>
    </row>
    <row r="43" spans="1:5" x14ac:dyDescent="0.45">
      <c r="A43" s="11" t="s">
        <v>5326</v>
      </c>
      <c r="B43" s="31">
        <v>1315.5600000000002</v>
      </c>
      <c r="D43" s="11" t="s">
        <v>5326</v>
      </c>
      <c r="E43" s="19">
        <f t="shared" si="0"/>
        <v>1315.5600000000002</v>
      </c>
    </row>
    <row r="44" spans="1:5" x14ac:dyDescent="0.45">
      <c r="A44" s="11" t="s">
        <v>335</v>
      </c>
      <c r="B44" s="31">
        <v>30661.872999999981</v>
      </c>
      <c r="D44" s="11" t="s">
        <v>335</v>
      </c>
      <c r="E44" s="19">
        <f t="shared" si="0"/>
        <v>30661.872999999981</v>
      </c>
    </row>
    <row r="45" spans="1:5" x14ac:dyDescent="0.45">
      <c r="A45" s="11" t="s">
        <v>104</v>
      </c>
      <c r="B45" s="31">
        <v>170188.04580000002</v>
      </c>
      <c r="D45" s="11" t="s">
        <v>104</v>
      </c>
      <c r="E45" s="19">
        <f t="shared" si="0"/>
        <v>170188.04580000002</v>
      </c>
    </row>
    <row r="46" spans="1:5" x14ac:dyDescent="0.45">
      <c r="A46" s="11" t="s">
        <v>121</v>
      </c>
      <c r="B46" s="31">
        <v>11220.055999999999</v>
      </c>
      <c r="D46" s="11" t="s">
        <v>121</v>
      </c>
      <c r="E46" s="19">
        <f t="shared" si="0"/>
        <v>11220.055999999999</v>
      </c>
    </row>
    <row r="47" spans="1:5" x14ac:dyDescent="0.45">
      <c r="A47" s="11" t="s">
        <v>5203</v>
      </c>
      <c r="B47" s="31">
        <v>8929.369999999999</v>
      </c>
      <c r="D47" s="11" t="s">
        <v>5203</v>
      </c>
      <c r="E47" s="19">
        <f t="shared" si="0"/>
        <v>8929.369999999999</v>
      </c>
    </row>
    <row r="48" spans="1:5" x14ac:dyDescent="0.45">
      <c r="A48" s="11" t="s">
        <v>319</v>
      </c>
      <c r="B48" s="31">
        <v>70636.719999999987</v>
      </c>
      <c r="D48" s="11" t="s">
        <v>319</v>
      </c>
      <c r="E48" s="19">
        <f t="shared" si="0"/>
        <v>70636.719999999987</v>
      </c>
    </row>
    <row r="49" spans="1:5" x14ac:dyDescent="0.45">
      <c r="A49" s="11" t="s">
        <v>96</v>
      </c>
      <c r="B49" s="31">
        <v>138641.26999999993</v>
      </c>
      <c r="D49" s="11" t="s">
        <v>96</v>
      </c>
      <c r="E49" s="19">
        <f t="shared" si="0"/>
        <v>138641.26999999993</v>
      </c>
    </row>
    <row r="50" spans="1:5" x14ac:dyDescent="0.45">
      <c r="A50" s="11" t="s">
        <v>9726</v>
      </c>
      <c r="B50" s="31">
        <v>1209.8240000000001</v>
      </c>
      <c r="D50" s="11" t="s">
        <v>9726</v>
      </c>
      <c r="E50" s="19">
        <f t="shared" si="0"/>
        <v>1209.8240000000001</v>
      </c>
    </row>
    <row r="51" spans="1:5" x14ac:dyDescent="0.45">
      <c r="A51" s="11" t="s">
        <v>114</v>
      </c>
      <c r="B51" s="31">
        <v>32114.610000000019</v>
      </c>
      <c r="D51" s="11" t="s">
        <v>114</v>
      </c>
      <c r="E51" s="19">
        <f t="shared" si="0"/>
        <v>32114.610000000019</v>
      </c>
    </row>
    <row r="52" spans="1:5" x14ac:dyDescent="0.45">
      <c r="A52" s="11" t="s">
        <v>8542</v>
      </c>
      <c r="B52" s="31">
        <v>1603.1360000000002</v>
      </c>
      <c r="D52" s="11" t="s">
        <v>8542</v>
      </c>
      <c r="E52" s="19">
        <f t="shared" si="0"/>
        <v>1603.1360000000002</v>
      </c>
    </row>
    <row r="53" spans="1:5" x14ac:dyDescent="0.45">
      <c r="A53" s="10" t="s">
        <v>10934</v>
      </c>
      <c r="B53" s="32">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626F6-FCFA-45C5-B09D-FD78FC2298A2}">
  <dimension ref="A3:B9"/>
  <sheetViews>
    <sheetView workbookViewId="0">
      <selection activeCell="E30" sqref="E30"/>
    </sheetView>
  </sheetViews>
  <sheetFormatPr defaultRowHeight="14.25" x14ac:dyDescent="0.45"/>
  <cols>
    <col min="1" max="1" width="11.73046875" bestFit="1" customWidth="1"/>
    <col min="2" max="2" width="10.73046875" bestFit="1" customWidth="1"/>
  </cols>
  <sheetData>
    <row r="3" spans="1:2" x14ac:dyDescent="0.45">
      <c r="A3" s="8" t="s">
        <v>10933</v>
      </c>
      <c r="B3" s="12" t="s">
        <v>10947</v>
      </c>
    </row>
    <row r="4" spans="1:2" x14ac:dyDescent="0.45">
      <c r="A4" s="5" t="s">
        <v>75</v>
      </c>
      <c r="B4" s="30">
        <v>203412.73300000009</v>
      </c>
    </row>
    <row r="5" spans="1:2" x14ac:dyDescent="0.45">
      <c r="A5" s="11" t="s">
        <v>56</v>
      </c>
      <c r="B5" s="31">
        <v>206965.53200000009</v>
      </c>
    </row>
    <row r="6" spans="1:2" x14ac:dyDescent="0.45">
      <c r="A6" s="11" t="s">
        <v>59</v>
      </c>
      <c r="B6" s="31">
        <v>223843.60800000012</v>
      </c>
    </row>
    <row r="7" spans="1:2" x14ac:dyDescent="0.45">
      <c r="A7" s="11" t="s">
        <v>36</v>
      </c>
      <c r="B7" s="31">
        <v>328449.1030000007</v>
      </c>
    </row>
    <row r="8" spans="1:2" x14ac:dyDescent="0.45">
      <c r="A8" s="11" t="s">
        <v>72</v>
      </c>
      <c r="B8" s="31">
        <v>330007.05400000012</v>
      </c>
    </row>
    <row r="9" spans="1:2" x14ac:dyDescent="0.45">
      <c r="A9" s="10" t="s">
        <v>10934</v>
      </c>
      <c r="B9" s="32">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B46CA-9C02-491E-85AD-4FC24A93A284}">
  <dimension ref="A3:N17"/>
  <sheetViews>
    <sheetView workbookViewId="0">
      <selection activeCell="N17" sqref="N17"/>
    </sheetView>
  </sheetViews>
  <sheetFormatPr defaultRowHeight="14.25" x14ac:dyDescent="0.45"/>
  <cols>
    <col min="1" max="2" width="11.73046875" bestFit="1" customWidth="1"/>
    <col min="3" max="3" width="8.59765625" customWidth="1"/>
    <col min="4" max="5" width="11.73046875" bestFit="1" customWidth="1"/>
    <col min="6" max="6" width="8.59765625" customWidth="1"/>
    <col min="7" max="7" width="11.73046875" bestFit="1" customWidth="1"/>
    <col min="8" max="8" width="13.6640625" bestFit="1" customWidth="1"/>
    <col min="9" max="9" width="8.59765625" customWidth="1"/>
    <col min="10" max="10" width="11.73046875" bestFit="1" customWidth="1"/>
    <col min="11" max="11" width="14.6640625" bestFit="1" customWidth="1"/>
    <col min="13" max="13" width="11.73046875" bestFit="1" customWidth="1"/>
    <col min="14" max="14" width="17.33203125" bestFit="1" customWidth="1"/>
  </cols>
  <sheetData>
    <row r="3" spans="1:14" x14ac:dyDescent="0.45">
      <c r="A3" s="8" t="s">
        <v>10933</v>
      </c>
      <c r="B3" s="12" t="s">
        <v>10947</v>
      </c>
      <c r="D3" s="8" t="s">
        <v>10933</v>
      </c>
      <c r="E3" s="12" t="s">
        <v>10948</v>
      </c>
      <c r="G3" s="8" t="s">
        <v>10933</v>
      </c>
      <c r="H3" s="12" t="s">
        <v>10949</v>
      </c>
      <c r="J3" s="8" t="s">
        <v>10933</v>
      </c>
      <c r="K3" s="12" t="s">
        <v>10950</v>
      </c>
      <c r="M3" s="8" t="s">
        <v>10933</v>
      </c>
      <c r="N3" s="12" t="s">
        <v>10951</v>
      </c>
    </row>
    <row r="4" spans="1:14" x14ac:dyDescent="0.45">
      <c r="A4" s="5" t="s">
        <v>10935</v>
      </c>
      <c r="B4" s="30">
        <v>95365.937600000019</v>
      </c>
      <c r="D4" s="5" t="s">
        <v>10935</v>
      </c>
      <c r="E4" s="30">
        <v>9199.2699999999986</v>
      </c>
      <c r="G4" s="5" t="s">
        <v>10935</v>
      </c>
      <c r="H4" s="30">
        <v>1500</v>
      </c>
      <c r="J4" s="5" t="s">
        <v>10935</v>
      </c>
      <c r="K4" s="30">
        <v>387</v>
      </c>
      <c r="M4" s="5" t="s">
        <v>10935</v>
      </c>
      <c r="N4" s="16">
        <v>9.6462848596792869E-2</v>
      </c>
    </row>
    <row r="5" spans="1:14" x14ac:dyDescent="0.45">
      <c r="A5" s="11" t="s">
        <v>10936</v>
      </c>
      <c r="B5" s="31">
        <v>60172.649400000024</v>
      </c>
      <c r="D5" s="11" t="s">
        <v>10936</v>
      </c>
      <c r="E5" s="31">
        <v>10288.898699999991</v>
      </c>
      <c r="G5" s="11" t="s">
        <v>10936</v>
      </c>
      <c r="H5" s="31">
        <v>1068</v>
      </c>
      <c r="J5" s="11" t="s">
        <v>10936</v>
      </c>
      <c r="K5" s="31">
        <v>301</v>
      </c>
      <c r="M5" s="11" t="s">
        <v>10936</v>
      </c>
      <c r="N5" s="17">
        <v>0.17098962406664425</v>
      </c>
    </row>
    <row r="6" spans="1:14" x14ac:dyDescent="0.45">
      <c r="A6" s="11" t="s">
        <v>10937</v>
      </c>
      <c r="B6" s="31">
        <v>199252.98399999991</v>
      </c>
      <c r="D6" s="11" t="s">
        <v>10937</v>
      </c>
      <c r="E6" s="31">
        <v>26806.573700000015</v>
      </c>
      <c r="G6" s="11" t="s">
        <v>10937</v>
      </c>
      <c r="H6" s="31">
        <v>2491</v>
      </c>
      <c r="J6" s="11" t="s">
        <v>10937</v>
      </c>
      <c r="K6" s="31">
        <v>680</v>
      </c>
      <c r="M6" s="11" t="s">
        <v>10937</v>
      </c>
      <c r="N6" s="17">
        <v>0.13453536886554246</v>
      </c>
    </row>
    <row r="7" spans="1:14" x14ac:dyDescent="0.45">
      <c r="A7" s="11" t="s">
        <v>10938</v>
      </c>
      <c r="B7" s="31">
        <v>141851.5674</v>
      </c>
      <c r="D7" s="11" t="s">
        <v>10938</v>
      </c>
      <c r="E7" s="31">
        <v>13437.806799999998</v>
      </c>
      <c r="G7" s="11" t="s">
        <v>10938</v>
      </c>
      <c r="H7" s="31">
        <v>2441</v>
      </c>
      <c r="J7" s="11" t="s">
        <v>10938</v>
      </c>
      <c r="K7" s="31">
        <v>663</v>
      </c>
      <c r="M7" s="11" t="s">
        <v>10938</v>
      </c>
      <c r="N7" s="17">
        <v>9.4731465053942004E-2</v>
      </c>
    </row>
    <row r="8" spans="1:14" x14ac:dyDescent="0.45">
      <c r="A8" s="11" t="s">
        <v>10939</v>
      </c>
      <c r="B8" s="31">
        <v>156122.28669999994</v>
      </c>
      <c r="D8" s="11" t="s">
        <v>10939</v>
      </c>
      <c r="E8" s="31">
        <v>22308.51279999999</v>
      </c>
      <c r="G8" s="11" t="s">
        <v>10939</v>
      </c>
      <c r="H8" s="31">
        <v>2850</v>
      </c>
      <c r="J8" s="11" t="s">
        <v>10939</v>
      </c>
      <c r="K8" s="31">
        <v>750</v>
      </c>
      <c r="M8" s="11" t="s">
        <v>10939</v>
      </c>
      <c r="N8" s="17">
        <v>0.14289127626517142</v>
      </c>
    </row>
    <row r="9" spans="1:14" x14ac:dyDescent="0.45">
      <c r="A9" s="11" t="s">
        <v>10940</v>
      </c>
      <c r="B9" s="31">
        <v>147082.61130000011</v>
      </c>
      <c r="D9" s="11" t="s">
        <v>10940</v>
      </c>
      <c r="E9" s="31">
        <v>20899.334500000012</v>
      </c>
      <c r="G9" s="11" t="s">
        <v>10940</v>
      </c>
      <c r="H9" s="31">
        <v>2644</v>
      </c>
      <c r="J9" s="11" t="s">
        <v>10940</v>
      </c>
      <c r="K9" s="31">
        <v>709</v>
      </c>
      <c r="M9" s="11" t="s">
        <v>10940</v>
      </c>
      <c r="N9" s="17">
        <v>0.1420924901678027</v>
      </c>
    </row>
    <row r="10" spans="1:14" x14ac:dyDescent="0.45">
      <c r="A10" s="11" t="s">
        <v>10941</v>
      </c>
      <c r="B10" s="31">
        <v>149580.83800000031</v>
      </c>
      <c r="D10" s="11" t="s">
        <v>10941</v>
      </c>
      <c r="E10" s="31">
        <v>13535.38299999998</v>
      </c>
      <c r="G10" s="11" t="s">
        <v>10941</v>
      </c>
      <c r="H10" s="31">
        <v>2705</v>
      </c>
      <c r="J10" s="11" t="s">
        <v>10941</v>
      </c>
      <c r="K10" s="31">
        <v>708</v>
      </c>
      <c r="M10" s="11" t="s">
        <v>10941</v>
      </c>
      <c r="N10" s="17">
        <v>9.0488749635163512E-2</v>
      </c>
    </row>
    <row r="11" spans="1:14" x14ac:dyDescent="0.45">
      <c r="A11" s="11" t="s">
        <v>10942</v>
      </c>
      <c r="B11" s="31">
        <v>159589.45099999988</v>
      </c>
      <c r="D11" s="11" t="s">
        <v>10942</v>
      </c>
      <c r="E11" s="31">
        <v>21896.715399999972</v>
      </c>
      <c r="G11" s="11" t="s">
        <v>10942</v>
      </c>
      <c r="H11" s="31">
        <v>2796</v>
      </c>
      <c r="J11" s="11" t="s">
        <v>10942</v>
      </c>
      <c r="K11" s="31">
        <v>710</v>
      </c>
      <c r="M11" s="11" t="s">
        <v>10942</v>
      </c>
      <c r="N11" s="17">
        <v>0.13720653378273723</v>
      </c>
    </row>
    <row r="12" spans="1:14" x14ac:dyDescent="0.45">
      <c r="A12" s="11" t="s">
        <v>10943</v>
      </c>
      <c r="B12" s="31">
        <v>309770.09970000025</v>
      </c>
      <c r="D12" s="11" t="s">
        <v>10943</v>
      </c>
      <c r="E12" s="31">
        <v>37293.192500000034</v>
      </c>
      <c r="G12" s="11" t="s">
        <v>10943</v>
      </c>
      <c r="H12" s="31">
        <v>5073</v>
      </c>
      <c r="J12" s="11" t="s">
        <v>10943</v>
      </c>
      <c r="K12" s="31">
        <v>1386</v>
      </c>
      <c r="M12" s="11" t="s">
        <v>10943</v>
      </c>
      <c r="N12" s="17">
        <v>0.12038990379031732</v>
      </c>
    </row>
    <row r="13" spans="1:14" x14ac:dyDescent="0.45">
      <c r="A13" s="11" t="s">
        <v>10944</v>
      </c>
      <c r="B13" s="31">
        <v>197115.20170000009</v>
      </c>
      <c r="D13" s="11" t="s">
        <v>10944</v>
      </c>
      <c r="E13" s="31">
        <v>31469.663800000035</v>
      </c>
      <c r="G13" s="11" t="s">
        <v>10944</v>
      </c>
      <c r="H13" s="31">
        <v>3095</v>
      </c>
      <c r="J13" s="11" t="s">
        <v>10944</v>
      </c>
      <c r="K13" s="31">
        <v>817</v>
      </c>
      <c r="M13" s="11" t="s">
        <v>10944</v>
      </c>
      <c r="N13" s="17">
        <v>0.15965112547684351</v>
      </c>
    </row>
    <row r="14" spans="1:14" x14ac:dyDescent="0.45">
      <c r="A14" s="11" t="s">
        <v>10945</v>
      </c>
      <c r="B14" s="31">
        <v>349120.07400000008</v>
      </c>
      <c r="D14" s="11" t="s">
        <v>10945</v>
      </c>
      <c r="E14" s="31">
        <v>35825.536599999927</v>
      </c>
      <c r="G14" s="11" t="s">
        <v>10945</v>
      </c>
      <c r="H14" s="31">
        <v>5741</v>
      </c>
      <c r="J14" s="11" t="s">
        <v>10945</v>
      </c>
      <c r="K14" s="31">
        <v>1462</v>
      </c>
      <c r="M14" s="11" t="s">
        <v>10945</v>
      </c>
      <c r="N14" s="17">
        <v>0.10261666191099604</v>
      </c>
    </row>
    <row r="15" spans="1:14" x14ac:dyDescent="0.45">
      <c r="A15" s="11" t="s">
        <v>10946</v>
      </c>
      <c r="B15" s="31">
        <v>332177.15950000001</v>
      </c>
      <c r="D15" s="11" t="s">
        <v>10946</v>
      </c>
      <c r="E15" s="31">
        <v>43436.13390000003</v>
      </c>
      <c r="G15" s="11" t="s">
        <v>10946</v>
      </c>
      <c r="H15" s="31">
        <v>5469</v>
      </c>
      <c r="J15" s="11" t="s">
        <v>10946</v>
      </c>
      <c r="K15" s="31">
        <v>1421</v>
      </c>
      <c r="M15" s="11" t="s">
        <v>10946</v>
      </c>
      <c r="N15" s="17">
        <v>0.13076195234308405</v>
      </c>
    </row>
    <row r="16" spans="1:14" x14ac:dyDescent="0.45">
      <c r="A16" s="10" t="s">
        <v>10934</v>
      </c>
      <c r="B16" s="32">
        <v>2297200.8603000008</v>
      </c>
      <c r="D16" s="10" t="s">
        <v>10934</v>
      </c>
      <c r="E16" s="32">
        <v>286397.02169999998</v>
      </c>
      <c r="G16" s="10" t="s">
        <v>10934</v>
      </c>
      <c r="H16" s="32">
        <v>37873</v>
      </c>
      <c r="J16" s="10" t="s">
        <v>10934</v>
      </c>
      <c r="K16" s="32">
        <v>9994</v>
      </c>
      <c r="M16" s="10" t="s">
        <v>10934</v>
      </c>
      <c r="N16" s="18">
        <v>0.12467217240315856</v>
      </c>
    </row>
    <row r="17" spans="2:14" x14ac:dyDescent="0.45">
      <c r="B17" s="23">
        <f>GETPIVOTDATA("Sales",$A$3)</f>
        <v>2297200.8603000008</v>
      </c>
      <c r="E17" s="23">
        <f>GETPIVOTDATA("Profit",$D$3)</f>
        <v>286397.02169999998</v>
      </c>
      <c r="H17" s="24">
        <f>GETPIVOTDATA("Quantity",$G$3)</f>
        <v>37873</v>
      </c>
      <c r="K17" s="24">
        <f>GETPIVOTDATA("Order ID",$J$3)</f>
        <v>9994</v>
      </c>
      <c r="N17" s="22">
        <f>GETPIVOTDATA("Profit Margin",$M$3)</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4D70A-0AF2-41A9-83E6-80359CCC08CB}">
  <dimension ref="A3:L8"/>
  <sheetViews>
    <sheetView workbookViewId="0">
      <selection activeCell="K15" sqref="K15"/>
    </sheetView>
  </sheetViews>
  <sheetFormatPr defaultRowHeight="14.25" x14ac:dyDescent="0.45"/>
  <cols>
    <col min="1" max="2" width="11.73046875" bestFit="1" customWidth="1"/>
    <col min="3" max="3" width="11.06640625" bestFit="1" customWidth="1"/>
    <col min="4" max="4" width="13.6640625" bestFit="1" customWidth="1"/>
    <col min="5" max="5" width="14.6640625" bestFit="1" customWidth="1"/>
    <col min="6" max="6" width="17.33203125" bestFit="1" customWidth="1"/>
    <col min="8" max="8" width="11.3984375" customWidth="1"/>
    <col min="9" max="9" width="12.59765625" customWidth="1"/>
    <col min="10" max="10" width="12.46484375" customWidth="1"/>
    <col min="11" max="11" width="11" customWidth="1"/>
    <col min="12" max="12" width="10.06640625" customWidth="1"/>
  </cols>
  <sheetData>
    <row r="3" spans="1:12" x14ac:dyDescent="0.45">
      <c r="A3" s="8" t="s">
        <v>10933</v>
      </c>
      <c r="B3" s="8" t="s">
        <v>10947</v>
      </c>
      <c r="C3" s="25" t="s">
        <v>10948</v>
      </c>
      <c r="D3" s="25" t="s">
        <v>10949</v>
      </c>
      <c r="E3" s="25" t="s">
        <v>10950</v>
      </c>
      <c r="F3" s="9" t="s">
        <v>10951</v>
      </c>
    </row>
    <row r="4" spans="1:12" x14ac:dyDescent="0.45">
      <c r="A4" s="5">
        <v>2011</v>
      </c>
      <c r="B4" s="33">
        <v>484247.49810000096</v>
      </c>
      <c r="C4" s="39">
        <v>49543.974100000007</v>
      </c>
      <c r="D4" s="39">
        <v>7581</v>
      </c>
      <c r="E4" s="39">
        <v>1993</v>
      </c>
      <c r="F4" s="34">
        <v>0.10231126499236715</v>
      </c>
    </row>
    <row r="5" spans="1:12" x14ac:dyDescent="0.45">
      <c r="A5" s="11">
        <v>2012</v>
      </c>
      <c r="B5" s="35">
        <v>470532.50899999985</v>
      </c>
      <c r="C5" s="40">
        <v>61618.603700000051</v>
      </c>
      <c r="D5" s="40">
        <v>7979</v>
      </c>
      <c r="E5" s="40">
        <v>2102</v>
      </c>
      <c r="F5" s="36">
        <v>0.13095504034557592</v>
      </c>
    </row>
    <row r="6" spans="1:12" x14ac:dyDescent="0.45">
      <c r="A6" s="11">
        <v>2013</v>
      </c>
      <c r="B6" s="35">
        <v>608473.83000000066</v>
      </c>
      <c r="C6" s="40">
        <v>81726.930800000177</v>
      </c>
      <c r="D6" s="40">
        <v>9810</v>
      </c>
      <c r="E6" s="40">
        <v>2580</v>
      </c>
      <c r="F6" s="36">
        <v>0.13431461924993568</v>
      </c>
    </row>
    <row r="7" spans="1:12" x14ac:dyDescent="0.45">
      <c r="A7" s="26">
        <v>2014</v>
      </c>
      <c r="B7" s="41">
        <v>733947.0231999997</v>
      </c>
      <c r="C7" s="42">
        <v>93507.513099999967</v>
      </c>
      <c r="D7" s="42">
        <v>12503</v>
      </c>
      <c r="E7" s="42">
        <v>3319</v>
      </c>
      <c r="F7" s="43">
        <v>0.12740362743390987</v>
      </c>
    </row>
    <row r="8" spans="1:12" ht="16.899999999999999" x14ac:dyDescent="0.65">
      <c r="A8" s="27">
        <f>GETPIVOTDATA("Sum of Sales",$A$3,"Year",2014)/GETPIVOTDATA("Sum of Sales",$A$3,"Year",2013)-1</f>
        <v>0.20620967905883303</v>
      </c>
      <c r="B8" s="27">
        <f>GETPIVOTDATA("Sum of Profit",$A$3,"Year",2014)/GETPIVOTDATA("Sum of Profit",$A$3,"Year",2013)-1</f>
        <v>0.14414565902185772</v>
      </c>
      <c r="C8" s="27">
        <f>GETPIVOTDATA("Sum of Quantity",$A$3,"Year",2014)/GETPIVOTDATA("Sum of Quantity",$A$3,"Year",2013)-1</f>
        <v>0.27451580020387367</v>
      </c>
      <c r="D8" s="27">
        <f>GETPIVOTDATA("Count of Order ID",$A$3,"Year",2014)/GETPIVOTDATA("Count of Order ID",$A$3,"Year",2013)-1</f>
        <v>0.2864341085271318</v>
      </c>
      <c r="E8" s="27">
        <f>GETPIVOTDATA("Sum of Profit Margin",$A$3,"Year",2014)/GETPIVOTDATA("Sum of Profit Margin",$A$3,"Year",2013)-1</f>
        <v>-5.1453757264990463E-2</v>
      </c>
      <c r="H8" s="27"/>
      <c r="I8" s="27"/>
      <c r="J8" s="27"/>
      <c r="K8" s="27"/>
      <c r="L8" s="2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1000"/>
  <sheetViews>
    <sheetView showGridLines="0" tabSelected="1" topLeftCell="A4" zoomScaleNormal="100" workbookViewId="0">
      <selection activeCell="V6" sqref="V6"/>
    </sheetView>
  </sheetViews>
  <sheetFormatPr defaultColWidth="14.3984375" defaultRowHeight="15" customHeight="1" x14ac:dyDescent="0.45"/>
  <cols>
    <col min="1" max="18" width="8.73046875" customWidth="1"/>
    <col min="19" max="19" width="8.86328125" customWidth="1"/>
    <col min="20" max="26" width="8.73046875" customWidth="1"/>
  </cols>
  <sheetData>
    <row r="1" spans="1:22" ht="14.25" customHeight="1" x14ac:dyDescent="0.45"/>
    <row r="2" spans="1:22" ht="14.25" customHeight="1" x14ac:dyDescent="0.45"/>
    <row r="3" spans="1:22" ht="14.25" customHeight="1" x14ac:dyDescent="0.45"/>
    <row r="4" spans="1:22" ht="14.25" customHeight="1" x14ac:dyDescent="0.45"/>
    <row r="5" spans="1:22" ht="14.25" customHeight="1" x14ac:dyDescent="0.45"/>
    <row r="6" spans="1:22" ht="14.25" customHeight="1" x14ac:dyDescent="0.45"/>
    <row r="7" spans="1:22" ht="14.25" customHeight="1" x14ac:dyDescent="0.45"/>
    <row r="8" spans="1:22" ht="14.25" customHeight="1" x14ac:dyDescent="0.45">
      <c r="V8">
        <v>0.20620967905883303</v>
      </c>
    </row>
    <row r="9" spans="1:22" ht="14.25" customHeight="1" x14ac:dyDescent="0.45"/>
    <row r="10" spans="1:22" ht="14.25" customHeight="1" x14ac:dyDescent="0.45">
      <c r="U10" s="28"/>
    </row>
    <row r="11" spans="1:22" ht="14.25" customHeight="1" x14ac:dyDescent="0.65">
      <c r="A11" s="4" t="s">
        <v>10932</v>
      </c>
      <c r="B11" s="2" t="e">
        <f>#REF!</f>
        <v>#REF!</v>
      </c>
      <c r="Q11" s="4"/>
    </row>
    <row r="12" spans="1:22" ht="14.25" customHeight="1" x14ac:dyDescent="0.45"/>
    <row r="13" spans="1:22" ht="14.25" customHeight="1" x14ac:dyDescent="0.45">
      <c r="U13" s="29"/>
    </row>
    <row r="14" spans="1:22" ht="14.25" customHeight="1" x14ac:dyDescent="0.45"/>
    <row r="15" spans="1:22" ht="14.25" customHeight="1" x14ac:dyDescent="0.45"/>
    <row r="16" spans="1:22" ht="14.25" customHeight="1" x14ac:dyDescent="0.45"/>
    <row r="17" ht="14.25" customHeight="1" x14ac:dyDescent="0.45"/>
    <row r="18" ht="14.25" customHeight="1" x14ac:dyDescent="0.45"/>
    <row r="19" ht="14.25" customHeight="1" x14ac:dyDescent="0.45"/>
    <row r="20" ht="14.25" customHeight="1" x14ac:dyDescent="0.45"/>
    <row r="21" ht="14.25" customHeight="1" x14ac:dyDescent="0.45"/>
    <row r="22" ht="14.25" customHeight="1" x14ac:dyDescent="0.45"/>
    <row r="23" ht="14.25" customHeight="1" x14ac:dyDescent="0.45"/>
    <row r="24" ht="14.25" customHeight="1" x14ac:dyDescent="0.45"/>
    <row r="25" ht="14.25" customHeight="1" x14ac:dyDescent="0.45"/>
    <row r="26" ht="14.25" customHeight="1" x14ac:dyDescent="0.45"/>
    <row r="27" ht="14.25" customHeight="1" x14ac:dyDescent="0.45"/>
    <row r="28" ht="14.25" customHeight="1" x14ac:dyDescent="0.45"/>
    <row r="29" ht="14.25" customHeight="1" x14ac:dyDescent="0.45"/>
    <row r="30" ht="14.25" customHeight="1" x14ac:dyDescent="0.45"/>
    <row r="31" ht="14.25" customHeight="1" x14ac:dyDescent="0.45"/>
    <row r="32" ht="14.25" customHeight="1" x14ac:dyDescent="0.45"/>
    <row r="33" ht="14.25" customHeight="1" x14ac:dyDescent="0.45"/>
    <row r="34" ht="14.25" customHeight="1" x14ac:dyDescent="0.45"/>
    <row r="35" ht="14.25" customHeight="1" x14ac:dyDescent="0.45"/>
    <row r="36" ht="14.25" customHeight="1" x14ac:dyDescent="0.45"/>
    <row r="37" ht="14.25" customHeight="1" x14ac:dyDescent="0.45"/>
    <row r="38" ht="14.25" customHeight="1" x14ac:dyDescent="0.45"/>
    <row r="39" ht="14.25" customHeight="1" x14ac:dyDescent="0.45"/>
    <row r="40" ht="14.25" customHeight="1" x14ac:dyDescent="0.45"/>
    <row r="41" ht="14.25" customHeight="1" x14ac:dyDescent="0.45"/>
    <row r="42" ht="14.25" customHeight="1" x14ac:dyDescent="0.45"/>
    <row r="43" ht="14.25" customHeight="1" x14ac:dyDescent="0.45"/>
    <row r="44" ht="14.25" customHeight="1" x14ac:dyDescent="0.45"/>
    <row r="45" ht="14.25" customHeight="1" x14ac:dyDescent="0.45"/>
    <row r="46" ht="14.25" customHeight="1" x14ac:dyDescent="0.45"/>
    <row r="47" ht="14.25" customHeight="1" x14ac:dyDescent="0.45"/>
    <row r="48" ht="14.25" customHeight="1" x14ac:dyDescent="0.45"/>
    <row r="49" ht="14.25" customHeight="1" x14ac:dyDescent="0.45"/>
    <row r="50" ht="14.25" customHeight="1" x14ac:dyDescent="0.45"/>
    <row r="51" ht="14.25" customHeight="1" x14ac:dyDescent="0.45"/>
    <row r="52" ht="14.25" customHeight="1" x14ac:dyDescent="0.45"/>
    <row r="53" ht="14.25" customHeight="1" x14ac:dyDescent="0.45"/>
    <row r="54" ht="14.25" customHeight="1" x14ac:dyDescent="0.45"/>
    <row r="55" ht="14.25" customHeight="1" x14ac:dyDescent="0.45"/>
    <row r="56" ht="14.25" customHeight="1" x14ac:dyDescent="0.45"/>
    <row r="57" ht="14.25" customHeight="1" x14ac:dyDescent="0.45"/>
    <row r="58" ht="14.25" customHeight="1" x14ac:dyDescent="0.45"/>
    <row r="59" ht="14.25" customHeight="1" x14ac:dyDescent="0.45"/>
    <row r="60" ht="14.25" customHeight="1" x14ac:dyDescent="0.45"/>
    <row r="61" ht="14.25" customHeight="1" x14ac:dyDescent="0.45"/>
    <row r="62" ht="14.25" customHeight="1" x14ac:dyDescent="0.45"/>
    <row r="63" ht="14.25" customHeight="1" x14ac:dyDescent="0.45"/>
    <row r="64" ht="14.25" customHeight="1" x14ac:dyDescent="0.45"/>
    <row r="65" ht="14.25" customHeight="1" x14ac:dyDescent="0.45"/>
    <row r="66" ht="14.25" customHeight="1" x14ac:dyDescent="0.45"/>
    <row r="67" ht="14.25" customHeight="1" x14ac:dyDescent="0.45"/>
    <row r="68" ht="14.25" customHeight="1" x14ac:dyDescent="0.45"/>
    <row r="69" ht="14.25" customHeight="1" x14ac:dyDescent="0.45"/>
    <row r="70" ht="14.25" customHeight="1" x14ac:dyDescent="0.45"/>
    <row r="71" ht="14.25" customHeight="1" x14ac:dyDescent="0.45"/>
    <row r="72" ht="14.25" customHeight="1" x14ac:dyDescent="0.45"/>
    <row r="73" ht="14.25" customHeight="1" x14ac:dyDescent="0.45"/>
    <row r="74" ht="14.25" customHeight="1" x14ac:dyDescent="0.45"/>
    <row r="75" ht="14.25" customHeight="1" x14ac:dyDescent="0.45"/>
    <row r="76" ht="14.25" customHeight="1" x14ac:dyDescent="0.45"/>
    <row r="77" ht="14.25" customHeight="1" x14ac:dyDescent="0.45"/>
    <row r="78" ht="14.25" customHeight="1" x14ac:dyDescent="0.45"/>
    <row r="79" ht="14.25" customHeight="1" x14ac:dyDescent="0.45"/>
    <row r="80" ht="14.25" customHeight="1" x14ac:dyDescent="0.45"/>
    <row r="81" ht="14.25" customHeight="1" x14ac:dyDescent="0.45"/>
    <row r="82" ht="14.25" customHeight="1" x14ac:dyDescent="0.45"/>
    <row r="83" ht="14.25" customHeight="1" x14ac:dyDescent="0.45"/>
    <row r="84" ht="14.25" customHeight="1" x14ac:dyDescent="0.45"/>
    <row r="85" ht="14.25" customHeight="1" x14ac:dyDescent="0.45"/>
    <row r="86" ht="14.25" customHeight="1" x14ac:dyDescent="0.45"/>
    <row r="87" ht="14.25" customHeight="1" x14ac:dyDescent="0.45"/>
    <row r="88" ht="14.25" customHeight="1" x14ac:dyDescent="0.45"/>
    <row r="89" ht="14.25" customHeight="1" x14ac:dyDescent="0.45"/>
    <row r="90" ht="14.25" customHeight="1" x14ac:dyDescent="0.45"/>
    <row r="91" ht="14.25" customHeight="1" x14ac:dyDescent="0.45"/>
    <row r="92" ht="14.25" customHeight="1" x14ac:dyDescent="0.45"/>
    <row r="93" ht="14.25" customHeight="1" x14ac:dyDescent="0.45"/>
    <row r="94" ht="14.25" customHeight="1" x14ac:dyDescent="0.45"/>
    <row r="95" ht="14.25" customHeight="1" x14ac:dyDescent="0.45"/>
    <row r="96" ht="14.25" customHeight="1" x14ac:dyDescent="0.45"/>
    <row r="97" ht="14.25" customHeight="1" x14ac:dyDescent="0.45"/>
    <row r="98" ht="14.25" customHeight="1" x14ac:dyDescent="0.45"/>
    <row r="99" ht="14.25" customHeight="1" x14ac:dyDescent="0.45"/>
    <row r="100" ht="14.25" customHeight="1" x14ac:dyDescent="0.45"/>
    <row r="101" ht="14.25" customHeight="1" x14ac:dyDescent="0.45"/>
    <row r="102" ht="14.25" customHeight="1" x14ac:dyDescent="0.45"/>
    <row r="103" ht="14.25" customHeight="1" x14ac:dyDescent="0.45"/>
    <row r="104" ht="14.25" customHeight="1" x14ac:dyDescent="0.45"/>
    <row r="105" ht="14.25" customHeight="1" x14ac:dyDescent="0.45"/>
    <row r="106" ht="14.25" customHeight="1" x14ac:dyDescent="0.45"/>
    <row r="107" ht="14.25" customHeight="1" x14ac:dyDescent="0.45"/>
    <row r="108" ht="14.25" customHeight="1" x14ac:dyDescent="0.45"/>
    <row r="109" ht="14.25" customHeight="1" x14ac:dyDescent="0.45"/>
    <row r="110" ht="14.25" customHeight="1" x14ac:dyDescent="0.45"/>
    <row r="111" ht="14.25" customHeight="1" x14ac:dyDescent="0.45"/>
    <row r="112" ht="14.25" customHeight="1" x14ac:dyDescent="0.45"/>
    <row r="113" ht="14.25" customHeight="1" x14ac:dyDescent="0.45"/>
    <row r="114" ht="14.25" customHeight="1" x14ac:dyDescent="0.45"/>
    <row r="115" ht="14.25" customHeight="1" x14ac:dyDescent="0.45"/>
    <row r="116" ht="14.25" customHeight="1" x14ac:dyDescent="0.45"/>
    <row r="117" ht="14.25" customHeight="1" x14ac:dyDescent="0.45"/>
    <row r="118" ht="14.25" customHeight="1" x14ac:dyDescent="0.45"/>
    <row r="119" ht="14.25" customHeight="1" x14ac:dyDescent="0.45"/>
    <row r="120" ht="14.25" customHeight="1" x14ac:dyDescent="0.45"/>
    <row r="121" ht="14.25" customHeight="1" x14ac:dyDescent="0.45"/>
    <row r="122" ht="14.25" customHeight="1" x14ac:dyDescent="0.45"/>
    <row r="123" ht="14.25" customHeight="1" x14ac:dyDescent="0.45"/>
    <row r="124" ht="14.25" customHeight="1" x14ac:dyDescent="0.45"/>
    <row r="125" ht="14.25" customHeight="1" x14ac:dyDescent="0.45"/>
    <row r="126" ht="14.25" customHeight="1" x14ac:dyDescent="0.45"/>
    <row r="127" ht="14.25" customHeight="1" x14ac:dyDescent="0.45"/>
    <row r="128" ht="14.25" customHeight="1" x14ac:dyDescent="0.45"/>
    <row r="129" ht="14.25" customHeight="1" x14ac:dyDescent="0.45"/>
    <row r="130" ht="14.25" customHeight="1" x14ac:dyDescent="0.45"/>
    <row r="131" ht="14.25" customHeight="1" x14ac:dyDescent="0.45"/>
    <row r="132" ht="14.25" customHeight="1" x14ac:dyDescent="0.45"/>
    <row r="133" ht="14.25" customHeight="1" x14ac:dyDescent="0.45"/>
    <row r="134" ht="14.25" customHeight="1" x14ac:dyDescent="0.45"/>
    <row r="135" ht="14.25" customHeight="1" x14ac:dyDescent="0.45"/>
    <row r="136" ht="14.25" customHeight="1" x14ac:dyDescent="0.45"/>
    <row r="137" ht="14.25" customHeight="1" x14ac:dyDescent="0.45"/>
    <row r="138" ht="14.25" customHeight="1" x14ac:dyDescent="0.45"/>
    <row r="139" ht="14.25" customHeight="1" x14ac:dyDescent="0.45"/>
    <row r="140" ht="14.25" customHeight="1" x14ac:dyDescent="0.45"/>
    <row r="141" ht="14.25" customHeight="1" x14ac:dyDescent="0.45"/>
    <row r="142" ht="14.25" customHeight="1" x14ac:dyDescent="0.45"/>
    <row r="143" ht="14.25" customHeight="1" x14ac:dyDescent="0.45"/>
    <row r="144" ht="14.25" customHeight="1" x14ac:dyDescent="0.45"/>
    <row r="145" ht="14.25" customHeight="1" x14ac:dyDescent="0.45"/>
    <row r="146" ht="14.25" customHeight="1" x14ac:dyDescent="0.45"/>
    <row r="147" ht="14.25" customHeight="1" x14ac:dyDescent="0.45"/>
    <row r="148" ht="14.25" customHeight="1" x14ac:dyDescent="0.45"/>
    <row r="149" ht="14.25" customHeight="1" x14ac:dyDescent="0.45"/>
    <row r="150" ht="14.25" customHeight="1" x14ac:dyDescent="0.45"/>
    <row r="151" ht="14.25" customHeight="1" x14ac:dyDescent="0.45"/>
    <row r="152" ht="14.25" customHeight="1" x14ac:dyDescent="0.45"/>
    <row r="153" ht="14.25" customHeight="1" x14ac:dyDescent="0.45"/>
    <row r="154" ht="14.25" customHeight="1" x14ac:dyDescent="0.45"/>
    <row r="155" ht="14.25" customHeight="1" x14ac:dyDescent="0.45"/>
    <row r="156" ht="14.25" customHeight="1" x14ac:dyDescent="0.45"/>
    <row r="157" ht="14.25" customHeight="1" x14ac:dyDescent="0.45"/>
    <row r="158" ht="14.25" customHeight="1" x14ac:dyDescent="0.45"/>
    <row r="159" ht="14.25" customHeight="1" x14ac:dyDescent="0.45"/>
    <row r="160" ht="14.25" customHeight="1" x14ac:dyDescent="0.45"/>
    <row r="161" ht="14.25" customHeight="1" x14ac:dyDescent="0.45"/>
    <row r="162" ht="14.25" customHeight="1" x14ac:dyDescent="0.45"/>
    <row r="163" ht="14.25" customHeight="1" x14ac:dyDescent="0.45"/>
    <row r="164" ht="14.25" customHeight="1" x14ac:dyDescent="0.45"/>
    <row r="165" ht="14.25" customHeight="1" x14ac:dyDescent="0.45"/>
    <row r="166" ht="14.25" customHeight="1" x14ac:dyDescent="0.45"/>
    <row r="167" ht="14.25" customHeight="1" x14ac:dyDescent="0.45"/>
    <row r="168" ht="14.25" customHeight="1" x14ac:dyDescent="0.45"/>
    <row r="169" ht="14.25" customHeight="1" x14ac:dyDescent="0.45"/>
    <row r="170" ht="14.25" customHeight="1" x14ac:dyDescent="0.45"/>
    <row r="171" ht="14.25" customHeight="1" x14ac:dyDescent="0.45"/>
    <row r="172" ht="14.25" customHeight="1" x14ac:dyDescent="0.45"/>
    <row r="173" ht="14.25" customHeight="1" x14ac:dyDescent="0.45"/>
    <row r="174" ht="14.25" customHeight="1" x14ac:dyDescent="0.45"/>
    <row r="175" ht="14.25" customHeight="1" x14ac:dyDescent="0.45"/>
    <row r="176" ht="14.25" customHeight="1" x14ac:dyDescent="0.45"/>
    <row r="177" ht="14.25" customHeight="1" x14ac:dyDescent="0.45"/>
    <row r="178" ht="14.25" customHeight="1" x14ac:dyDescent="0.45"/>
    <row r="179" ht="14.25" customHeight="1" x14ac:dyDescent="0.45"/>
    <row r="180" ht="14.25" customHeight="1" x14ac:dyDescent="0.45"/>
    <row r="181" ht="14.25" customHeight="1" x14ac:dyDescent="0.45"/>
    <row r="182" ht="14.25" customHeight="1" x14ac:dyDescent="0.45"/>
    <row r="183" ht="14.25" customHeight="1" x14ac:dyDescent="0.45"/>
    <row r="184" ht="14.25" customHeight="1" x14ac:dyDescent="0.45"/>
    <row r="185" ht="14.25" customHeight="1" x14ac:dyDescent="0.45"/>
    <row r="186" ht="14.25" customHeight="1" x14ac:dyDescent="0.45"/>
    <row r="187" ht="14.25" customHeight="1" x14ac:dyDescent="0.45"/>
    <row r="188" ht="14.25" customHeight="1" x14ac:dyDescent="0.45"/>
    <row r="189" ht="14.25" customHeight="1" x14ac:dyDescent="0.45"/>
    <row r="190" ht="14.25" customHeight="1" x14ac:dyDescent="0.45"/>
    <row r="191" ht="14.25" customHeight="1" x14ac:dyDescent="0.45"/>
    <row r="192" ht="14.25" customHeight="1" x14ac:dyDescent="0.45"/>
    <row r="193" ht="14.25" customHeight="1" x14ac:dyDescent="0.45"/>
    <row r="194" ht="14.25" customHeight="1" x14ac:dyDescent="0.45"/>
    <row r="195" ht="14.25" customHeight="1" x14ac:dyDescent="0.45"/>
    <row r="196" ht="14.25" customHeight="1" x14ac:dyDescent="0.45"/>
    <row r="197" ht="14.25" customHeight="1" x14ac:dyDescent="0.45"/>
    <row r="198" ht="14.25" customHeight="1" x14ac:dyDescent="0.45"/>
    <row r="199" ht="14.25" customHeight="1" x14ac:dyDescent="0.45"/>
    <row r="200" ht="14.25" customHeight="1" x14ac:dyDescent="0.45"/>
    <row r="201" ht="14.25" customHeight="1" x14ac:dyDescent="0.45"/>
    <row r="202" ht="14.25" customHeight="1" x14ac:dyDescent="0.45"/>
    <row r="203" ht="14.25" customHeight="1" x14ac:dyDescent="0.45"/>
    <row r="204" ht="14.25" customHeight="1" x14ac:dyDescent="0.45"/>
    <row r="205" ht="14.25" customHeight="1" x14ac:dyDescent="0.45"/>
    <row r="206" ht="14.25" customHeight="1" x14ac:dyDescent="0.45"/>
    <row r="207" ht="14.25" customHeight="1" x14ac:dyDescent="0.45"/>
    <row r="208" ht="14.25" customHeight="1" x14ac:dyDescent="0.45"/>
    <row r="209" ht="14.25" customHeight="1" x14ac:dyDescent="0.45"/>
    <row r="210" ht="14.25" customHeight="1" x14ac:dyDescent="0.45"/>
    <row r="211" ht="14.25" customHeight="1" x14ac:dyDescent="0.45"/>
    <row r="212" ht="14.25" customHeight="1" x14ac:dyDescent="0.45"/>
    <row r="213" ht="14.25" customHeight="1" x14ac:dyDescent="0.45"/>
    <row r="214" ht="14.25" customHeight="1" x14ac:dyDescent="0.45"/>
    <row r="215" ht="14.25" customHeight="1" x14ac:dyDescent="0.45"/>
    <row r="216" ht="14.25" customHeight="1" x14ac:dyDescent="0.45"/>
    <row r="217" ht="14.25" customHeight="1" x14ac:dyDescent="0.45"/>
    <row r="218" ht="14.25" customHeight="1" x14ac:dyDescent="0.45"/>
    <row r="219" ht="14.25" customHeight="1" x14ac:dyDescent="0.45"/>
    <row r="220" ht="14.25" customHeight="1" x14ac:dyDescent="0.45"/>
    <row r="221" ht="14.25" customHeight="1" x14ac:dyDescent="0.45"/>
    <row r="222" ht="14.25" customHeight="1" x14ac:dyDescent="0.45"/>
    <row r="223" ht="14.25" customHeight="1" x14ac:dyDescent="0.45"/>
    <row r="224" ht="14.25" customHeight="1" x14ac:dyDescent="0.45"/>
    <row r="225" ht="14.25" customHeight="1" x14ac:dyDescent="0.45"/>
    <row r="226" ht="14.25" customHeight="1" x14ac:dyDescent="0.45"/>
    <row r="227" ht="14.25" customHeight="1" x14ac:dyDescent="0.45"/>
    <row r="228" ht="14.25" customHeight="1" x14ac:dyDescent="0.45"/>
    <row r="229" ht="14.25" customHeight="1" x14ac:dyDescent="0.45"/>
    <row r="230" ht="14.25" customHeight="1" x14ac:dyDescent="0.45"/>
    <row r="231" ht="14.25" customHeight="1" x14ac:dyDescent="0.45"/>
    <row r="232" ht="14.25" customHeight="1" x14ac:dyDescent="0.45"/>
    <row r="233" ht="14.25" customHeight="1" x14ac:dyDescent="0.45"/>
    <row r="234" ht="14.25" customHeight="1" x14ac:dyDescent="0.45"/>
    <row r="235" ht="14.25" customHeight="1" x14ac:dyDescent="0.45"/>
    <row r="236" ht="14.25" customHeight="1" x14ac:dyDescent="0.45"/>
    <row r="237" ht="14.25" customHeight="1" x14ac:dyDescent="0.45"/>
    <row r="238" ht="14.25" customHeight="1" x14ac:dyDescent="0.45"/>
    <row r="239" ht="14.25" customHeight="1" x14ac:dyDescent="0.45"/>
    <row r="240" ht="14.25" customHeight="1" x14ac:dyDescent="0.45"/>
    <row r="241" ht="14.25" customHeight="1" x14ac:dyDescent="0.45"/>
    <row r="242" ht="14.25" customHeight="1" x14ac:dyDescent="0.45"/>
    <row r="243" ht="14.25" customHeight="1" x14ac:dyDescent="0.45"/>
    <row r="244" ht="14.25" customHeight="1" x14ac:dyDescent="0.45"/>
    <row r="245" ht="14.25" customHeight="1" x14ac:dyDescent="0.45"/>
    <row r="246" ht="14.25" customHeight="1" x14ac:dyDescent="0.45"/>
    <row r="247" ht="14.25" customHeight="1" x14ac:dyDescent="0.45"/>
    <row r="248" ht="14.25" customHeight="1" x14ac:dyDescent="0.45"/>
    <row r="249" ht="14.25" customHeight="1" x14ac:dyDescent="0.45"/>
    <row r="250" ht="14.25" customHeight="1" x14ac:dyDescent="0.45"/>
    <row r="251" ht="14.25" customHeight="1" x14ac:dyDescent="0.45"/>
    <row r="252" ht="14.25" customHeight="1" x14ac:dyDescent="0.45"/>
    <row r="253" ht="14.25" customHeight="1" x14ac:dyDescent="0.45"/>
    <row r="254" ht="14.25" customHeight="1" x14ac:dyDescent="0.45"/>
    <row r="255" ht="14.25" customHeight="1" x14ac:dyDescent="0.45"/>
    <row r="256" ht="14.25" customHeight="1" x14ac:dyDescent="0.45"/>
    <row r="257" ht="14.25" customHeight="1" x14ac:dyDescent="0.45"/>
    <row r="258" ht="14.25" customHeight="1" x14ac:dyDescent="0.45"/>
    <row r="259" ht="14.25" customHeight="1" x14ac:dyDescent="0.45"/>
    <row r="260" ht="14.25" customHeight="1" x14ac:dyDescent="0.45"/>
    <row r="261" ht="14.25" customHeight="1" x14ac:dyDescent="0.45"/>
    <row r="262" ht="14.25" customHeight="1" x14ac:dyDescent="0.45"/>
    <row r="263" ht="14.25" customHeight="1" x14ac:dyDescent="0.45"/>
    <row r="264" ht="14.25" customHeight="1" x14ac:dyDescent="0.45"/>
    <row r="265" ht="14.25" customHeight="1" x14ac:dyDescent="0.45"/>
    <row r="266" ht="14.25" customHeight="1" x14ac:dyDescent="0.45"/>
    <row r="267" ht="14.25" customHeight="1" x14ac:dyDescent="0.45"/>
    <row r="268" ht="14.25" customHeight="1" x14ac:dyDescent="0.45"/>
    <row r="269" ht="14.25" customHeight="1" x14ac:dyDescent="0.45"/>
    <row r="270" ht="14.25" customHeight="1" x14ac:dyDescent="0.45"/>
    <row r="271" ht="14.25" customHeight="1" x14ac:dyDescent="0.45"/>
    <row r="272" ht="14.25" customHeight="1" x14ac:dyDescent="0.45"/>
    <row r="273" ht="14.25" customHeight="1" x14ac:dyDescent="0.45"/>
    <row r="274" ht="14.25" customHeight="1" x14ac:dyDescent="0.45"/>
    <row r="275" ht="14.25" customHeight="1" x14ac:dyDescent="0.45"/>
    <row r="276" ht="14.25" customHeight="1" x14ac:dyDescent="0.45"/>
    <row r="277" ht="14.25" customHeight="1" x14ac:dyDescent="0.45"/>
    <row r="278" ht="14.25" customHeight="1" x14ac:dyDescent="0.45"/>
    <row r="279" ht="14.25" customHeight="1" x14ac:dyDescent="0.45"/>
    <row r="280" ht="14.25" customHeight="1" x14ac:dyDescent="0.45"/>
    <row r="281" ht="14.25" customHeight="1" x14ac:dyDescent="0.45"/>
    <row r="282" ht="14.25" customHeight="1" x14ac:dyDescent="0.45"/>
    <row r="283" ht="14.25" customHeight="1" x14ac:dyDescent="0.45"/>
    <row r="284" ht="14.25" customHeight="1" x14ac:dyDescent="0.45"/>
    <row r="285" ht="14.25" customHeight="1" x14ac:dyDescent="0.45"/>
    <row r="286" ht="14.25" customHeight="1" x14ac:dyDescent="0.45"/>
    <row r="287" ht="14.25" customHeight="1" x14ac:dyDescent="0.45"/>
    <row r="288" ht="14.25" customHeight="1" x14ac:dyDescent="0.45"/>
    <row r="289" ht="14.25" customHeight="1" x14ac:dyDescent="0.45"/>
    <row r="290" ht="14.25" customHeight="1" x14ac:dyDescent="0.45"/>
    <row r="291" ht="14.25" customHeight="1" x14ac:dyDescent="0.45"/>
    <row r="292" ht="14.25" customHeight="1" x14ac:dyDescent="0.45"/>
    <row r="293" ht="14.25" customHeight="1" x14ac:dyDescent="0.45"/>
    <row r="294" ht="14.25" customHeight="1" x14ac:dyDescent="0.45"/>
    <row r="295" ht="14.25" customHeight="1" x14ac:dyDescent="0.45"/>
    <row r="296" ht="14.25" customHeight="1" x14ac:dyDescent="0.45"/>
    <row r="297" ht="14.25" customHeight="1" x14ac:dyDescent="0.45"/>
    <row r="298" ht="14.25" customHeight="1" x14ac:dyDescent="0.45"/>
    <row r="299" ht="14.25" customHeight="1" x14ac:dyDescent="0.45"/>
    <row r="300" ht="14.25" customHeight="1" x14ac:dyDescent="0.45"/>
    <row r="301" ht="14.25" customHeight="1" x14ac:dyDescent="0.45"/>
    <row r="302" ht="14.25" customHeight="1" x14ac:dyDescent="0.45"/>
    <row r="303" ht="14.25" customHeight="1" x14ac:dyDescent="0.45"/>
    <row r="304" ht="14.25" customHeight="1" x14ac:dyDescent="0.45"/>
    <row r="305" ht="14.25" customHeight="1" x14ac:dyDescent="0.45"/>
    <row r="306" ht="14.25" customHeight="1" x14ac:dyDescent="0.45"/>
    <row r="307" ht="14.25" customHeight="1" x14ac:dyDescent="0.45"/>
    <row r="308" ht="14.25" customHeight="1" x14ac:dyDescent="0.45"/>
    <row r="309" ht="14.25" customHeight="1" x14ac:dyDescent="0.45"/>
    <row r="310" ht="14.25" customHeight="1" x14ac:dyDescent="0.45"/>
    <row r="311" ht="14.25" customHeight="1" x14ac:dyDescent="0.45"/>
    <row r="312" ht="14.25" customHeight="1" x14ac:dyDescent="0.45"/>
    <row r="313" ht="14.25" customHeight="1" x14ac:dyDescent="0.45"/>
    <row r="314" ht="14.25" customHeight="1" x14ac:dyDescent="0.45"/>
    <row r="315" ht="14.25" customHeight="1" x14ac:dyDescent="0.45"/>
    <row r="316" ht="14.25" customHeight="1" x14ac:dyDescent="0.45"/>
    <row r="317" ht="14.25" customHeight="1" x14ac:dyDescent="0.45"/>
    <row r="318" ht="14.25" customHeight="1" x14ac:dyDescent="0.45"/>
    <row r="319" ht="14.25" customHeight="1" x14ac:dyDescent="0.45"/>
    <row r="320" ht="14.25" customHeight="1" x14ac:dyDescent="0.45"/>
    <row r="321" ht="14.25" customHeight="1" x14ac:dyDescent="0.45"/>
    <row r="322" ht="14.25" customHeight="1" x14ac:dyDescent="0.45"/>
    <row r="323" ht="14.25" customHeight="1" x14ac:dyDescent="0.45"/>
    <row r="324" ht="14.25" customHeight="1" x14ac:dyDescent="0.45"/>
    <row r="325" ht="14.25" customHeight="1" x14ac:dyDescent="0.45"/>
    <row r="326" ht="14.25" customHeight="1" x14ac:dyDescent="0.45"/>
    <row r="327" ht="14.25" customHeight="1" x14ac:dyDescent="0.45"/>
    <row r="328" ht="14.25" customHeight="1" x14ac:dyDescent="0.45"/>
    <row r="329" ht="14.25" customHeight="1" x14ac:dyDescent="0.45"/>
    <row r="330" ht="14.25" customHeight="1" x14ac:dyDescent="0.45"/>
    <row r="331" ht="14.25" customHeight="1" x14ac:dyDescent="0.45"/>
    <row r="332" ht="14.25" customHeight="1" x14ac:dyDescent="0.45"/>
    <row r="333" ht="14.25" customHeight="1" x14ac:dyDescent="0.45"/>
    <row r="334" ht="14.25" customHeight="1" x14ac:dyDescent="0.45"/>
    <row r="335" ht="14.25" customHeight="1" x14ac:dyDescent="0.45"/>
    <row r="336" ht="14.25" customHeight="1" x14ac:dyDescent="0.45"/>
    <row r="337" ht="14.25" customHeight="1" x14ac:dyDescent="0.45"/>
    <row r="338" ht="14.25" customHeight="1" x14ac:dyDescent="0.45"/>
    <row r="339" ht="14.25" customHeight="1" x14ac:dyDescent="0.45"/>
    <row r="340" ht="14.25" customHeight="1" x14ac:dyDescent="0.45"/>
    <row r="341" ht="14.25" customHeight="1" x14ac:dyDescent="0.45"/>
    <row r="342" ht="14.25" customHeight="1" x14ac:dyDescent="0.45"/>
    <row r="343" ht="14.25" customHeight="1" x14ac:dyDescent="0.45"/>
    <row r="344" ht="14.25" customHeight="1" x14ac:dyDescent="0.45"/>
    <row r="345" ht="14.25" customHeight="1" x14ac:dyDescent="0.45"/>
    <row r="346" ht="14.25" customHeight="1" x14ac:dyDescent="0.45"/>
    <row r="347" ht="14.25" customHeight="1" x14ac:dyDescent="0.45"/>
    <row r="348" ht="14.25" customHeight="1" x14ac:dyDescent="0.45"/>
    <row r="349" ht="14.25" customHeight="1" x14ac:dyDescent="0.45"/>
    <row r="350" ht="14.25" customHeight="1" x14ac:dyDescent="0.45"/>
    <row r="351" ht="14.25" customHeight="1" x14ac:dyDescent="0.45"/>
    <row r="352" ht="14.25" customHeight="1" x14ac:dyDescent="0.45"/>
    <row r="353" ht="14.25" customHeight="1" x14ac:dyDescent="0.45"/>
    <row r="354" ht="14.25" customHeight="1" x14ac:dyDescent="0.45"/>
    <row r="355" ht="14.25" customHeight="1" x14ac:dyDescent="0.45"/>
    <row r="356" ht="14.25" customHeight="1" x14ac:dyDescent="0.45"/>
    <row r="357" ht="14.25" customHeight="1" x14ac:dyDescent="0.45"/>
    <row r="358" ht="14.25" customHeight="1" x14ac:dyDescent="0.45"/>
    <row r="359" ht="14.25" customHeight="1" x14ac:dyDescent="0.45"/>
    <row r="360" ht="14.25" customHeight="1" x14ac:dyDescent="0.45"/>
    <row r="361" ht="14.25" customHeight="1" x14ac:dyDescent="0.45"/>
    <row r="362" ht="14.25" customHeight="1" x14ac:dyDescent="0.45"/>
    <row r="363" ht="14.25" customHeight="1" x14ac:dyDescent="0.45"/>
    <row r="364" ht="14.25" customHeight="1" x14ac:dyDescent="0.45"/>
    <row r="365" ht="14.25" customHeight="1" x14ac:dyDescent="0.45"/>
    <row r="366" ht="14.25" customHeight="1" x14ac:dyDescent="0.45"/>
    <row r="367" ht="14.25" customHeight="1" x14ac:dyDescent="0.45"/>
    <row r="368" ht="14.25" customHeight="1" x14ac:dyDescent="0.45"/>
    <row r="369" ht="14.25" customHeight="1" x14ac:dyDescent="0.45"/>
    <row r="370" ht="14.25" customHeight="1" x14ac:dyDescent="0.45"/>
    <row r="371" ht="14.25" customHeight="1" x14ac:dyDescent="0.45"/>
    <row r="372" ht="14.25" customHeight="1" x14ac:dyDescent="0.45"/>
    <row r="373" ht="14.25" customHeight="1" x14ac:dyDescent="0.45"/>
    <row r="374" ht="14.25" customHeight="1" x14ac:dyDescent="0.45"/>
    <row r="375" ht="14.25" customHeight="1" x14ac:dyDescent="0.45"/>
    <row r="376" ht="14.25" customHeight="1" x14ac:dyDescent="0.45"/>
    <row r="377" ht="14.25" customHeight="1" x14ac:dyDescent="0.45"/>
    <row r="378" ht="14.25" customHeight="1" x14ac:dyDescent="0.45"/>
    <row r="379" ht="14.25" customHeight="1" x14ac:dyDescent="0.45"/>
    <row r="380" ht="14.25" customHeight="1" x14ac:dyDescent="0.45"/>
    <row r="381" ht="14.25" customHeight="1" x14ac:dyDescent="0.45"/>
    <row r="382" ht="14.25" customHeight="1" x14ac:dyDescent="0.45"/>
    <row r="383" ht="14.25" customHeight="1" x14ac:dyDescent="0.45"/>
    <row r="384" ht="14.25" customHeight="1" x14ac:dyDescent="0.45"/>
    <row r="385" ht="14.25" customHeight="1" x14ac:dyDescent="0.45"/>
    <row r="386" ht="14.25" customHeight="1" x14ac:dyDescent="0.45"/>
    <row r="387" ht="14.25" customHeight="1" x14ac:dyDescent="0.45"/>
    <row r="388" ht="14.25" customHeight="1" x14ac:dyDescent="0.45"/>
    <row r="389" ht="14.25" customHeight="1" x14ac:dyDescent="0.45"/>
    <row r="390" ht="14.25" customHeight="1" x14ac:dyDescent="0.45"/>
    <row r="391" ht="14.25" customHeight="1" x14ac:dyDescent="0.45"/>
    <row r="392" ht="14.25" customHeight="1" x14ac:dyDescent="0.45"/>
    <row r="393" ht="14.25" customHeight="1" x14ac:dyDescent="0.45"/>
    <row r="394" ht="14.25" customHeight="1" x14ac:dyDescent="0.45"/>
    <row r="395" ht="14.25" customHeight="1" x14ac:dyDescent="0.45"/>
    <row r="396" ht="14.25" customHeight="1" x14ac:dyDescent="0.45"/>
    <row r="397" ht="14.25" customHeight="1" x14ac:dyDescent="0.45"/>
    <row r="398" ht="14.25" customHeight="1" x14ac:dyDescent="0.45"/>
    <row r="399" ht="14.25" customHeight="1" x14ac:dyDescent="0.45"/>
    <row r="400" ht="14.25" customHeight="1" x14ac:dyDescent="0.45"/>
    <row r="401" ht="14.25" customHeight="1" x14ac:dyDescent="0.45"/>
    <row r="402" ht="14.25" customHeight="1" x14ac:dyDescent="0.45"/>
    <row r="403" ht="14.25" customHeight="1" x14ac:dyDescent="0.45"/>
    <row r="404" ht="14.25" customHeight="1" x14ac:dyDescent="0.45"/>
    <row r="405" ht="14.25" customHeight="1" x14ac:dyDescent="0.45"/>
    <row r="406" ht="14.25" customHeight="1" x14ac:dyDescent="0.45"/>
    <row r="407" ht="14.25" customHeight="1" x14ac:dyDescent="0.45"/>
    <row r="408" ht="14.25" customHeight="1" x14ac:dyDescent="0.45"/>
    <row r="409" ht="14.25" customHeight="1" x14ac:dyDescent="0.45"/>
    <row r="410" ht="14.25" customHeight="1" x14ac:dyDescent="0.45"/>
    <row r="411" ht="14.25" customHeight="1" x14ac:dyDescent="0.45"/>
    <row r="412" ht="14.25" customHeight="1" x14ac:dyDescent="0.45"/>
    <row r="413" ht="14.25" customHeight="1" x14ac:dyDescent="0.45"/>
    <row r="414" ht="14.25" customHeight="1" x14ac:dyDescent="0.45"/>
    <row r="415" ht="14.25" customHeight="1" x14ac:dyDescent="0.45"/>
    <row r="416" ht="14.25" customHeight="1" x14ac:dyDescent="0.45"/>
    <row r="417" ht="14.25" customHeight="1" x14ac:dyDescent="0.45"/>
    <row r="418" ht="14.25" customHeight="1" x14ac:dyDescent="0.45"/>
    <row r="419" ht="14.25" customHeight="1" x14ac:dyDescent="0.45"/>
    <row r="420" ht="14.25" customHeight="1" x14ac:dyDescent="0.45"/>
    <row r="421" ht="14.25" customHeight="1" x14ac:dyDescent="0.45"/>
    <row r="422" ht="14.25" customHeight="1" x14ac:dyDescent="0.45"/>
    <row r="423" ht="14.25" customHeight="1" x14ac:dyDescent="0.45"/>
    <row r="424" ht="14.25" customHeight="1" x14ac:dyDescent="0.45"/>
    <row r="425" ht="14.25" customHeight="1" x14ac:dyDescent="0.45"/>
    <row r="426" ht="14.25" customHeight="1" x14ac:dyDescent="0.45"/>
    <row r="427" ht="14.25" customHeight="1" x14ac:dyDescent="0.45"/>
    <row r="428" ht="14.25" customHeight="1" x14ac:dyDescent="0.45"/>
    <row r="429" ht="14.25" customHeight="1" x14ac:dyDescent="0.45"/>
    <row r="430" ht="14.25" customHeight="1" x14ac:dyDescent="0.45"/>
    <row r="431" ht="14.25" customHeight="1" x14ac:dyDescent="0.45"/>
    <row r="432" ht="14.25" customHeight="1" x14ac:dyDescent="0.45"/>
    <row r="433" ht="14.25" customHeight="1" x14ac:dyDescent="0.45"/>
    <row r="434" ht="14.25" customHeight="1" x14ac:dyDescent="0.45"/>
    <row r="435" ht="14.25" customHeight="1" x14ac:dyDescent="0.45"/>
    <row r="436" ht="14.25" customHeight="1" x14ac:dyDescent="0.45"/>
    <row r="437" ht="14.25" customHeight="1" x14ac:dyDescent="0.45"/>
    <row r="438" ht="14.25" customHeight="1" x14ac:dyDescent="0.45"/>
    <row r="439" ht="14.25" customHeight="1" x14ac:dyDescent="0.45"/>
    <row r="440" ht="14.25" customHeight="1" x14ac:dyDescent="0.45"/>
    <row r="441" ht="14.25" customHeight="1" x14ac:dyDescent="0.45"/>
    <row r="442" ht="14.25" customHeight="1" x14ac:dyDescent="0.45"/>
    <row r="443" ht="14.25" customHeight="1" x14ac:dyDescent="0.45"/>
    <row r="444" ht="14.25" customHeight="1" x14ac:dyDescent="0.45"/>
    <row r="445" ht="14.25" customHeight="1" x14ac:dyDescent="0.45"/>
    <row r="446" ht="14.25" customHeight="1" x14ac:dyDescent="0.45"/>
    <row r="447" ht="14.25" customHeight="1" x14ac:dyDescent="0.45"/>
    <row r="448" ht="14.25" customHeight="1" x14ac:dyDescent="0.45"/>
    <row r="449" ht="14.25" customHeight="1" x14ac:dyDescent="0.45"/>
    <row r="450" ht="14.25" customHeight="1" x14ac:dyDescent="0.45"/>
    <row r="451" ht="14.25" customHeight="1" x14ac:dyDescent="0.45"/>
    <row r="452" ht="14.25" customHeight="1" x14ac:dyDescent="0.45"/>
    <row r="453" ht="14.25" customHeight="1" x14ac:dyDescent="0.45"/>
    <row r="454" ht="14.25" customHeight="1" x14ac:dyDescent="0.45"/>
    <row r="455" ht="14.25" customHeight="1" x14ac:dyDescent="0.45"/>
    <row r="456" ht="14.25" customHeight="1" x14ac:dyDescent="0.45"/>
    <row r="457" ht="14.25" customHeight="1" x14ac:dyDescent="0.45"/>
    <row r="458" ht="14.25" customHeight="1" x14ac:dyDescent="0.45"/>
    <row r="459" ht="14.25" customHeight="1" x14ac:dyDescent="0.45"/>
    <row r="460" ht="14.25" customHeight="1" x14ac:dyDescent="0.45"/>
    <row r="461" ht="14.25" customHeight="1" x14ac:dyDescent="0.45"/>
    <row r="462" ht="14.25" customHeight="1" x14ac:dyDescent="0.45"/>
    <row r="463" ht="14.25" customHeight="1" x14ac:dyDescent="0.45"/>
    <row r="464" ht="14.25" customHeight="1" x14ac:dyDescent="0.45"/>
    <row r="465" ht="14.25" customHeight="1" x14ac:dyDescent="0.45"/>
    <row r="466" ht="14.25" customHeight="1" x14ac:dyDescent="0.45"/>
    <row r="467" ht="14.25" customHeight="1" x14ac:dyDescent="0.45"/>
    <row r="468" ht="14.25" customHeight="1" x14ac:dyDescent="0.45"/>
    <row r="469" ht="14.25" customHeight="1" x14ac:dyDescent="0.45"/>
    <row r="470" ht="14.25" customHeight="1" x14ac:dyDescent="0.45"/>
    <row r="471" ht="14.25" customHeight="1" x14ac:dyDescent="0.45"/>
    <row r="472" ht="14.25" customHeight="1" x14ac:dyDescent="0.45"/>
    <row r="473" ht="14.25" customHeight="1" x14ac:dyDescent="0.45"/>
    <row r="474" ht="14.25" customHeight="1" x14ac:dyDescent="0.45"/>
    <row r="475" ht="14.25" customHeight="1" x14ac:dyDescent="0.45"/>
    <row r="476" ht="14.25" customHeight="1" x14ac:dyDescent="0.45"/>
    <row r="477" ht="14.25" customHeight="1" x14ac:dyDescent="0.45"/>
    <row r="478" ht="14.25" customHeight="1" x14ac:dyDescent="0.45"/>
    <row r="479" ht="14.25" customHeight="1" x14ac:dyDescent="0.45"/>
    <row r="480" ht="14.25" customHeight="1" x14ac:dyDescent="0.45"/>
    <row r="481" ht="14.25" customHeight="1" x14ac:dyDescent="0.45"/>
    <row r="482" ht="14.25" customHeight="1" x14ac:dyDescent="0.45"/>
    <row r="483" ht="14.25" customHeight="1" x14ac:dyDescent="0.45"/>
    <row r="484" ht="14.25" customHeight="1" x14ac:dyDescent="0.45"/>
    <row r="485" ht="14.25" customHeight="1" x14ac:dyDescent="0.45"/>
    <row r="486" ht="14.25" customHeight="1" x14ac:dyDescent="0.45"/>
    <row r="487" ht="14.25" customHeight="1" x14ac:dyDescent="0.45"/>
    <row r="488" ht="14.25" customHeight="1" x14ac:dyDescent="0.45"/>
    <row r="489" ht="14.25" customHeight="1" x14ac:dyDescent="0.45"/>
    <row r="490" ht="14.25" customHeight="1" x14ac:dyDescent="0.45"/>
    <row r="491" ht="14.25" customHeight="1" x14ac:dyDescent="0.45"/>
    <row r="492" ht="14.25" customHeight="1" x14ac:dyDescent="0.45"/>
    <row r="493" ht="14.25" customHeight="1" x14ac:dyDescent="0.45"/>
    <row r="494" ht="14.25" customHeight="1" x14ac:dyDescent="0.45"/>
    <row r="495" ht="14.25" customHeight="1" x14ac:dyDescent="0.45"/>
    <row r="496" ht="14.25" customHeight="1" x14ac:dyDescent="0.45"/>
    <row r="497" ht="14.25" customHeight="1" x14ac:dyDescent="0.45"/>
    <row r="498" ht="14.25" customHeight="1" x14ac:dyDescent="0.45"/>
    <row r="499" ht="14.25" customHeight="1" x14ac:dyDescent="0.45"/>
    <row r="500" ht="14.25" customHeight="1" x14ac:dyDescent="0.45"/>
    <row r="501" ht="14.25" customHeight="1" x14ac:dyDescent="0.45"/>
    <row r="502" ht="14.25" customHeight="1" x14ac:dyDescent="0.45"/>
    <row r="503" ht="14.25" customHeight="1" x14ac:dyDescent="0.45"/>
    <row r="504" ht="14.25" customHeight="1" x14ac:dyDescent="0.45"/>
    <row r="505" ht="14.25" customHeight="1" x14ac:dyDescent="0.45"/>
    <row r="506" ht="14.25" customHeight="1" x14ac:dyDescent="0.45"/>
    <row r="507" ht="14.25" customHeight="1" x14ac:dyDescent="0.45"/>
    <row r="508" ht="14.25" customHeight="1" x14ac:dyDescent="0.45"/>
    <row r="509" ht="14.25" customHeight="1" x14ac:dyDescent="0.45"/>
    <row r="510" ht="14.25" customHeight="1" x14ac:dyDescent="0.45"/>
    <row r="511" ht="14.25" customHeight="1" x14ac:dyDescent="0.45"/>
    <row r="512" ht="14.25" customHeight="1" x14ac:dyDescent="0.45"/>
    <row r="513" ht="14.25" customHeight="1" x14ac:dyDescent="0.45"/>
    <row r="514" ht="14.25" customHeight="1" x14ac:dyDescent="0.45"/>
    <row r="515" ht="14.25" customHeight="1" x14ac:dyDescent="0.45"/>
    <row r="516" ht="14.25" customHeight="1" x14ac:dyDescent="0.45"/>
    <row r="517" ht="14.25" customHeight="1" x14ac:dyDescent="0.45"/>
    <row r="518" ht="14.25" customHeight="1" x14ac:dyDescent="0.45"/>
    <row r="519" ht="14.25" customHeight="1" x14ac:dyDescent="0.45"/>
    <row r="520" ht="14.25" customHeight="1" x14ac:dyDescent="0.45"/>
    <row r="521" ht="14.25" customHeight="1" x14ac:dyDescent="0.45"/>
    <row r="522" ht="14.25" customHeight="1" x14ac:dyDescent="0.45"/>
    <row r="523" ht="14.25" customHeight="1" x14ac:dyDescent="0.45"/>
    <row r="524" ht="14.25" customHeight="1" x14ac:dyDescent="0.45"/>
    <row r="525" ht="14.25" customHeight="1" x14ac:dyDescent="0.45"/>
    <row r="526" ht="14.25" customHeight="1" x14ac:dyDescent="0.45"/>
    <row r="527" ht="14.25" customHeight="1" x14ac:dyDescent="0.45"/>
    <row r="528" ht="14.25" customHeight="1" x14ac:dyDescent="0.45"/>
    <row r="529" ht="14.25" customHeight="1" x14ac:dyDescent="0.45"/>
    <row r="530" ht="14.25" customHeight="1" x14ac:dyDescent="0.45"/>
    <row r="531" ht="14.25" customHeight="1" x14ac:dyDescent="0.45"/>
    <row r="532" ht="14.25" customHeight="1" x14ac:dyDescent="0.45"/>
    <row r="533" ht="14.25" customHeight="1" x14ac:dyDescent="0.45"/>
    <row r="534" ht="14.25" customHeight="1" x14ac:dyDescent="0.45"/>
    <row r="535" ht="14.25" customHeight="1" x14ac:dyDescent="0.45"/>
    <row r="536" ht="14.25" customHeight="1" x14ac:dyDescent="0.45"/>
    <row r="537" ht="14.25" customHeight="1" x14ac:dyDescent="0.45"/>
    <row r="538" ht="14.25" customHeight="1" x14ac:dyDescent="0.45"/>
    <row r="539" ht="14.25" customHeight="1" x14ac:dyDescent="0.45"/>
    <row r="540" ht="14.25" customHeight="1" x14ac:dyDescent="0.45"/>
    <row r="541" ht="14.25" customHeight="1" x14ac:dyDescent="0.45"/>
    <row r="542" ht="14.25" customHeight="1" x14ac:dyDescent="0.45"/>
    <row r="543" ht="14.25" customHeight="1" x14ac:dyDescent="0.45"/>
    <row r="544" ht="14.25" customHeight="1" x14ac:dyDescent="0.45"/>
    <row r="545" ht="14.25" customHeight="1" x14ac:dyDescent="0.45"/>
    <row r="546" ht="14.25" customHeight="1" x14ac:dyDescent="0.45"/>
    <row r="547" ht="14.25" customHeight="1" x14ac:dyDescent="0.45"/>
    <row r="548" ht="14.25" customHeight="1" x14ac:dyDescent="0.45"/>
    <row r="549" ht="14.25" customHeight="1" x14ac:dyDescent="0.45"/>
    <row r="550" ht="14.25" customHeight="1" x14ac:dyDescent="0.45"/>
    <row r="551" ht="14.25" customHeight="1" x14ac:dyDescent="0.45"/>
    <row r="552" ht="14.25" customHeight="1" x14ac:dyDescent="0.45"/>
    <row r="553" ht="14.25" customHeight="1" x14ac:dyDescent="0.45"/>
    <row r="554" ht="14.25" customHeight="1" x14ac:dyDescent="0.45"/>
    <row r="555" ht="14.25" customHeight="1" x14ac:dyDescent="0.45"/>
    <row r="556" ht="14.25" customHeight="1" x14ac:dyDescent="0.45"/>
    <row r="557" ht="14.25" customHeight="1" x14ac:dyDescent="0.45"/>
    <row r="558" ht="14.25" customHeight="1" x14ac:dyDescent="0.45"/>
    <row r="559" ht="14.25" customHeight="1" x14ac:dyDescent="0.45"/>
    <row r="560" ht="14.25" customHeight="1" x14ac:dyDescent="0.45"/>
    <row r="561" ht="14.25" customHeight="1" x14ac:dyDescent="0.45"/>
    <row r="562" ht="14.25" customHeight="1" x14ac:dyDescent="0.45"/>
    <row r="563" ht="14.25" customHeight="1" x14ac:dyDescent="0.45"/>
    <row r="564" ht="14.25" customHeight="1" x14ac:dyDescent="0.45"/>
    <row r="565" ht="14.25" customHeight="1" x14ac:dyDescent="0.45"/>
    <row r="566" ht="14.25" customHeight="1" x14ac:dyDescent="0.45"/>
    <row r="567" ht="14.25" customHeight="1" x14ac:dyDescent="0.45"/>
    <row r="568" ht="14.25" customHeight="1" x14ac:dyDescent="0.45"/>
    <row r="569" ht="14.25" customHeight="1" x14ac:dyDescent="0.45"/>
    <row r="570" ht="14.25" customHeight="1" x14ac:dyDescent="0.45"/>
    <row r="571" ht="14.25" customHeight="1" x14ac:dyDescent="0.45"/>
    <row r="572" ht="14.25" customHeight="1" x14ac:dyDescent="0.45"/>
    <row r="573" ht="14.25" customHeight="1" x14ac:dyDescent="0.45"/>
    <row r="574" ht="14.25" customHeight="1" x14ac:dyDescent="0.45"/>
    <row r="575" ht="14.25" customHeight="1" x14ac:dyDescent="0.45"/>
    <row r="576" ht="14.25" customHeight="1" x14ac:dyDescent="0.45"/>
    <row r="577" ht="14.25" customHeight="1" x14ac:dyDescent="0.45"/>
    <row r="578" ht="14.25" customHeight="1" x14ac:dyDescent="0.45"/>
    <row r="579" ht="14.25" customHeight="1" x14ac:dyDescent="0.45"/>
    <row r="580" ht="14.25" customHeight="1" x14ac:dyDescent="0.45"/>
    <row r="581" ht="14.25" customHeight="1" x14ac:dyDescent="0.45"/>
    <row r="582" ht="14.25" customHeight="1" x14ac:dyDescent="0.45"/>
    <row r="583" ht="14.25" customHeight="1" x14ac:dyDescent="0.45"/>
    <row r="584" ht="14.25" customHeight="1" x14ac:dyDescent="0.45"/>
    <row r="585" ht="14.25" customHeight="1" x14ac:dyDescent="0.45"/>
    <row r="586" ht="14.25" customHeight="1" x14ac:dyDescent="0.45"/>
    <row r="587" ht="14.25" customHeight="1" x14ac:dyDescent="0.45"/>
    <row r="588" ht="14.25" customHeight="1" x14ac:dyDescent="0.45"/>
    <row r="589" ht="14.25" customHeight="1" x14ac:dyDescent="0.45"/>
    <row r="590" ht="14.25" customHeight="1" x14ac:dyDescent="0.45"/>
    <row r="591" ht="14.25" customHeight="1" x14ac:dyDescent="0.45"/>
    <row r="592" ht="14.25" customHeight="1" x14ac:dyDescent="0.45"/>
    <row r="593" ht="14.25" customHeight="1" x14ac:dyDescent="0.45"/>
    <row r="594" ht="14.25" customHeight="1" x14ac:dyDescent="0.45"/>
    <row r="595" ht="14.25" customHeight="1" x14ac:dyDescent="0.45"/>
    <row r="596" ht="14.25" customHeight="1" x14ac:dyDescent="0.45"/>
    <row r="597" ht="14.25" customHeight="1" x14ac:dyDescent="0.45"/>
    <row r="598" ht="14.25" customHeight="1" x14ac:dyDescent="0.45"/>
    <row r="599" ht="14.25" customHeight="1" x14ac:dyDescent="0.45"/>
    <row r="600" ht="14.25" customHeight="1" x14ac:dyDescent="0.45"/>
    <row r="601" ht="14.25" customHeight="1" x14ac:dyDescent="0.45"/>
    <row r="602" ht="14.25" customHeight="1" x14ac:dyDescent="0.45"/>
    <row r="603" ht="14.25" customHeight="1" x14ac:dyDescent="0.45"/>
    <row r="604" ht="14.25" customHeight="1" x14ac:dyDescent="0.45"/>
    <row r="605" ht="14.25" customHeight="1" x14ac:dyDescent="0.45"/>
    <row r="606" ht="14.25" customHeight="1" x14ac:dyDescent="0.45"/>
    <row r="607" ht="14.25" customHeight="1" x14ac:dyDescent="0.45"/>
    <row r="608" ht="14.25" customHeight="1" x14ac:dyDescent="0.45"/>
    <row r="609" ht="14.25" customHeight="1" x14ac:dyDescent="0.45"/>
    <row r="610" ht="14.25" customHeight="1" x14ac:dyDescent="0.45"/>
    <row r="611" ht="14.25" customHeight="1" x14ac:dyDescent="0.45"/>
    <row r="612" ht="14.25" customHeight="1" x14ac:dyDescent="0.45"/>
    <row r="613" ht="14.25" customHeight="1" x14ac:dyDescent="0.45"/>
    <row r="614" ht="14.25" customHeight="1" x14ac:dyDescent="0.45"/>
    <row r="615" ht="14.25" customHeight="1" x14ac:dyDescent="0.45"/>
    <row r="616" ht="14.25" customHeight="1" x14ac:dyDescent="0.45"/>
    <row r="617" ht="14.25" customHeight="1" x14ac:dyDescent="0.45"/>
    <row r="618" ht="14.25" customHeight="1" x14ac:dyDescent="0.45"/>
    <row r="619" ht="14.25" customHeight="1" x14ac:dyDescent="0.45"/>
    <row r="620" ht="14.25" customHeight="1" x14ac:dyDescent="0.45"/>
    <row r="621" ht="14.25" customHeight="1" x14ac:dyDescent="0.45"/>
    <row r="622" ht="14.25" customHeight="1" x14ac:dyDescent="0.45"/>
    <row r="623" ht="14.25" customHeight="1" x14ac:dyDescent="0.45"/>
    <row r="624" ht="14.25" customHeight="1" x14ac:dyDescent="0.45"/>
    <row r="625" ht="14.25" customHeight="1" x14ac:dyDescent="0.45"/>
    <row r="626" ht="14.25" customHeight="1" x14ac:dyDescent="0.45"/>
    <row r="627" ht="14.25" customHeight="1" x14ac:dyDescent="0.45"/>
    <row r="628" ht="14.25" customHeight="1" x14ac:dyDescent="0.45"/>
    <row r="629" ht="14.25" customHeight="1" x14ac:dyDescent="0.45"/>
    <row r="630" ht="14.25" customHeight="1" x14ac:dyDescent="0.45"/>
    <row r="631" ht="14.25" customHeight="1" x14ac:dyDescent="0.45"/>
    <row r="632" ht="14.25" customHeight="1" x14ac:dyDescent="0.45"/>
    <row r="633" ht="14.25" customHeight="1" x14ac:dyDescent="0.45"/>
    <row r="634" ht="14.25" customHeight="1" x14ac:dyDescent="0.45"/>
    <row r="635" ht="14.25" customHeight="1" x14ac:dyDescent="0.45"/>
    <row r="636" ht="14.25" customHeight="1" x14ac:dyDescent="0.45"/>
    <row r="637" ht="14.25" customHeight="1" x14ac:dyDescent="0.45"/>
    <row r="638" ht="14.25" customHeight="1" x14ac:dyDescent="0.45"/>
    <row r="639" ht="14.25" customHeight="1" x14ac:dyDescent="0.45"/>
    <row r="640" ht="14.25" customHeight="1" x14ac:dyDescent="0.45"/>
    <row r="641" ht="14.25" customHeight="1" x14ac:dyDescent="0.45"/>
    <row r="642" ht="14.25" customHeight="1" x14ac:dyDescent="0.45"/>
    <row r="643" ht="14.25" customHeight="1" x14ac:dyDescent="0.45"/>
    <row r="644" ht="14.25" customHeight="1" x14ac:dyDescent="0.45"/>
    <row r="645" ht="14.25" customHeight="1" x14ac:dyDescent="0.45"/>
    <row r="646" ht="14.25" customHeight="1" x14ac:dyDescent="0.45"/>
    <row r="647" ht="14.25" customHeight="1" x14ac:dyDescent="0.45"/>
    <row r="648" ht="14.25" customHeight="1" x14ac:dyDescent="0.45"/>
    <row r="649" ht="14.25" customHeight="1" x14ac:dyDescent="0.45"/>
    <row r="650" ht="14.25" customHeight="1" x14ac:dyDescent="0.45"/>
    <row r="651" ht="14.25" customHeight="1" x14ac:dyDescent="0.45"/>
    <row r="652" ht="14.25" customHeight="1" x14ac:dyDescent="0.45"/>
    <row r="653" ht="14.25" customHeight="1" x14ac:dyDescent="0.45"/>
    <row r="654" ht="14.25" customHeight="1" x14ac:dyDescent="0.45"/>
    <row r="655" ht="14.25" customHeight="1" x14ac:dyDescent="0.45"/>
    <row r="656" ht="14.25" customHeight="1" x14ac:dyDescent="0.45"/>
    <row r="657" ht="14.25" customHeight="1" x14ac:dyDescent="0.45"/>
    <row r="658" ht="14.25" customHeight="1" x14ac:dyDescent="0.45"/>
    <row r="659" ht="14.25" customHeight="1" x14ac:dyDescent="0.45"/>
    <row r="660" ht="14.25" customHeight="1" x14ac:dyDescent="0.45"/>
    <row r="661" ht="14.25" customHeight="1" x14ac:dyDescent="0.45"/>
    <row r="662" ht="14.25" customHeight="1" x14ac:dyDescent="0.45"/>
    <row r="663" ht="14.25" customHeight="1" x14ac:dyDescent="0.45"/>
    <row r="664" ht="14.25" customHeight="1" x14ac:dyDescent="0.45"/>
    <row r="665" ht="14.25" customHeight="1" x14ac:dyDescent="0.45"/>
    <row r="666" ht="14.25" customHeight="1" x14ac:dyDescent="0.45"/>
    <row r="667" ht="14.25" customHeight="1" x14ac:dyDescent="0.45"/>
    <row r="668" ht="14.25" customHeight="1" x14ac:dyDescent="0.45"/>
    <row r="669" ht="14.25" customHeight="1" x14ac:dyDescent="0.45"/>
    <row r="670" ht="14.25" customHeight="1" x14ac:dyDescent="0.45"/>
    <row r="671" ht="14.25" customHeight="1" x14ac:dyDescent="0.45"/>
    <row r="672" ht="14.25" customHeight="1" x14ac:dyDescent="0.45"/>
    <row r="673" ht="14.25" customHeight="1" x14ac:dyDescent="0.45"/>
    <row r="674" ht="14.25" customHeight="1" x14ac:dyDescent="0.45"/>
    <row r="675" ht="14.25" customHeight="1" x14ac:dyDescent="0.45"/>
    <row r="676" ht="14.25" customHeight="1" x14ac:dyDescent="0.45"/>
    <row r="677" ht="14.25" customHeight="1" x14ac:dyDescent="0.45"/>
    <row r="678" ht="14.25" customHeight="1" x14ac:dyDescent="0.45"/>
    <row r="679" ht="14.25" customHeight="1" x14ac:dyDescent="0.45"/>
    <row r="680" ht="14.25" customHeight="1" x14ac:dyDescent="0.45"/>
    <row r="681" ht="14.25" customHeight="1" x14ac:dyDescent="0.45"/>
    <row r="682" ht="14.25" customHeight="1" x14ac:dyDescent="0.45"/>
    <row r="683" ht="14.25" customHeight="1" x14ac:dyDescent="0.45"/>
    <row r="684" ht="14.25" customHeight="1" x14ac:dyDescent="0.45"/>
    <row r="685" ht="14.25" customHeight="1" x14ac:dyDescent="0.45"/>
    <row r="686" ht="14.25" customHeight="1" x14ac:dyDescent="0.45"/>
    <row r="687" ht="14.25" customHeight="1" x14ac:dyDescent="0.45"/>
    <row r="688" ht="14.25" customHeight="1" x14ac:dyDescent="0.45"/>
    <row r="689" ht="14.25" customHeight="1" x14ac:dyDescent="0.45"/>
    <row r="690" ht="14.25" customHeight="1" x14ac:dyDescent="0.45"/>
    <row r="691" ht="14.25" customHeight="1" x14ac:dyDescent="0.45"/>
    <row r="692" ht="14.25" customHeight="1" x14ac:dyDescent="0.45"/>
    <row r="693" ht="14.25" customHeight="1" x14ac:dyDescent="0.45"/>
    <row r="694" ht="14.25" customHeight="1" x14ac:dyDescent="0.45"/>
    <row r="695" ht="14.25" customHeight="1" x14ac:dyDescent="0.45"/>
    <row r="696" ht="14.25" customHeight="1" x14ac:dyDescent="0.45"/>
    <row r="697" ht="14.25" customHeight="1" x14ac:dyDescent="0.45"/>
    <row r="698" ht="14.25" customHeight="1" x14ac:dyDescent="0.45"/>
    <row r="699" ht="14.25" customHeight="1" x14ac:dyDescent="0.45"/>
    <row r="700" ht="14.25" customHeight="1" x14ac:dyDescent="0.45"/>
    <row r="701" ht="14.25" customHeight="1" x14ac:dyDescent="0.45"/>
    <row r="702" ht="14.25" customHeight="1" x14ac:dyDescent="0.45"/>
    <row r="703" ht="14.25" customHeight="1" x14ac:dyDescent="0.45"/>
    <row r="704" ht="14.25" customHeight="1" x14ac:dyDescent="0.45"/>
    <row r="705" ht="14.25" customHeight="1" x14ac:dyDescent="0.45"/>
    <row r="706" ht="14.25" customHeight="1" x14ac:dyDescent="0.45"/>
    <row r="707" ht="14.25" customHeight="1" x14ac:dyDescent="0.45"/>
    <row r="708" ht="14.25" customHeight="1" x14ac:dyDescent="0.45"/>
    <row r="709" ht="14.25" customHeight="1" x14ac:dyDescent="0.45"/>
    <row r="710" ht="14.25" customHeight="1" x14ac:dyDescent="0.45"/>
    <row r="711" ht="14.25" customHeight="1" x14ac:dyDescent="0.45"/>
    <row r="712" ht="14.25" customHeight="1" x14ac:dyDescent="0.45"/>
    <row r="713" ht="14.25" customHeight="1" x14ac:dyDescent="0.45"/>
    <row r="714" ht="14.25" customHeight="1" x14ac:dyDescent="0.45"/>
    <row r="715" ht="14.25" customHeight="1" x14ac:dyDescent="0.45"/>
    <row r="716" ht="14.25" customHeight="1" x14ac:dyDescent="0.45"/>
    <row r="717" ht="14.25" customHeight="1" x14ac:dyDescent="0.45"/>
    <row r="718" ht="14.25" customHeight="1" x14ac:dyDescent="0.45"/>
    <row r="719" ht="14.25" customHeight="1" x14ac:dyDescent="0.45"/>
    <row r="720" ht="14.25" customHeight="1" x14ac:dyDescent="0.45"/>
    <row r="721" ht="14.25" customHeight="1" x14ac:dyDescent="0.45"/>
    <row r="722" ht="14.25" customHeight="1" x14ac:dyDescent="0.45"/>
    <row r="723" ht="14.25" customHeight="1" x14ac:dyDescent="0.45"/>
    <row r="724" ht="14.25" customHeight="1" x14ac:dyDescent="0.45"/>
    <row r="725" ht="14.25" customHeight="1" x14ac:dyDescent="0.45"/>
    <row r="726" ht="14.25" customHeight="1" x14ac:dyDescent="0.45"/>
    <row r="727" ht="14.25" customHeight="1" x14ac:dyDescent="0.45"/>
    <row r="728" ht="14.25" customHeight="1" x14ac:dyDescent="0.45"/>
    <row r="729" ht="14.25" customHeight="1" x14ac:dyDescent="0.45"/>
    <row r="730" ht="14.25" customHeight="1" x14ac:dyDescent="0.45"/>
    <row r="731" ht="14.25" customHeight="1" x14ac:dyDescent="0.45"/>
    <row r="732" ht="14.25" customHeight="1" x14ac:dyDescent="0.45"/>
    <row r="733" ht="14.25" customHeight="1" x14ac:dyDescent="0.45"/>
    <row r="734" ht="14.25" customHeight="1" x14ac:dyDescent="0.45"/>
    <row r="735" ht="14.25" customHeight="1" x14ac:dyDescent="0.45"/>
    <row r="736" ht="14.25" customHeight="1" x14ac:dyDescent="0.45"/>
    <row r="737" ht="14.25" customHeight="1" x14ac:dyDescent="0.45"/>
    <row r="738" ht="14.25" customHeight="1" x14ac:dyDescent="0.45"/>
    <row r="739" ht="14.25" customHeight="1" x14ac:dyDescent="0.45"/>
    <row r="740" ht="14.25" customHeight="1" x14ac:dyDescent="0.45"/>
    <row r="741" ht="14.25" customHeight="1" x14ac:dyDescent="0.45"/>
    <row r="742" ht="14.25" customHeight="1" x14ac:dyDescent="0.45"/>
    <row r="743" ht="14.25" customHeight="1" x14ac:dyDescent="0.45"/>
    <row r="744" ht="14.25" customHeight="1" x14ac:dyDescent="0.45"/>
    <row r="745" ht="14.25" customHeight="1" x14ac:dyDescent="0.45"/>
    <row r="746" ht="14.25" customHeight="1" x14ac:dyDescent="0.45"/>
    <row r="747" ht="14.25" customHeight="1" x14ac:dyDescent="0.45"/>
    <row r="748" ht="14.25" customHeight="1" x14ac:dyDescent="0.45"/>
    <row r="749" ht="14.25" customHeight="1" x14ac:dyDescent="0.45"/>
    <row r="750" ht="14.25" customHeight="1" x14ac:dyDescent="0.45"/>
    <row r="751" ht="14.25" customHeight="1" x14ac:dyDescent="0.45"/>
    <row r="752" ht="14.25" customHeight="1" x14ac:dyDescent="0.45"/>
    <row r="753" ht="14.25" customHeight="1" x14ac:dyDescent="0.45"/>
    <row r="754" ht="14.25" customHeight="1" x14ac:dyDescent="0.45"/>
    <row r="755" ht="14.25" customHeight="1" x14ac:dyDescent="0.45"/>
    <row r="756" ht="14.25" customHeight="1" x14ac:dyDescent="0.45"/>
    <row r="757" ht="14.25" customHeight="1" x14ac:dyDescent="0.45"/>
    <row r="758" ht="14.25" customHeight="1" x14ac:dyDescent="0.45"/>
    <row r="759" ht="14.25" customHeight="1" x14ac:dyDescent="0.45"/>
    <row r="760" ht="14.25" customHeight="1" x14ac:dyDescent="0.45"/>
    <row r="761" ht="14.25" customHeight="1" x14ac:dyDescent="0.45"/>
    <row r="762" ht="14.25" customHeight="1" x14ac:dyDescent="0.45"/>
    <row r="763" ht="14.25" customHeight="1" x14ac:dyDescent="0.45"/>
    <row r="764" ht="14.25" customHeight="1" x14ac:dyDescent="0.45"/>
    <row r="765" ht="14.25" customHeight="1" x14ac:dyDescent="0.45"/>
    <row r="766" ht="14.25" customHeight="1" x14ac:dyDescent="0.45"/>
    <row r="767" ht="14.25" customHeight="1" x14ac:dyDescent="0.45"/>
    <row r="768" ht="14.25" customHeight="1" x14ac:dyDescent="0.45"/>
    <row r="769" ht="14.25" customHeight="1" x14ac:dyDescent="0.45"/>
    <row r="770" ht="14.25" customHeight="1" x14ac:dyDescent="0.45"/>
    <row r="771" ht="14.25" customHeight="1" x14ac:dyDescent="0.45"/>
    <row r="772" ht="14.25" customHeight="1" x14ac:dyDescent="0.45"/>
    <row r="773" ht="14.25" customHeight="1" x14ac:dyDescent="0.45"/>
    <row r="774" ht="14.25" customHeight="1" x14ac:dyDescent="0.45"/>
    <row r="775" ht="14.25" customHeight="1" x14ac:dyDescent="0.45"/>
    <row r="776" ht="14.25" customHeight="1" x14ac:dyDescent="0.45"/>
    <row r="777" ht="14.25" customHeight="1" x14ac:dyDescent="0.45"/>
    <row r="778" ht="14.25" customHeight="1" x14ac:dyDescent="0.45"/>
    <row r="779" ht="14.25" customHeight="1" x14ac:dyDescent="0.45"/>
    <row r="780" ht="14.25" customHeight="1" x14ac:dyDescent="0.45"/>
    <row r="781" ht="14.25" customHeight="1" x14ac:dyDescent="0.45"/>
    <row r="782" ht="14.25" customHeight="1" x14ac:dyDescent="0.45"/>
    <row r="783" ht="14.25" customHeight="1" x14ac:dyDescent="0.45"/>
    <row r="784" ht="14.25" customHeight="1" x14ac:dyDescent="0.45"/>
    <row r="785" ht="14.25" customHeight="1" x14ac:dyDescent="0.45"/>
    <row r="786" ht="14.25" customHeight="1" x14ac:dyDescent="0.45"/>
    <row r="787" ht="14.25" customHeight="1" x14ac:dyDescent="0.45"/>
    <row r="788" ht="14.25" customHeight="1" x14ac:dyDescent="0.45"/>
    <row r="789" ht="14.25" customHeight="1" x14ac:dyDescent="0.45"/>
    <row r="790" ht="14.25" customHeight="1" x14ac:dyDescent="0.45"/>
    <row r="791" ht="14.25" customHeight="1" x14ac:dyDescent="0.45"/>
    <row r="792" ht="14.25" customHeight="1" x14ac:dyDescent="0.45"/>
    <row r="793" ht="14.25" customHeight="1" x14ac:dyDescent="0.45"/>
    <row r="794" ht="14.25" customHeight="1" x14ac:dyDescent="0.45"/>
    <row r="795" ht="14.25" customHeight="1" x14ac:dyDescent="0.45"/>
    <row r="796" ht="14.25" customHeight="1" x14ac:dyDescent="0.45"/>
    <row r="797" ht="14.25" customHeight="1" x14ac:dyDescent="0.45"/>
    <row r="798" ht="14.25" customHeight="1" x14ac:dyDescent="0.45"/>
    <row r="799" ht="14.25" customHeight="1" x14ac:dyDescent="0.45"/>
    <row r="800" ht="14.25" customHeight="1" x14ac:dyDescent="0.45"/>
    <row r="801" ht="14.25" customHeight="1" x14ac:dyDescent="0.45"/>
    <row r="802" ht="14.25" customHeight="1" x14ac:dyDescent="0.45"/>
    <row r="803" ht="14.25" customHeight="1" x14ac:dyDescent="0.45"/>
    <row r="804" ht="14.25" customHeight="1" x14ac:dyDescent="0.45"/>
    <row r="805" ht="14.25" customHeight="1" x14ac:dyDescent="0.45"/>
    <row r="806" ht="14.25" customHeight="1" x14ac:dyDescent="0.45"/>
    <row r="807" ht="14.25" customHeight="1" x14ac:dyDescent="0.45"/>
    <row r="808" ht="14.25" customHeight="1" x14ac:dyDescent="0.45"/>
    <row r="809" ht="14.25" customHeight="1" x14ac:dyDescent="0.45"/>
    <row r="810" ht="14.25" customHeight="1" x14ac:dyDescent="0.45"/>
    <row r="811" ht="14.25" customHeight="1" x14ac:dyDescent="0.45"/>
    <row r="812" ht="14.25" customHeight="1" x14ac:dyDescent="0.45"/>
    <row r="813" ht="14.25" customHeight="1" x14ac:dyDescent="0.45"/>
    <row r="814" ht="14.25" customHeight="1" x14ac:dyDescent="0.45"/>
    <row r="815" ht="14.25" customHeight="1" x14ac:dyDescent="0.45"/>
    <row r="816" ht="14.25" customHeight="1" x14ac:dyDescent="0.45"/>
    <row r="817" ht="14.25" customHeight="1" x14ac:dyDescent="0.45"/>
    <row r="818" ht="14.25" customHeight="1" x14ac:dyDescent="0.45"/>
    <row r="819" ht="14.25" customHeight="1" x14ac:dyDescent="0.45"/>
    <row r="820" ht="14.25" customHeight="1" x14ac:dyDescent="0.45"/>
    <row r="821" ht="14.25" customHeight="1" x14ac:dyDescent="0.45"/>
    <row r="822" ht="14.25" customHeight="1" x14ac:dyDescent="0.45"/>
    <row r="823" ht="14.25" customHeight="1" x14ac:dyDescent="0.45"/>
    <row r="824" ht="14.25" customHeight="1" x14ac:dyDescent="0.45"/>
    <row r="825" ht="14.25" customHeight="1" x14ac:dyDescent="0.45"/>
    <row r="826" ht="14.25" customHeight="1" x14ac:dyDescent="0.45"/>
    <row r="827" ht="14.25" customHeight="1" x14ac:dyDescent="0.45"/>
    <row r="828" ht="14.25" customHeight="1" x14ac:dyDescent="0.45"/>
    <row r="829" ht="14.25" customHeight="1" x14ac:dyDescent="0.45"/>
    <row r="830" ht="14.25" customHeight="1" x14ac:dyDescent="0.45"/>
    <row r="831" ht="14.25" customHeight="1" x14ac:dyDescent="0.45"/>
    <row r="832" ht="14.25" customHeight="1" x14ac:dyDescent="0.45"/>
    <row r="833" ht="14.25" customHeight="1" x14ac:dyDescent="0.45"/>
    <row r="834" ht="14.25" customHeight="1" x14ac:dyDescent="0.45"/>
    <row r="835" ht="14.25" customHeight="1" x14ac:dyDescent="0.45"/>
    <row r="836" ht="14.25" customHeight="1" x14ac:dyDescent="0.45"/>
    <row r="837" ht="14.25" customHeight="1" x14ac:dyDescent="0.45"/>
    <row r="838" ht="14.25" customHeight="1" x14ac:dyDescent="0.45"/>
    <row r="839" ht="14.25" customHeight="1" x14ac:dyDescent="0.45"/>
    <row r="840" ht="14.25" customHeight="1" x14ac:dyDescent="0.45"/>
    <row r="841" ht="14.25" customHeight="1" x14ac:dyDescent="0.45"/>
    <row r="842" ht="14.25" customHeight="1" x14ac:dyDescent="0.45"/>
    <row r="843" ht="14.25" customHeight="1" x14ac:dyDescent="0.45"/>
    <row r="844" ht="14.25" customHeight="1" x14ac:dyDescent="0.45"/>
    <row r="845" ht="14.25" customHeight="1" x14ac:dyDescent="0.45"/>
    <row r="846" ht="14.25" customHeight="1" x14ac:dyDescent="0.45"/>
    <row r="847" ht="14.25" customHeight="1" x14ac:dyDescent="0.45"/>
    <row r="848" ht="14.25" customHeight="1" x14ac:dyDescent="0.45"/>
    <row r="849" ht="14.25" customHeight="1" x14ac:dyDescent="0.45"/>
    <row r="850" ht="14.25" customHeight="1" x14ac:dyDescent="0.45"/>
    <row r="851" ht="14.25" customHeight="1" x14ac:dyDescent="0.45"/>
    <row r="852" ht="14.25" customHeight="1" x14ac:dyDescent="0.45"/>
    <row r="853" ht="14.25" customHeight="1" x14ac:dyDescent="0.45"/>
    <row r="854" ht="14.25" customHeight="1" x14ac:dyDescent="0.45"/>
    <row r="855" ht="14.25" customHeight="1" x14ac:dyDescent="0.45"/>
    <row r="856" ht="14.25" customHeight="1" x14ac:dyDescent="0.45"/>
    <row r="857" ht="14.25" customHeight="1" x14ac:dyDescent="0.45"/>
    <row r="858" ht="14.25" customHeight="1" x14ac:dyDescent="0.45"/>
    <row r="859" ht="14.25" customHeight="1" x14ac:dyDescent="0.45"/>
    <row r="860" ht="14.25" customHeight="1" x14ac:dyDescent="0.45"/>
    <row r="861" ht="14.25" customHeight="1" x14ac:dyDescent="0.45"/>
    <row r="862" ht="14.25" customHeight="1" x14ac:dyDescent="0.45"/>
    <row r="863" ht="14.25" customHeight="1" x14ac:dyDescent="0.45"/>
    <row r="864" ht="14.25" customHeight="1" x14ac:dyDescent="0.45"/>
    <row r="865" ht="14.25" customHeight="1" x14ac:dyDescent="0.45"/>
    <row r="866" ht="14.25" customHeight="1" x14ac:dyDescent="0.45"/>
    <row r="867" ht="14.25" customHeight="1" x14ac:dyDescent="0.45"/>
    <row r="868" ht="14.25" customHeight="1" x14ac:dyDescent="0.45"/>
    <row r="869" ht="14.25" customHeight="1" x14ac:dyDescent="0.45"/>
    <row r="870" ht="14.25" customHeight="1" x14ac:dyDescent="0.45"/>
    <row r="871" ht="14.25" customHeight="1" x14ac:dyDescent="0.45"/>
    <row r="872" ht="14.25" customHeight="1" x14ac:dyDescent="0.45"/>
    <row r="873" ht="14.25" customHeight="1" x14ac:dyDescent="0.45"/>
    <row r="874" ht="14.25" customHeight="1" x14ac:dyDescent="0.45"/>
    <row r="875" ht="14.25" customHeight="1" x14ac:dyDescent="0.45"/>
    <row r="876" ht="14.25" customHeight="1" x14ac:dyDescent="0.45"/>
    <row r="877" ht="14.25" customHeight="1" x14ac:dyDescent="0.45"/>
    <row r="878" ht="14.25" customHeight="1" x14ac:dyDescent="0.45"/>
    <row r="879" ht="14.25" customHeight="1" x14ac:dyDescent="0.45"/>
    <row r="880" ht="14.25" customHeight="1" x14ac:dyDescent="0.45"/>
    <row r="881" ht="14.25" customHeight="1" x14ac:dyDescent="0.45"/>
    <row r="882" ht="14.25" customHeight="1" x14ac:dyDescent="0.45"/>
    <row r="883" ht="14.25" customHeight="1" x14ac:dyDescent="0.45"/>
    <row r="884" ht="14.25" customHeight="1" x14ac:dyDescent="0.45"/>
    <row r="885" ht="14.25" customHeight="1" x14ac:dyDescent="0.45"/>
    <row r="886" ht="14.25" customHeight="1" x14ac:dyDescent="0.45"/>
    <row r="887" ht="14.25" customHeight="1" x14ac:dyDescent="0.45"/>
    <row r="888" ht="14.25" customHeight="1" x14ac:dyDescent="0.45"/>
    <row r="889" ht="14.25" customHeight="1" x14ac:dyDescent="0.45"/>
    <row r="890" ht="14.25" customHeight="1" x14ac:dyDescent="0.45"/>
    <row r="891" ht="14.25" customHeight="1" x14ac:dyDescent="0.45"/>
    <row r="892" ht="14.25" customHeight="1" x14ac:dyDescent="0.45"/>
    <row r="893" ht="14.25" customHeight="1" x14ac:dyDescent="0.45"/>
    <row r="894" ht="14.25" customHeight="1" x14ac:dyDescent="0.45"/>
    <row r="895" ht="14.25" customHeight="1" x14ac:dyDescent="0.45"/>
    <row r="896" ht="14.25" customHeight="1" x14ac:dyDescent="0.45"/>
    <row r="897" ht="14.25" customHeight="1" x14ac:dyDescent="0.45"/>
    <row r="898" ht="14.25" customHeight="1" x14ac:dyDescent="0.45"/>
    <row r="899" ht="14.25" customHeight="1" x14ac:dyDescent="0.45"/>
    <row r="900" ht="14.25" customHeight="1" x14ac:dyDescent="0.45"/>
    <row r="901" ht="14.25" customHeight="1" x14ac:dyDescent="0.45"/>
    <row r="902" ht="14.25" customHeight="1" x14ac:dyDescent="0.45"/>
    <row r="903" ht="14.25" customHeight="1" x14ac:dyDescent="0.45"/>
    <row r="904" ht="14.25" customHeight="1" x14ac:dyDescent="0.45"/>
    <row r="905" ht="14.25" customHeight="1" x14ac:dyDescent="0.45"/>
    <row r="906" ht="14.25" customHeight="1" x14ac:dyDescent="0.45"/>
    <row r="907" ht="14.25" customHeight="1" x14ac:dyDescent="0.45"/>
    <row r="908" ht="14.25" customHeight="1" x14ac:dyDescent="0.45"/>
    <row r="909" ht="14.25" customHeight="1" x14ac:dyDescent="0.45"/>
    <row r="910" ht="14.25" customHeight="1" x14ac:dyDescent="0.45"/>
    <row r="911" ht="14.25" customHeight="1" x14ac:dyDescent="0.45"/>
    <row r="912" ht="14.25" customHeight="1" x14ac:dyDescent="0.45"/>
    <row r="913" ht="14.25" customHeight="1" x14ac:dyDescent="0.45"/>
    <row r="914" ht="14.25" customHeight="1" x14ac:dyDescent="0.45"/>
    <row r="915" ht="14.25" customHeight="1" x14ac:dyDescent="0.45"/>
    <row r="916" ht="14.25" customHeight="1" x14ac:dyDescent="0.45"/>
    <row r="917" ht="14.25" customHeight="1" x14ac:dyDescent="0.45"/>
    <row r="918" ht="14.25" customHeight="1" x14ac:dyDescent="0.45"/>
    <row r="919" ht="14.25" customHeight="1" x14ac:dyDescent="0.45"/>
    <row r="920" ht="14.25" customHeight="1" x14ac:dyDescent="0.45"/>
    <row r="921" ht="14.25" customHeight="1" x14ac:dyDescent="0.45"/>
    <row r="922" ht="14.25" customHeight="1" x14ac:dyDescent="0.45"/>
    <row r="923" ht="14.25" customHeight="1" x14ac:dyDescent="0.45"/>
    <row r="924" ht="14.25" customHeight="1" x14ac:dyDescent="0.45"/>
    <row r="925" ht="14.25" customHeight="1" x14ac:dyDescent="0.45"/>
    <row r="926" ht="14.25" customHeight="1" x14ac:dyDescent="0.45"/>
    <row r="927" ht="14.25" customHeight="1" x14ac:dyDescent="0.45"/>
    <row r="928" ht="14.25" customHeight="1" x14ac:dyDescent="0.45"/>
    <row r="929" ht="14.25" customHeight="1" x14ac:dyDescent="0.45"/>
    <row r="930" ht="14.25" customHeight="1" x14ac:dyDescent="0.45"/>
    <row r="931" ht="14.25" customHeight="1" x14ac:dyDescent="0.45"/>
    <row r="932" ht="14.25" customHeight="1" x14ac:dyDescent="0.45"/>
    <row r="933" ht="14.25" customHeight="1" x14ac:dyDescent="0.45"/>
    <row r="934" ht="14.25" customHeight="1" x14ac:dyDescent="0.45"/>
    <row r="935" ht="14.25" customHeight="1" x14ac:dyDescent="0.45"/>
    <row r="936" ht="14.25" customHeight="1" x14ac:dyDescent="0.45"/>
    <row r="937" ht="14.25" customHeight="1" x14ac:dyDescent="0.45"/>
    <row r="938" ht="14.25" customHeight="1" x14ac:dyDescent="0.45"/>
    <row r="939" ht="14.25" customHeight="1" x14ac:dyDescent="0.45"/>
    <row r="940" ht="14.25" customHeight="1" x14ac:dyDescent="0.45"/>
    <row r="941" ht="14.25" customHeight="1" x14ac:dyDescent="0.45"/>
    <row r="942" ht="14.25" customHeight="1" x14ac:dyDescent="0.45"/>
    <row r="943" ht="14.25" customHeight="1" x14ac:dyDescent="0.45"/>
    <row r="944" ht="14.25" customHeight="1" x14ac:dyDescent="0.45"/>
    <row r="945" ht="14.25" customHeight="1" x14ac:dyDescent="0.45"/>
    <row r="946" ht="14.25" customHeight="1" x14ac:dyDescent="0.45"/>
    <row r="947" ht="14.25" customHeight="1" x14ac:dyDescent="0.45"/>
    <row r="948" ht="14.25" customHeight="1" x14ac:dyDescent="0.45"/>
    <row r="949" ht="14.25" customHeight="1" x14ac:dyDescent="0.45"/>
    <row r="950" ht="14.25" customHeight="1" x14ac:dyDescent="0.45"/>
    <row r="951" ht="14.25" customHeight="1" x14ac:dyDescent="0.45"/>
    <row r="952" ht="14.25" customHeight="1" x14ac:dyDescent="0.45"/>
    <row r="953" ht="14.25" customHeight="1" x14ac:dyDescent="0.45"/>
    <row r="954" ht="14.25" customHeight="1" x14ac:dyDescent="0.45"/>
    <row r="955" ht="14.25" customHeight="1" x14ac:dyDescent="0.45"/>
    <row r="956" ht="14.25" customHeight="1" x14ac:dyDescent="0.45"/>
    <row r="957" ht="14.25" customHeight="1" x14ac:dyDescent="0.45"/>
    <row r="958" ht="14.25" customHeight="1" x14ac:dyDescent="0.45"/>
    <row r="959" ht="14.25" customHeight="1" x14ac:dyDescent="0.45"/>
    <row r="960" ht="14.25" customHeight="1" x14ac:dyDescent="0.45"/>
    <row r="961" ht="14.25" customHeight="1" x14ac:dyDescent="0.45"/>
    <row r="962" ht="14.25" customHeight="1" x14ac:dyDescent="0.45"/>
    <row r="963" ht="14.25" customHeight="1" x14ac:dyDescent="0.45"/>
    <row r="964" ht="14.25" customHeight="1" x14ac:dyDescent="0.45"/>
    <row r="965" ht="14.25" customHeight="1" x14ac:dyDescent="0.45"/>
    <row r="966" ht="14.25" customHeight="1" x14ac:dyDescent="0.45"/>
    <row r="967" ht="14.25" customHeight="1" x14ac:dyDescent="0.45"/>
    <row r="968" ht="14.25" customHeight="1" x14ac:dyDescent="0.45"/>
    <row r="969" ht="14.25" customHeight="1" x14ac:dyDescent="0.45"/>
    <row r="970" ht="14.25" customHeight="1" x14ac:dyDescent="0.45"/>
    <row r="971" ht="14.25" customHeight="1" x14ac:dyDescent="0.45"/>
    <row r="972" ht="14.25" customHeight="1" x14ac:dyDescent="0.45"/>
    <row r="973" ht="14.25" customHeight="1" x14ac:dyDescent="0.45"/>
    <row r="974" ht="14.25" customHeight="1" x14ac:dyDescent="0.45"/>
    <row r="975" ht="14.25" customHeight="1" x14ac:dyDescent="0.45"/>
    <row r="976" ht="14.25" customHeight="1" x14ac:dyDescent="0.45"/>
    <row r="977" ht="14.25" customHeight="1" x14ac:dyDescent="0.45"/>
    <row r="978" ht="14.25" customHeight="1" x14ac:dyDescent="0.45"/>
    <row r="979" ht="14.25" customHeight="1" x14ac:dyDescent="0.45"/>
    <row r="980" ht="14.25" customHeight="1" x14ac:dyDescent="0.45"/>
    <row r="981" ht="14.25" customHeight="1" x14ac:dyDescent="0.45"/>
    <row r="982" ht="14.25" customHeight="1" x14ac:dyDescent="0.45"/>
    <row r="983" ht="14.25" customHeight="1" x14ac:dyDescent="0.45"/>
    <row r="984" ht="14.25" customHeight="1" x14ac:dyDescent="0.45"/>
    <row r="985" ht="14.25" customHeight="1" x14ac:dyDescent="0.45"/>
    <row r="986" ht="14.25" customHeight="1" x14ac:dyDescent="0.45"/>
    <row r="987" ht="14.25" customHeight="1" x14ac:dyDescent="0.45"/>
    <row r="988" ht="14.25" customHeight="1" x14ac:dyDescent="0.45"/>
    <row r="989" ht="14.25" customHeight="1" x14ac:dyDescent="0.45"/>
    <row r="990" ht="14.25" customHeight="1" x14ac:dyDescent="0.45"/>
    <row r="991" ht="14.25" customHeight="1" x14ac:dyDescent="0.45"/>
    <row r="992" ht="14.25" customHeight="1" x14ac:dyDescent="0.45"/>
    <row r="993" ht="14.25" customHeight="1" x14ac:dyDescent="0.45"/>
    <row r="994" ht="14.25" customHeight="1" x14ac:dyDescent="0.45"/>
    <row r="995" ht="14.25" customHeight="1" x14ac:dyDescent="0.45"/>
    <row r="996" ht="14.25" customHeight="1" x14ac:dyDescent="0.45"/>
    <row r="997" ht="14.25" customHeight="1" x14ac:dyDescent="0.45"/>
    <row r="998" ht="14.25" customHeight="1" x14ac:dyDescent="0.45"/>
    <row r="999" ht="14.25" customHeight="1" x14ac:dyDescent="0.45"/>
    <row r="1000" ht="14.25" customHeight="1" x14ac:dyDescent="0.45"/>
  </sheetData>
  <pageMargins left="0.7" right="0.7" top="0.75" bottom="0.75" header="0" footer="0"/>
  <pageSetup orientation="portrait"/>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Combo Chart</vt:lpstr>
      <vt:lpstr>Waterfall Chart</vt:lpstr>
      <vt:lpstr>Pie Chart</vt:lpstr>
      <vt:lpstr>Map Chart</vt:lpstr>
      <vt:lpstr>Top 5 Sub</vt:lpstr>
      <vt:lpstr>KPI</vt:lpstr>
      <vt:lpstr>KPI YOY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Bui, Dang Quan</cp:lastModifiedBy>
  <dcterms:created xsi:type="dcterms:W3CDTF">2015-06-05T18:17:20Z</dcterms:created>
  <dcterms:modified xsi:type="dcterms:W3CDTF">2025-01-05T00:05:37Z</dcterms:modified>
</cp:coreProperties>
</file>